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830" windowHeight="627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'し尿処理状況'!$A$7:$BC$54</definedName>
    <definedName name="_xlnm.Print_Area" localSheetId="0">'水洗化人口等'!$A$7:$Z$54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<sst xmlns="http://schemas.openxmlformats.org/spreadsheetml/2006/main" count="768" uniqueCount="453">
  <si>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</si>
  <si>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</si>
  <si>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</si>
  <si>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</si>
  <si>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</si>
  <si>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</si>
  <si>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</si>
  <si>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</si>
  <si>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</si>
  <si>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</si>
  <si>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</si>
  <si>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</si>
  <si>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</si>
  <si>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</si>
  <si>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</si>
  <si>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</si>
  <si>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</si>
  <si>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</si>
  <si>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</si>
  <si>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</si>
  <si>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</si>
  <si>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</si>
  <si>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</si>
  <si>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</si>
  <si>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</si>
  <si>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</si>
  <si>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</si>
  <si>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</si>
  <si>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</si>
  <si>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</si>
  <si>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</si>
  <si>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</si>
  <si>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</si>
  <si>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</si>
  <si>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</si>
  <si>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</si>
  <si>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</si>
  <si>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</si>
  <si>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</si>
  <si>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</si>
  <si>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</si>
  <si>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</si>
  <si>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</si>
  <si>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</si>
  <si>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</si>
  <si>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</si>
  <si>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</si>
  <si>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</si>
  <si>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</si>
  <si>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</si>
  <si>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</si>
  <si>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</si>
  <si>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</si>
  <si>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</si>
  <si>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</si>
  <si>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</si>
  <si>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</si>
  <si>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</si>
  <si>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</si>
  <si>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</si>
  <si>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</si>
  <si>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</si>
  <si>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</si>
  <si>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</si>
  <si>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</si>
  <si>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</si>
  <si>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</si>
  <si>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</si>
  <si>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</si>
  <si>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</si>
  <si>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</si>
  <si>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</si>
  <si>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</si>
  <si>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</si>
  <si>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</si>
  <si>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</si>
  <si>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</si>
  <si>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</si>
  <si>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</si>
  <si>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</si>
  <si>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</si>
  <si>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</si>
  <si>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</si>
  <si>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</si>
  <si>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</si>
  <si>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</si>
  <si>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</si>
  <si>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</si>
  <si>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</si>
  <si>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</si>
  <si>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</si>
  <si>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</si>
  <si>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</si>
  <si>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</si>
  <si>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</si>
  <si>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</si>
  <si>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</si>
  <si>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</si>
  <si>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</si>
  <si>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</si>
  <si>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</si>
  <si>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</si>
  <si>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</si>
  <si>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</si>
  <si>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</si>
  <si>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</si>
  <si>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</si>
  <si>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</si>
  <si>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</si>
  <si>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</si>
  <si>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</si>
  <si>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</si>
  <si>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</si>
  <si>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</si>
  <si>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</si>
  <si>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</si>
  <si>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</si>
  <si>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</si>
  <si>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</si>
  <si>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</si>
  <si>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</si>
  <si>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</si>
  <si>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</si>
  <si>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</si>
  <si>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</si>
  <si>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</si>
  <si>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</si>
  <si>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</si>
  <si>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</si>
  <si>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</si>
  <si>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</si>
  <si>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</si>
  <si>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</si>
  <si>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</si>
  <si>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</si>
  <si>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</si>
  <si>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</si>
  <si>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</si>
  <si>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</si>
  <si>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</si>
  <si>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</si>
  <si>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</si>
  <si>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</si>
  <si>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</si>
  <si>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</si>
  <si>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</si>
  <si>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</si>
  <si>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</si>
  <si>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</si>
  <si>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</si>
  <si>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</si>
  <si>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</si>
  <si>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</si>
  <si>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</si>
  <si>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</si>
  <si>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</si>
  <si>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</si>
  <si>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</si>
  <si>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</si>
  <si>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</si>
  <si>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</si>
  <si>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</si>
  <si>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</si>
  <si>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</si>
  <si>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</si>
  <si>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</si>
  <si>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</si>
  <si>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</si>
  <si>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</si>
  <si>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</si>
  <si>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</si>
  <si>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</si>
  <si>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</si>
  <si>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</si>
  <si>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</si>
  <si>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</si>
  <si>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</si>
  <si>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</si>
  <si>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</si>
  <si>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</si>
  <si>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</si>
  <si>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</si>
  <si>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</si>
  <si>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</si>
  <si>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</si>
  <si>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</si>
  <si>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</si>
  <si>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</si>
  <si>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</si>
  <si>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</si>
  <si>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</si>
  <si>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</si>
  <si>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</si>
  <si>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</si>
  <si>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</si>
  <si>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</si>
  <si>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</si>
  <si>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</si>
  <si>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</si>
  <si>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</si>
  <si>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</si>
  <si>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</si>
  <si>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</si>
  <si>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</si>
  <si>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</si>
  <si>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</si>
  <si>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</si>
  <si>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</si>
  <si>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</si>
  <si>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</si>
  <si>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</si>
  <si>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</si>
  <si>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</si>
  <si>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</si>
  <si>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</si>
  <si>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</si>
  <si>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</si>
  <si>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</si>
  <si>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</si>
  <si>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</si>
  <si>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</si>
  <si>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</si>
  <si>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</si>
  <si>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</si>
  <si>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</si>
  <si>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</si>
  <si>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</si>
  <si>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</si>
  <si>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</si>
  <si>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</si>
  <si>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</si>
  <si>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</si>
  <si>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</si>
  <si>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</si>
  <si>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</si>
  <si>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</si>
  <si>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</si>
  <si>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</si>
  <si>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</si>
  <si>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</si>
  <si>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</si>
  <si>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</si>
  <si>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</si>
  <si>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</si>
  <si>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</si>
  <si>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</si>
  <si>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</si>
  <si>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</si>
  <si>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</si>
  <si>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</si>
  <si>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</si>
  <si>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</si>
  <si>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</si>
  <si>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</si>
  <si>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</si>
  <si>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</si>
  <si>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</si>
  <si>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新潟県</t>
  </si>
  <si>
    <t>15000</t>
  </si>
  <si>
    <t>石川県</t>
  </si>
  <si>
    <t>17000</t>
  </si>
  <si>
    <t>群馬県</t>
  </si>
  <si>
    <t>10000</t>
  </si>
  <si>
    <t>長野県</t>
  </si>
  <si>
    <t>20000</t>
  </si>
  <si>
    <t>鳥取県</t>
  </si>
  <si>
    <t>31000</t>
  </si>
  <si>
    <t>愛媛県</t>
  </si>
  <si>
    <t>38000</t>
  </si>
  <si>
    <t>青森県</t>
  </si>
  <si>
    <t>02000</t>
  </si>
  <si>
    <t>宮城県</t>
  </si>
  <si>
    <t>04000</t>
  </si>
  <si>
    <t>秋田県</t>
  </si>
  <si>
    <t>山形県</t>
  </si>
  <si>
    <t>06000</t>
  </si>
  <si>
    <t>千葉県</t>
  </si>
  <si>
    <t>12000</t>
  </si>
  <si>
    <t>大阪府</t>
  </si>
  <si>
    <t>27000</t>
  </si>
  <si>
    <t>兵庫県</t>
  </si>
  <si>
    <t>28000</t>
  </si>
  <si>
    <t>岡山県</t>
  </si>
  <si>
    <t>33000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</si>
  <si>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</si>
  <si>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</si>
  <si>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</si>
  <si>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</si>
  <si>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</si>
  <si>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</si>
  <si>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</si>
  <si>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</si>
  <si>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</si>
  <si>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</si>
  <si>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</si>
  <si>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</si>
  <si>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</si>
  <si>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</si>
  <si>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</si>
  <si>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</si>
  <si>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合計</t>
  </si>
  <si>
    <t>秋田県</t>
  </si>
  <si>
    <t>05000</t>
  </si>
  <si>
    <t>合計</t>
  </si>
  <si>
    <t>05000</t>
  </si>
  <si>
    <t>山形県</t>
  </si>
  <si>
    <t>06000</t>
  </si>
  <si>
    <t>福島県</t>
  </si>
  <si>
    <t>07000</t>
  </si>
  <si>
    <t>合計</t>
  </si>
  <si>
    <t>福島県</t>
  </si>
  <si>
    <t>07000</t>
  </si>
  <si>
    <t>茨城県</t>
  </si>
  <si>
    <t>08000</t>
  </si>
  <si>
    <t>合計</t>
  </si>
  <si>
    <t>栃木県</t>
  </si>
  <si>
    <t>09000</t>
  </si>
  <si>
    <t>栃木県</t>
  </si>
  <si>
    <t>09000</t>
  </si>
  <si>
    <t>合計</t>
  </si>
  <si>
    <t>群馬県</t>
  </si>
  <si>
    <t>10000</t>
  </si>
  <si>
    <t>合計</t>
  </si>
  <si>
    <t>埼玉県</t>
  </si>
  <si>
    <t>11000</t>
  </si>
  <si>
    <t>埼玉県</t>
  </si>
  <si>
    <t>11000</t>
  </si>
  <si>
    <t>千葉県</t>
  </si>
  <si>
    <t>12000</t>
  </si>
  <si>
    <t>東京都</t>
  </si>
  <si>
    <t>13000</t>
  </si>
  <si>
    <t>東京都</t>
  </si>
  <si>
    <t>13000</t>
  </si>
  <si>
    <t>神奈川県</t>
  </si>
  <si>
    <t>14000</t>
  </si>
  <si>
    <t>神奈川県</t>
  </si>
  <si>
    <t>14000</t>
  </si>
  <si>
    <t>合計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</si>
  <si>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</si>
  <si>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</si>
  <si>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</si>
  <si>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</si>
  <si>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</si>
  <si>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</si>
  <si>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</si>
  <si>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</si>
  <si>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合計</t>
  </si>
  <si>
    <t>福井県</t>
  </si>
  <si>
    <t>18000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</si>
  <si>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</si>
  <si>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</si>
  <si>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</si>
  <si>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</si>
  <si>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</si>
  <si>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</si>
  <si>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</si>
  <si>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</si>
  <si>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合計</t>
  </si>
  <si>
    <t>岐阜県</t>
  </si>
  <si>
    <t>21000</t>
  </si>
  <si>
    <t>静岡県</t>
  </si>
  <si>
    <t>22000</t>
  </si>
  <si>
    <t>静岡県</t>
  </si>
  <si>
    <t>22000</t>
  </si>
  <si>
    <t>合計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</si>
  <si>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</si>
  <si>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</si>
  <si>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</si>
  <si>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</si>
  <si>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</si>
  <si>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</si>
  <si>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</si>
  <si>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</si>
  <si>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</si>
  <si>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</si>
  <si>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</si>
  <si>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</si>
  <si>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京都府</t>
  </si>
  <si>
    <t>26000</t>
  </si>
  <si>
    <t>京都府</t>
  </si>
  <si>
    <t>26000</t>
  </si>
  <si>
    <t>大阪府</t>
  </si>
  <si>
    <t>27000</t>
  </si>
  <si>
    <t>奈良県</t>
  </si>
  <si>
    <t>29000</t>
  </si>
  <si>
    <t>奈良県</t>
  </si>
  <si>
    <t>29000</t>
  </si>
  <si>
    <t>和歌山県</t>
  </si>
  <si>
    <t>30000</t>
  </si>
  <si>
    <t>和歌山県</t>
  </si>
  <si>
    <t>30000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</si>
  <si>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</si>
  <si>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</si>
  <si>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</si>
  <si>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</si>
  <si>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</si>
  <si>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</si>
  <si>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</si>
  <si>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</si>
  <si>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広島県</t>
  </si>
  <si>
    <t>34000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</si>
  <si>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</si>
  <si>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</si>
  <si>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</si>
  <si>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</si>
  <si>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</si>
  <si>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</si>
  <si>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</si>
  <si>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</si>
  <si>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</si>
  <si>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</si>
  <si>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</si>
  <si>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</si>
  <si>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</si>
  <si>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</si>
  <si>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</si>
  <si>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</si>
  <si>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合計</t>
  </si>
  <si>
    <t>高知県</t>
  </si>
  <si>
    <t>39000</t>
  </si>
  <si>
    <t>福岡県</t>
  </si>
  <si>
    <t>40000</t>
  </si>
  <si>
    <t>佐賀県</t>
  </si>
  <si>
    <t>41000</t>
  </si>
  <si>
    <t>佐賀県</t>
  </si>
  <si>
    <t>41000</t>
  </si>
  <si>
    <t>長崎県</t>
  </si>
  <si>
    <t>42000</t>
  </si>
  <si>
    <t>長崎県</t>
  </si>
  <si>
    <t>42000</t>
  </si>
  <si>
    <t>熊本県</t>
  </si>
  <si>
    <t>43000</t>
  </si>
  <si>
    <t>熊本県</t>
  </si>
  <si>
    <t>43000</t>
  </si>
  <si>
    <t>大分県</t>
  </si>
  <si>
    <t>44000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</si>
  <si>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</si>
  <si>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</si>
  <si>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</si>
  <si>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</si>
  <si>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</si>
  <si>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</si>
  <si>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</si>
  <si>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</si>
  <si>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</si>
  <si>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</si>
  <si>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</si>
  <si>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</si>
  <si>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</si>
  <si>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</si>
  <si>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合計</t>
  </si>
  <si>
    <t>全国</t>
  </si>
  <si>
    <t>48000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</si>
</sst>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17" fillId="0" borderId="11" xfId="49" applyNumberFormat="1" applyFont="1" applyFill="1" applyBorder="1" applyAlignment="1">
      <alignment horizontal="right" vertical="center" shrinkToFit="1"/>
    </xf>
    <xf numFmtId="3" fontId="17" fillId="0" borderId="11" xfId="49" applyNumberFormat="1" applyFont="1" applyFill="1" applyBorder="1" applyAlignment="1">
      <alignment vertical="center" shrinkToFit="1"/>
    </xf>
    <xf numFmtId="3" fontId="17" fillId="36" borderId="11" xfId="49" applyNumberFormat="1" applyFont="1" applyFill="1" applyBorder="1" applyAlignment="1">
      <alignment vertical="center" shrinkToFit="1"/>
    </xf>
    <xf numFmtId="3" fontId="17" fillId="36" borderId="11" xfId="49" applyNumberFormat="1" applyFont="1" applyFill="1" applyBorder="1" applyAlignment="1">
      <alignment horizontal="right" vertical="center"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2" xfId="62" applyNumberFormat="1" applyFont="1" applyFill="1" applyBorder="1" applyAlignment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>
      <alignment vertical="center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7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7" xfId="0" applyNumberFormat="1" applyFont="1" applyFill="1" applyBorder="1" applyAlignment="1" quotePrefix="1">
      <alignment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/>
    </xf>
    <xf numFmtId="0" fontId="16" fillId="33" borderId="19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7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2" xfId="63" applyNumberFormat="1" applyFont="1" applyFill="1" applyBorder="1" applyAlignment="1" quotePrefix="1">
      <alignment horizontal="left" vertical="center" wrapText="1"/>
      <protection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2" xfId="0" applyNumberFormat="1" applyFont="1" applyFill="1" applyBorder="1" applyAlignment="1">
      <alignment horizontal="left" vertical="center"/>
    </xf>
    <xf numFmtId="0" fontId="15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09" customWidth="1"/>
    <col min="2" max="2" width="8.69921875" style="110" customWidth="1"/>
    <col min="3" max="3" width="12.59765625" style="109" customWidth="1"/>
    <col min="4" max="5" width="11.69921875" style="111" customWidth="1"/>
    <col min="6" max="6" width="11.69921875" style="112" customWidth="1"/>
    <col min="7" max="9" width="11.69921875" style="111" customWidth="1"/>
    <col min="10" max="10" width="11.69921875" style="112" customWidth="1"/>
    <col min="11" max="11" width="11.69921875" style="111" customWidth="1"/>
    <col min="12" max="12" width="11.69921875" style="113" customWidth="1"/>
    <col min="13" max="13" width="11.69921875" style="111" customWidth="1"/>
    <col min="14" max="14" width="11.69921875" style="113" customWidth="1"/>
    <col min="15" max="16" width="11.69921875" style="111" customWidth="1"/>
    <col min="17" max="17" width="11.69921875" style="113" customWidth="1"/>
    <col min="18" max="18" width="11.69921875" style="111" customWidth="1"/>
    <col min="19" max="22" width="8.59765625" style="114" customWidth="1"/>
    <col min="23" max="16384" width="9" style="114" customWidth="1"/>
  </cols>
  <sheetData>
    <row r="1" spans="1:22" s="102" customFormat="1" ht="17.25">
      <c r="A1" s="97" t="s">
        <v>254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5" customFormat="1" ht="24" customHeight="1">
      <c r="A2" s="131" t="s">
        <v>208</v>
      </c>
      <c r="B2" s="136" t="s">
        <v>207</v>
      </c>
      <c r="C2" s="137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21" t="s">
        <v>0</v>
      </c>
      <c r="T2" s="122"/>
      <c r="U2" s="122"/>
      <c r="V2" s="123"/>
      <c r="W2" s="130" t="s">
        <v>1</v>
      </c>
      <c r="X2" s="122"/>
      <c r="Y2" s="122"/>
      <c r="Z2" s="123"/>
    </row>
    <row r="3" spans="1:26" s="55" customFormat="1" ht="18.75" customHeight="1">
      <c r="A3" s="134"/>
      <c r="B3" s="134"/>
      <c r="C3" s="138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24"/>
      <c r="T3" s="125"/>
      <c r="U3" s="125"/>
      <c r="V3" s="126"/>
      <c r="W3" s="124"/>
      <c r="X3" s="125"/>
      <c r="Y3" s="125"/>
      <c r="Z3" s="126"/>
    </row>
    <row r="4" spans="1:26" s="55" customFormat="1" ht="26.25" customHeight="1">
      <c r="A4" s="134"/>
      <c r="B4" s="134"/>
      <c r="C4" s="138"/>
      <c r="D4" s="78"/>
      <c r="E4" s="129" t="s">
        <v>3</v>
      </c>
      <c r="F4" s="127" t="s">
        <v>227</v>
      </c>
      <c r="G4" s="127" t="s">
        <v>253</v>
      </c>
      <c r="H4" s="127" t="s">
        <v>228</v>
      </c>
      <c r="I4" s="129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3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31" t="s">
        <v>6</v>
      </c>
      <c r="V4" s="131" t="s">
        <v>7</v>
      </c>
      <c r="W4" s="127" t="s">
        <v>4</v>
      </c>
      <c r="X4" s="127" t="s">
        <v>5</v>
      </c>
      <c r="Y4" s="131" t="s">
        <v>6</v>
      </c>
      <c r="Z4" s="131" t="s">
        <v>7</v>
      </c>
    </row>
    <row r="5" spans="1:26" s="55" customFormat="1" ht="23.25" customHeight="1">
      <c r="A5" s="134"/>
      <c r="B5" s="134"/>
      <c r="C5" s="138"/>
      <c r="D5" s="78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2"/>
      <c r="V5" s="132"/>
      <c r="W5" s="128"/>
      <c r="X5" s="128"/>
      <c r="Y5" s="132"/>
      <c r="Z5" s="132"/>
    </row>
    <row r="6" spans="1:26" s="84" customFormat="1" ht="18" customHeight="1">
      <c r="A6" s="135"/>
      <c r="B6" s="135"/>
      <c r="C6" s="139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89" customFormat="1" ht="12" customHeight="1">
      <c r="A7" s="90" t="s">
        <v>284</v>
      </c>
      <c r="B7" s="91" t="s">
        <v>285</v>
      </c>
      <c r="C7" s="90" t="s">
        <v>286</v>
      </c>
      <c r="D7" s="92">
        <f aca="true" t="shared" si="0" ref="D7:D53">+SUM(E7,+I7)</f>
        <v>5460194</v>
      </c>
      <c r="E7" s="92">
        <f aca="true" t="shared" si="1" ref="E7:E53">+SUM(G7,+H7)</f>
        <v>415552</v>
      </c>
      <c r="F7" s="93">
        <f aca="true" t="shared" si="2" ref="F7:F54">IF(D7&gt;0,E7/D7*100,"-")</f>
        <v>7.6105720785744975</v>
      </c>
      <c r="G7" s="92">
        <v>412134</v>
      </c>
      <c r="H7" s="92">
        <v>3418</v>
      </c>
      <c r="I7" s="92">
        <f aca="true" t="shared" si="3" ref="I7:I53">+SUM(K7,+M7,+O7)</f>
        <v>5044642</v>
      </c>
      <c r="J7" s="93">
        <f aca="true" t="shared" si="4" ref="J7:J54">IF($D7&gt;0,I7/$D7*100,"-")</f>
        <v>92.38942792142551</v>
      </c>
      <c r="K7" s="92">
        <v>4775454</v>
      </c>
      <c r="L7" s="93">
        <f aca="true" t="shared" si="5" ref="L7:L54">IF($D7&gt;0,K7/$D7*100,"-")</f>
        <v>87.4594199400241</v>
      </c>
      <c r="M7" s="92">
        <v>396</v>
      </c>
      <c r="N7" s="93">
        <f aca="true" t="shared" si="6" ref="N7:N54">IF($D7&gt;0,M7/$D7*100,"-")</f>
        <v>0.007252489563557632</v>
      </c>
      <c r="O7" s="92">
        <v>268792</v>
      </c>
      <c r="P7" s="92">
        <v>189793</v>
      </c>
      <c r="Q7" s="93">
        <f aca="true" t="shared" si="7" ref="Q7:Q54">IF($D7&gt;0,O7/$D7*100,"-")</f>
        <v>4.922755491837836</v>
      </c>
      <c r="R7" s="92">
        <v>21873</v>
      </c>
      <c r="S7" s="94">
        <v>169</v>
      </c>
      <c r="T7" s="94">
        <v>0</v>
      </c>
      <c r="U7" s="94">
        <v>1</v>
      </c>
      <c r="V7" s="94">
        <v>9</v>
      </c>
      <c r="W7" s="94">
        <v>146</v>
      </c>
      <c r="X7" s="94">
        <v>0</v>
      </c>
      <c r="Y7" s="94">
        <v>5</v>
      </c>
      <c r="Z7" s="94">
        <v>28</v>
      </c>
    </row>
    <row r="8" spans="1:26" s="89" customFormat="1" ht="12" customHeight="1">
      <c r="A8" s="90" t="s">
        <v>290</v>
      </c>
      <c r="B8" s="91" t="s">
        <v>291</v>
      </c>
      <c r="C8" s="90" t="s">
        <v>292</v>
      </c>
      <c r="D8" s="92">
        <f t="shared" si="0"/>
        <v>1370288</v>
      </c>
      <c r="E8" s="92">
        <f t="shared" si="1"/>
        <v>200380</v>
      </c>
      <c r="F8" s="93">
        <f t="shared" si="2"/>
        <v>14.623203297409013</v>
      </c>
      <c r="G8" s="92">
        <v>200380</v>
      </c>
      <c r="H8" s="92">
        <v>0</v>
      </c>
      <c r="I8" s="92">
        <f t="shared" si="3"/>
        <v>1169908</v>
      </c>
      <c r="J8" s="93">
        <f t="shared" si="4"/>
        <v>85.37679670259098</v>
      </c>
      <c r="K8" s="92">
        <v>692360</v>
      </c>
      <c r="L8" s="93">
        <f t="shared" si="5"/>
        <v>50.52660462618077</v>
      </c>
      <c r="M8" s="92">
        <v>0</v>
      </c>
      <c r="N8" s="93">
        <f t="shared" si="6"/>
        <v>0</v>
      </c>
      <c r="O8" s="92">
        <v>477548</v>
      </c>
      <c r="P8" s="92">
        <v>204745</v>
      </c>
      <c r="Q8" s="93">
        <f t="shared" si="7"/>
        <v>34.85019207641022</v>
      </c>
      <c r="R8" s="92">
        <v>3947</v>
      </c>
      <c r="S8" s="94">
        <v>29</v>
      </c>
      <c r="T8" s="94">
        <v>0</v>
      </c>
      <c r="U8" s="94">
        <v>7</v>
      </c>
      <c r="V8" s="94">
        <v>4</v>
      </c>
      <c r="W8" s="94">
        <v>27</v>
      </c>
      <c r="X8" s="94">
        <v>1</v>
      </c>
      <c r="Y8" s="94">
        <v>7</v>
      </c>
      <c r="Z8" s="94">
        <v>5</v>
      </c>
    </row>
    <row r="9" spans="1:26" s="89" customFormat="1" ht="12" customHeight="1">
      <c r="A9" s="90" t="s">
        <v>293</v>
      </c>
      <c r="B9" s="91" t="s">
        <v>294</v>
      </c>
      <c r="C9" s="90" t="s">
        <v>292</v>
      </c>
      <c r="D9" s="92">
        <f t="shared" si="0"/>
        <v>1312383</v>
      </c>
      <c r="E9" s="92">
        <f t="shared" si="1"/>
        <v>395956</v>
      </c>
      <c r="F9" s="93">
        <f t="shared" si="2"/>
        <v>30.170765698732765</v>
      </c>
      <c r="G9" s="92">
        <v>394845</v>
      </c>
      <c r="H9" s="92">
        <v>1111</v>
      </c>
      <c r="I9" s="92">
        <f t="shared" si="3"/>
        <v>916427</v>
      </c>
      <c r="J9" s="93">
        <f t="shared" si="4"/>
        <v>69.82923430126723</v>
      </c>
      <c r="K9" s="92">
        <v>631977</v>
      </c>
      <c r="L9" s="93">
        <f t="shared" si="5"/>
        <v>48.15492123869328</v>
      </c>
      <c r="M9" s="92">
        <v>1717</v>
      </c>
      <c r="N9" s="93">
        <f t="shared" si="6"/>
        <v>0.13083071024236065</v>
      </c>
      <c r="O9" s="92">
        <v>282733</v>
      </c>
      <c r="P9" s="92">
        <v>237016</v>
      </c>
      <c r="Q9" s="93">
        <f t="shared" si="7"/>
        <v>21.543482352331598</v>
      </c>
      <c r="R9" s="92">
        <v>5376</v>
      </c>
      <c r="S9" s="94">
        <v>31</v>
      </c>
      <c r="T9" s="94">
        <v>0</v>
      </c>
      <c r="U9" s="94">
        <v>0</v>
      </c>
      <c r="V9" s="94">
        <v>2</v>
      </c>
      <c r="W9" s="94">
        <v>28</v>
      </c>
      <c r="X9" s="94">
        <v>0</v>
      </c>
      <c r="Y9" s="94">
        <v>0</v>
      </c>
      <c r="Z9" s="94">
        <v>5</v>
      </c>
    </row>
    <row r="10" spans="1:26" s="89" customFormat="1" ht="12" customHeight="1">
      <c r="A10" s="90" t="s">
        <v>271</v>
      </c>
      <c r="B10" s="91" t="s">
        <v>272</v>
      </c>
      <c r="C10" s="90" t="s">
        <v>256</v>
      </c>
      <c r="D10" s="92">
        <f t="shared" si="0"/>
        <v>2327276</v>
      </c>
      <c r="E10" s="92">
        <f t="shared" si="1"/>
        <v>348604</v>
      </c>
      <c r="F10" s="93">
        <f t="shared" si="2"/>
        <v>14.97905706070101</v>
      </c>
      <c r="G10" s="92">
        <v>343584</v>
      </c>
      <c r="H10" s="92">
        <v>5020</v>
      </c>
      <c r="I10" s="92">
        <f t="shared" si="3"/>
        <v>1978672</v>
      </c>
      <c r="J10" s="93">
        <f t="shared" si="4"/>
        <v>85.02094293929899</v>
      </c>
      <c r="K10" s="92">
        <v>1723124</v>
      </c>
      <c r="L10" s="93">
        <f t="shared" si="5"/>
        <v>74.04038025571526</v>
      </c>
      <c r="M10" s="92">
        <v>5935</v>
      </c>
      <c r="N10" s="93">
        <f t="shared" si="6"/>
        <v>0.2550191726292885</v>
      </c>
      <c r="O10" s="92">
        <v>249613</v>
      </c>
      <c r="P10" s="92">
        <v>167745</v>
      </c>
      <c r="Q10" s="93">
        <f t="shared" si="7"/>
        <v>10.725543510954438</v>
      </c>
      <c r="R10" s="92">
        <v>14335</v>
      </c>
      <c r="S10" s="94">
        <v>31</v>
      </c>
      <c r="T10" s="94">
        <v>0</v>
      </c>
      <c r="U10" s="94">
        <v>0</v>
      </c>
      <c r="V10" s="94">
        <v>4</v>
      </c>
      <c r="W10" s="94">
        <v>24</v>
      </c>
      <c r="X10" s="94">
        <v>2</v>
      </c>
      <c r="Y10" s="94">
        <v>0</v>
      </c>
      <c r="Z10" s="94">
        <v>9</v>
      </c>
    </row>
    <row r="11" spans="1:26" s="89" customFormat="1" ht="12" customHeight="1">
      <c r="A11" s="90" t="s">
        <v>301</v>
      </c>
      <c r="B11" s="91" t="s">
        <v>302</v>
      </c>
      <c r="C11" s="90" t="s">
        <v>303</v>
      </c>
      <c r="D11" s="92">
        <f t="shared" si="0"/>
        <v>1072450</v>
      </c>
      <c r="E11" s="92">
        <f t="shared" si="1"/>
        <v>269302</v>
      </c>
      <c r="F11" s="93">
        <f t="shared" si="2"/>
        <v>25.110914261737143</v>
      </c>
      <c r="G11" s="120">
        <v>269302</v>
      </c>
      <c r="H11" s="120">
        <v>0</v>
      </c>
      <c r="I11" s="92">
        <f t="shared" si="3"/>
        <v>803148</v>
      </c>
      <c r="J11" s="93">
        <f t="shared" si="4"/>
        <v>74.88908573826285</v>
      </c>
      <c r="K11" s="92">
        <v>534406</v>
      </c>
      <c r="L11" s="93">
        <f t="shared" si="5"/>
        <v>49.83038836309385</v>
      </c>
      <c r="M11" s="92">
        <v>0</v>
      </c>
      <c r="N11" s="93">
        <f t="shared" si="6"/>
        <v>0</v>
      </c>
      <c r="O11" s="92">
        <v>268742</v>
      </c>
      <c r="P11" s="92">
        <v>198448</v>
      </c>
      <c r="Q11" s="93">
        <f t="shared" si="7"/>
        <v>25.058697375169004</v>
      </c>
      <c r="R11" s="92">
        <v>3722</v>
      </c>
      <c r="S11" s="94">
        <v>21</v>
      </c>
      <c r="T11" s="94">
        <v>0</v>
      </c>
      <c r="U11" s="94">
        <v>0</v>
      </c>
      <c r="V11" s="94">
        <v>4</v>
      </c>
      <c r="W11" s="94">
        <v>20</v>
      </c>
      <c r="X11" s="94">
        <v>1</v>
      </c>
      <c r="Y11" s="94">
        <v>0</v>
      </c>
      <c r="Z11" s="94">
        <v>4</v>
      </c>
    </row>
    <row r="12" spans="1:26" s="89" customFormat="1" ht="12" customHeight="1">
      <c r="A12" s="90" t="s">
        <v>274</v>
      </c>
      <c r="B12" s="91" t="s">
        <v>275</v>
      </c>
      <c r="C12" s="90" t="s">
        <v>256</v>
      </c>
      <c r="D12" s="92">
        <f t="shared" si="0"/>
        <v>1151413</v>
      </c>
      <c r="E12" s="92">
        <f t="shared" si="1"/>
        <v>117068</v>
      </c>
      <c r="F12" s="93">
        <f t="shared" si="2"/>
        <v>10.167333528455906</v>
      </c>
      <c r="G12" s="92">
        <v>117068</v>
      </c>
      <c r="H12" s="92">
        <v>0</v>
      </c>
      <c r="I12" s="92">
        <f t="shared" si="3"/>
        <v>1034345</v>
      </c>
      <c r="J12" s="93">
        <f t="shared" si="4"/>
        <v>89.8326664715441</v>
      </c>
      <c r="K12" s="92">
        <v>739387</v>
      </c>
      <c r="L12" s="93">
        <f t="shared" si="5"/>
        <v>64.21562028568376</v>
      </c>
      <c r="M12" s="92">
        <v>0</v>
      </c>
      <c r="N12" s="93">
        <f t="shared" si="6"/>
        <v>0</v>
      </c>
      <c r="O12" s="92">
        <v>294958</v>
      </c>
      <c r="P12" s="92">
        <v>136599</v>
      </c>
      <c r="Q12" s="93">
        <f t="shared" si="7"/>
        <v>25.61704618586033</v>
      </c>
      <c r="R12" s="92">
        <v>5723</v>
      </c>
      <c r="S12" s="94">
        <v>28</v>
      </c>
      <c r="T12" s="94">
        <v>0</v>
      </c>
      <c r="U12" s="94">
        <v>0</v>
      </c>
      <c r="V12" s="94">
        <v>7</v>
      </c>
      <c r="W12" s="94">
        <v>26</v>
      </c>
      <c r="X12" s="94">
        <v>2</v>
      </c>
      <c r="Y12" s="94">
        <v>0</v>
      </c>
      <c r="Z12" s="94">
        <v>7</v>
      </c>
    </row>
    <row r="13" spans="1:26" s="89" customFormat="1" ht="12" customHeight="1">
      <c r="A13" s="90" t="s">
        <v>307</v>
      </c>
      <c r="B13" s="91" t="s">
        <v>308</v>
      </c>
      <c r="C13" s="90" t="s">
        <v>309</v>
      </c>
      <c r="D13" s="92">
        <f t="shared" si="0"/>
        <v>1963872</v>
      </c>
      <c r="E13" s="92">
        <f t="shared" si="1"/>
        <v>234731</v>
      </c>
      <c r="F13" s="93">
        <f t="shared" si="2"/>
        <v>11.952459223411708</v>
      </c>
      <c r="G13" s="92">
        <v>234540</v>
      </c>
      <c r="H13" s="92">
        <v>191</v>
      </c>
      <c r="I13" s="92">
        <f t="shared" si="3"/>
        <v>1729141</v>
      </c>
      <c r="J13" s="93">
        <f t="shared" si="4"/>
        <v>88.04754077658829</v>
      </c>
      <c r="K13" s="92">
        <v>889482</v>
      </c>
      <c r="L13" s="93">
        <f t="shared" si="5"/>
        <v>45.29225937331965</v>
      </c>
      <c r="M13" s="92">
        <v>6970</v>
      </c>
      <c r="N13" s="93">
        <f t="shared" si="6"/>
        <v>0.3549111143699793</v>
      </c>
      <c r="O13" s="92">
        <v>832689</v>
      </c>
      <c r="P13" s="92">
        <v>477964</v>
      </c>
      <c r="Q13" s="93">
        <f t="shared" si="7"/>
        <v>42.400370288898664</v>
      </c>
      <c r="R13" s="92">
        <v>9308</v>
      </c>
      <c r="S13" s="94">
        <v>39</v>
      </c>
      <c r="T13" s="94">
        <v>5</v>
      </c>
      <c r="U13" s="94">
        <v>0</v>
      </c>
      <c r="V13" s="94">
        <v>15</v>
      </c>
      <c r="W13" s="94">
        <v>40</v>
      </c>
      <c r="X13" s="94">
        <v>4</v>
      </c>
      <c r="Y13" s="94">
        <v>0</v>
      </c>
      <c r="Z13" s="94">
        <v>15</v>
      </c>
    </row>
    <row r="14" spans="1:26" s="89" customFormat="1" ht="12" customHeight="1">
      <c r="A14" s="90" t="s">
        <v>312</v>
      </c>
      <c r="B14" s="91" t="s">
        <v>313</v>
      </c>
      <c r="C14" s="90" t="s">
        <v>314</v>
      </c>
      <c r="D14" s="92">
        <f t="shared" si="0"/>
        <v>2983811</v>
      </c>
      <c r="E14" s="92">
        <f t="shared" si="1"/>
        <v>257270</v>
      </c>
      <c r="F14" s="93">
        <f t="shared" si="2"/>
        <v>8.622194904435972</v>
      </c>
      <c r="G14" s="92">
        <v>256957</v>
      </c>
      <c r="H14" s="92">
        <v>313</v>
      </c>
      <c r="I14" s="92">
        <f t="shared" si="3"/>
        <v>2726541</v>
      </c>
      <c r="J14" s="93">
        <f t="shared" si="4"/>
        <v>91.37780509556403</v>
      </c>
      <c r="K14" s="92">
        <v>1625357</v>
      </c>
      <c r="L14" s="93">
        <f t="shared" si="5"/>
        <v>54.4725185341833</v>
      </c>
      <c r="M14" s="92">
        <v>16601</v>
      </c>
      <c r="N14" s="93">
        <f t="shared" si="6"/>
        <v>0.5563690193514268</v>
      </c>
      <c r="O14" s="92">
        <v>1084583</v>
      </c>
      <c r="P14" s="92">
        <v>583820</v>
      </c>
      <c r="Q14" s="93">
        <f t="shared" si="7"/>
        <v>36.348917542029305</v>
      </c>
      <c r="R14" s="92">
        <v>49637</v>
      </c>
      <c r="S14" s="94">
        <v>22</v>
      </c>
      <c r="T14" s="94">
        <v>1</v>
      </c>
      <c r="U14" s="94">
        <v>1</v>
      </c>
      <c r="V14" s="94">
        <v>20</v>
      </c>
      <c r="W14" s="94">
        <v>20</v>
      </c>
      <c r="X14" s="94">
        <v>1</v>
      </c>
      <c r="Y14" s="94">
        <v>0</v>
      </c>
      <c r="Z14" s="94">
        <v>23</v>
      </c>
    </row>
    <row r="15" spans="1:26" s="89" customFormat="1" ht="12" customHeight="1">
      <c r="A15" s="90" t="s">
        <v>315</v>
      </c>
      <c r="B15" s="91" t="s">
        <v>316</v>
      </c>
      <c r="C15" s="90" t="s">
        <v>286</v>
      </c>
      <c r="D15" s="92">
        <f t="shared" si="0"/>
        <v>2011431</v>
      </c>
      <c r="E15" s="92">
        <f t="shared" si="1"/>
        <v>121751</v>
      </c>
      <c r="F15" s="93">
        <f t="shared" si="2"/>
        <v>6.052954339472744</v>
      </c>
      <c r="G15" s="92">
        <v>121751</v>
      </c>
      <c r="H15" s="92">
        <v>0</v>
      </c>
      <c r="I15" s="92">
        <f t="shared" si="3"/>
        <v>1889680</v>
      </c>
      <c r="J15" s="93">
        <f t="shared" si="4"/>
        <v>93.94704566052727</v>
      </c>
      <c r="K15" s="92">
        <v>1215778</v>
      </c>
      <c r="L15" s="93">
        <f t="shared" si="5"/>
        <v>60.44343554414743</v>
      </c>
      <c r="M15" s="92">
        <v>851</v>
      </c>
      <c r="N15" s="93">
        <f t="shared" si="6"/>
        <v>0.04230818755403491</v>
      </c>
      <c r="O15" s="92">
        <v>673051</v>
      </c>
      <c r="P15" s="92">
        <v>381236</v>
      </c>
      <c r="Q15" s="93">
        <f t="shared" si="7"/>
        <v>33.4613019288258</v>
      </c>
      <c r="R15" s="92">
        <v>29754</v>
      </c>
      <c r="S15" s="94">
        <v>19</v>
      </c>
      <c r="T15" s="94">
        <v>4</v>
      </c>
      <c r="U15" s="94">
        <v>0</v>
      </c>
      <c r="V15" s="94">
        <v>3</v>
      </c>
      <c r="W15" s="94">
        <v>20</v>
      </c>
      <c r="X15" s="94">
        <v>1</v>
      </c>
      <c r="Y15" s="94">
        <v>0</v>
      </c>
      <c r="Z15" s="94">
        <v>5</v>
      </c>
    </row>
    <row r="16" spans="1:26" s="89" customFormat="1" ht="12" customHeight="1">
      <c r="A16" s="90" t="s">
        <v>320</v>
      </c>
      <c r="B16" s="91" t="s">
        <v>321</v>
      </c>
      <c r="C16" s="90" t="s">
        <v>322</v>
      </c>
      <c r="D16" s="92">
        <f t="shared" si="0"/>
        <v>2022333</v>
      </c>
      <c r="E16" s="92">
        <f t="shared" si="1"/>
        <v>124160</v>
      </c>
      <c r="F16" s="93">
        <f t="shared" si="2"/>
        <v>6.139443899694067</v>
      </c>
      <c r="G16" s="92">
        <v>124063</v>
      </c>
      <c r="H16" s="92">
        <v>97</v>
      </c>
      <c r="I16" s="92">
        <f t="shared" si="3"/>
        <v>1898173</v>
      </c>
      <c r="J16" s="93">
        <f t="shared" si="4"/>
        <v>93.86055610030594</v>
      </c>
      <c r="K16" s="92">
        <v>924662</v>
      </c>
      <c r="L16" s="93">
        <f t="shared" si="5"/>
        <v>45.722539265294095</v>
      </c>
      <c r="M16" s="92">
        <v>24563</v>
      </c>
      <c r="N16" s="93">
        <f t="shared" si="6"/>
        <v>1.2145873107940186</v>
      </c>
      <c r="O16" s="92">
        <v>948948</v>
      </c>
      <c r="P16" s="92">
        <v>428431</v>
      </c>
      <c r="Q16" s="93">
        <f t="shared" si="7"/>
        <v>46.923429524217816</v>
      </c>
      <c r="R16" s="92">
        <v>40862</v>
      </c>
      <c r="S16" s="94">
        <v>23</v>
      </c>
      <c r="T16" s="94">
        <v>2</v>
      </c>
      <c r="U16" s="94">
        <v>0</v>
      </c>
      <c r="V16" s="94">
        <v>10</v>
      </c>
      <c r="W16" s="94">
        <v>13</v>
      </c>
      <c r="X16" s="94">
        <v>2</v>
      </c>
      <c r="Y16" s="94">
        <v>4</v>
      </c>
      <c r="Z16" s="94">
        <v>16</v>
      </c>
    </row>
    <row r="17" spans="1:26" s="89" customFormat="1" ht="12" customHeight="1">
      <c r="A17" s="90" t="s">
        <v>323</v>
      </c>
      <c r="B17" s="91" t="s">
        <v>324</v>
      </c>
      <c r="C17" s="90" t="s">
        <v>303</v>
      </c>
      <c r="D17" s="92">
        <f t="shared" si="0"/>
        <v>7287000</v>
      </c>
      <c r="E17" s="92">
        <f t="shared" si="1"/>
        <v>132747</v>
      </c>
      <c r="F17" s="93">
        <f t="shared" si="2"/>
        <v>1.8216961712638944</v>
      </c>
      <c r="G17" s="92">
        <v>132483</v>
      </c>
      <c r="H17" s="92">
        <v>264</v>
      </c>
      <c r="I17" s="92">
        <f t="shared" si="3"/>
        <v>7154253</v>
      </c>
      <c r="J17" s="93">
        <f t="shared" si="4"/>
        <v>98.1783038287361</v>
      </c>
      <c r="K17" s="92">
        <v>5462353</v>
      </c>
      <c r="L17" s="93">
        <f t="shared" si="5"/>
        <v>74.96024427061892</v>
      </c>
      <c r="M17" s="92">
        <v>9055</v>
      </c>
      <c r="N17" s="93">
        <f t="shared" si="6"/>
        <v>0.1242623850693015</v>
      </c>
      <c r="O17" s="92">
        <v>1682845</v>
      </c>
      <c r="P17" s="92">
        <v>841433</v>
      </c>
      <c r="Q17" s="93">
        <f t="shared" si="7"/>
        <v>23.093797173047896</v>
      </c>
      <c r="R17" s="92">
        <v>118972</v>
      </c>
      <c r="S17" s="94">
        <v>15</v>
      </c>
      <c r="T17" s="94">
        <v>25</v>
      </c>
      <c r="U17" s="94">
        <v>0</v>
      </c>
      <c r="V17" s="94">
        <v>23</v>
      </c>
      <c r="W17" s="94">
        <v>11</v>
      </c>
      <c r="X17" s="94">
        <v>1</v>
      </c>
      <c r="Y17" s="94">
        <v>1</v>
      </c>
      <c r="Z17" s="94">
        <v>50</v>
      </c>
    </row>
    <row r="18" spans="1:26" s="89" customFormat="1" ht="12" customHeight="1">
      <c r="A18" s="90" t="s">
        <v>327</v>
      </c>
      <c r="B18" s="91" t="s">
        <v>328</v>
      </c>
      <c r="C18" s="90" t="s">
        <v>322</v>
      </c>
      <c r="D18" s="92">
        <f t="shared" si="0"/>
        <v>6249179</v>
      </c>
      <c r="E18" s="92">
        <f t="shared" si="1"/>
        <v>206805</v>
      </c>
      <c r="F18" s="93">
        <f t="shared" si="2"/>
        <v>3.3093147115805133</v>
      </c>
      <c r="G18" s="92">
        <v>205715</v>
      </c>
      <c r="H18" s="92">
        <v>1090</v>
      </c>
      <c r="I18" s="92">
        <f t="shared" si="3"/>
        <v>6042374</v>
      </c>
      <c r="J18" s="93">
        <f t="shared" si="4"/>
        <v>96.69068528841949</v>
      </c>
      <c r="K18" s="92">
        <v>4216209</v>
      </c>
      <c r="L18" s="93">
        <f t="shared" si="5"/>
        <v>67.46820662362208</v>
      </c>
      <c r="M18" s="92">
        <v>8866</v>
      </c>
      <c r="N18" s="93">
        <f t="shared" si="6"/>
        <v>0.14187463665227065</v>
      </c>
      <c r="O18" s="92">
        <v>1817299</v>
      </c>
      <c r="P18" s="92">
        <v>909616</v>
      </c>
      <c r="Q18" s="93">
        <f t="shared" si="7"/>
        <v>29.080604028145135</v>
      </c>
      <c r="R18" s="92">
        <v>105710</v>
      </c>
      <c r="S18" s="94">
        <v>44</v>
      </c>
      <c r="T18" s="94">
        <v>8</v>
      </c>
      <c r="U18" s="94">
        <v>0</v>
      </c>
      <c r="V18" s="94">
        <v>2</v>
      </c>
      <c r="W18" s="94">
        <v>40</v>
      </c>
      <c r="X18" s="94">
        <v>3</v>
      </c>
      <c r="Y18" s="94">
        <v>1</v>
      </c>
      <c r="Z18" s="94">
        <v>10</v>
      </c>
    </row>
    <row r="19" spans="1:26" s="89" customFormat="1" ht="12" customHeight="1">
      <c r="A19" s="90" t="s">
        <v>329</v>
      </c>
      <c r="B19" s="91" t="s">
        <v>330</v>
      </c>
      <c r="C19" s="90" t="s">
        <v>303</v>
      </c>
      <c r="D19" s="92">
        <f t="shared" si="0"/>
        <v>13195114</v>
      </c>
      <c r="E19" s="92">
        <f t="shared" si="1"/>
        <v>27318</v>
      </c>
      <c r="F19" s="93">
        <f t="shared" si="2"/>
        <v>0.20703117835889862</v>
      </c>
      <c r="G19" s="92">
        <v>27199</v>
      </c>
      <c r="H19" s="92">
        <v>119</v>
      </c>
      <c r="I19" s="92">
        <f t="shared" si="3"/>
        <v>13167796</v>
      </c>
      <c r="J19" s="93">
        <f t="shared" si="4"/>
        <v>99.7929688216411</v>
      </c>
      <c r="K19" s="92">
        <v>13067493</v>
      </c>
      <c r="L19" s="93">
        <f t="shared" si="5"/>
        <v>99.03281623788926</v>
      </c>
      <c r="M19" s="92">
        <v>2400</v>
      </c>
      <c r="N19" s="93">
        <f t="shared" si="6"/>
        <v>0.01818855070141872</v>
      </c>
      <c r="O19" s="92">
        <v>97903</v>
      </c>
      <c r="P19" s="92">
        <v>40257</v>
      </c>
      <c r="Q19" s="93">
        <f t="shared" si="7"/>
        <v>0.7419640330504155</v>
      </c>
      <c r="R19" s="92">
        <v>390736</v>
      </c>
      <c r="S19" s="94">
        <v>26</v>
      </c>
      <c r="T19" s="94">
        <v>7</v>
      </c>
      <c r="U19" s="94">
        <v>22</v>
      </c>
      <c r="V19" s="94">
        <v>7</v>
      </c>
      <c r="W19" s="94">
        <v>25</v>
      </c>
      <c r="X19" s="94">
        <v>2</v>
      </c>
      <c r="Y19" s="94">
        <v>2</v>
      </c>
      <c r="Z19" s="94">
        <v>33</v>
      </c>
    </row>
    <row r="20" spans="1:26" s="89" customFormat="1" ht="12" customHeight="1">
      <c r="A20" s="90" t="s">
        <v>333</v>
      </c>
      <c r="B20" s="91" t="s">
        <v>334</v>
      </c>
      <c r="C20" s="90" t="s">
        <v>322</v>
      </c>
      <c r="D20" s="92">
        <f t="shared" si="0"/>
        <v>9100237</v>
      </c>
      <c r="E20" s="92">
        <f t="shared" si="1"/>
        <v>38831</v>
      </c>
      <c r="F20" s="93">
        <f t="shared" si="2"/>
        <v>0.42670317267561275</v>
      </c>
      <c r="G20" s="92">
        <v>38724</v>
      </c>
      <c r="H20" s="92">
        <v>107</v>
      </c>
      <c r="I20" s="92">
        <f t="shared" si="3"/>
        <v>9061406</v>
      </c>
      <c r="J20" s="93">
        <f t="shared" si="4"/>
        <v>99.57329682732438</v>
      </c>
      <c r="K20" s="92">
        <v>8615440</v>
      </c>
      <c r="L20" s="93">
        <f t="shared" si="5"/>
        <v>94.67269918354873</v>
      </c>
      <c r="M20" s="92">
        <v>0</v>
      </c>
      <c r="N20" s="93">
        <f t="shared" si="6"/>
        <v>0</v>
      </c>
      <c r="O20" s="92">
        <v>445966</v>
      </c>
      <c r="P20" s="92">
        <v>143891</v>
      </c>
      <c r="Q20" s="93">
        <f t="shared" si="7"/>
        <v>4.900597643775651</v>
      </c>
      <c r="R20" s="92">
        <v>160092</v>
      </c>
      <c r="S20" s="94">
        <v>7</v>
      </c>
      <c r="T20" s="94">
        <v>25</v>
      </c>
      <c r="U20" s="94">
        <v>1</v>
      </c>
      <c r="V20" s="94">
        <v>0</v>
      </c>
      <c r="W20" s="94">
        <v>10</v>
      </c>
      <c r="X20" s="94">
        <v>1</v>
      </c>
      <c r="Y20" s="94">
        <v>2</v>
      </c>
      <c r="Z20" s="94">
        <v>20</v>
      </c>
    </row>
    <row r="21" spans="1:26" s="89" customFormat="1" ht="12" customHeight="1">
      <c r="A21" s="90" t="s">
        <v>338</v>
      </c>
      <c r="B21" s="91" t="s">
        <v>339</v>
      </c>
      <c r="C21" s="90" t="s">
        <v>337</v>
      </c>
      <c r="D21" s="92">
        <f t="shared" si="0"/>
        <v>2356615</v>
      </c>
      <c r="E21" s="92">
        <f t="shared" si="1"/>
        <v>171953</v>
      </c>
      <c r="F21" s="93">
        <f t="shared" si="2"/>
        <v>7.296609755942315</v>
      </c>
      <c r="G21" s="92">
        <v>171703</v>
      </c>
      <c r="H21" s="92">
        <v>250</v>
      </c>
      <c r="I21" s="92">
        <f t="shared" si="3"/>
        <v>2184662</v>
      </c>
      <c r="J21" s="93">
        <f t="shared" si="4"/>
        <v>92.70339024405769</v>
      </c>
      <c r="K21" s="92">
        <v>1474544</v>
      </c>
      <c r="L21" s="93">
        <f t="shared" si="5"/>
        <v>62.570424104064514</v>
      </c>
      <c r="M21" s="92">
        <v>119</v>
      </c>
      <c r="N21" s="93">
        <f t="shared" si="6"/>
        <v>0.00504961565635456</v>
      </c>
      <c r="O21" s="92">
        <v>709999</v>
      </c>
      <c r="P21" s="92">
        <v>268978</v>
      </c>
      <c r="Q21" s="93">
        <f t="shared" si="7"/>
        <v>30.12791652433681</v>
      </c>
      <c r="R21" s="92">
        <v>12909</v>
      </c>
      <c r="S21" s="94">
        <v>27</v>
      </c>
      <c r="T21" s="94">
        <v>0</v>
      </c>
      <c r="U21" s="94">
        <v>0</v>
      </c>
      <c r="V21" s="94">
        <v>3</v>
      </c>
      <c r="W21" s="94">
        <v>17</v>
      </c>
      <c r="X21" s="94">
        <v>0</v>
      </c>
      <c r="Y21" s="94">
        <v>0</v>
      </c>
      <c r="Z21" s="94">
        <v>13</v>
      </c>
    </row>
    <row r="22" spans="1:26" s="89" customFormat="1" ht="12" customHeight="1">
      <c r="A22" s="90" t="s">
        <v>340</v>
      </c>
      <c r="B22" s="91" t="s">
        <v>341</v>
      </c>
      <c r="C22" s="90" t="s">
        <v>286</v>
      </c>
      <c r="D22" s="92">
        <f t="shared" si="0"/>
        <v>1091948</v>
      </c>
      <c r="E22" s="92">
        <f t="shared" si="1"/>
        <v>46273</v>
      </c>
      <c r="F22" s="93">
        <f t="shared" si="2"/>
        <v>4.237656005597336</v>
      </c>
      <c r="G22" s="92">
        <v>46273</v>
      </c>
      <c r="H22" s="92">
        <v>0</v>
      </c>
      <c r="I22" s="92">
        <f t="shared" si="3"/>
        <v>1045675</v>
      </c>
      <c r="J22" s="93">
        <f t="shared" si="4"/>
        <v>95.76234399440267</v>
      </c>
      <c r="K22" s="92">
        <v>829751</v>
      </c>
      <c r="L22" s="93">
        <f t="shared" si="5"/>
        <v>75.98814229249012</v>
      </c>
      <c r="M22" s="92">
        <v>4523</v>
      </c>
      <c r="N22" s="93">
        <f t="shared" si="6"/>
        <v>0.4142138636638375</v>
      </c>
      <c r="O22" s="92">
        <v>211401</v>
      </c>
      <c r="P22" s="92">
        <v>110039</v>
      </c>
      <c r="Q22" s="93">
        <f t="shared" si="7"/>
        <v>19.359987838248706</v>
      </c>
      <c r="R22" s="92">
        <v>12943</v>
      </c>
      <c r="S22" s="94">
        <v>15</v>
      </c>
      <c r="T22" s="94">
        <v>0</v>
      </c>
      <c r="U22" s="94">
        <v>0</v>
      </c>
      <c r="V22" s="94">
        <v>0</v>
      </c>
      <c r="W22" s="94">
        <v>7</v>
      </c>
      <c r="X22" s="94">
        <v>0</v>
      </c>
      <c r="Y22" s="94">
        <v>0</v>
      </c>
      <c r="Z22" s="94">
        <v>8</v>
      </c>
    </row>
    <row r="23" spans="1:26" s="89" customFormat="1" ht="12" customHeight="1">
      <c r="A23" s="90" t="s">
        <v>259</v>
      </c>
      <c r="B23" s="91" t="s">
        <v>260</v>
      </c>
      <c r="C23" s="90" t="s">
        <v>256</v>
      </c>
      <c r="D23" s="92">
        <f t="shared" si="0"/>
        <v>1163790</v>
      </c>
      <c r="E23" s="92">
        <f t="shared" si="1"/>
        <v>44619</v>
      </c>
      <c r="F23" s="93">
        <f t="shared" si="2"/>
        <v>3.8339391127265228</v>
      </c>
      <c r="G23" s="92">
        <v>44587</v>
      </c>
      <c r="H23" s="92">
        <v>32</v>
      </c>
      <c r="I23" s="92">
        <f t="shared" si="3"/>
        <v>1119171</v>
      </c>
      <c r="J23" s="93">
        <f t="shared" si="4"/>
        <v>96.16606088727347</v>
      </c>
      <c r="K23" s="92">
        <v>844601</v>
      </c>
      <c r="L23" s="93">
        <f t="shared" si="5"/>
        <v>72.57331649180693</v>
      </c>
      <c r="M23" s="92">
        <v>5201</v>
      </c>
      <c r="N23" s="93">
        <f t="shared" si="6"/>
        <v>0.4469019324792273</v>
      </c>
      <c r="O23" s="92">
        <v>269369</v>
      </c>
      <c r="P23" s="92">
        <v>124406</v>
      </c>
      <c r="Q23" s="93">
        <f t="shared" si="7"/>
        <v>23.14584246298731</v>
      </c>
      <c r="R23" s="92">
        <v>10260</v>
      </c>
      <c r="S23" s="94">
        <v>18</v>
      </c>
      <c r="T23" s="94">
        <v>0</v>
      </c>
      <c r="U23" s="94">
        <v>0</v>
      </c>
      <c r="V23" s="94">
        <v>1</v>
      </c>
      <c r="W23" s="94">
        <v>17</v>
      </c>
      <c r="X23" s="94">
        <v>0</v>
      </c>
      <c r="Y23" s="94">
        <v>0</v>
      </c>
      <c r="Z23" s="94">
        <v>2</v>
      </c>
    </row>
    <row r="24" spans="1:26" s="89" customFormat="1" ht="12" customHeight="1">
      <c r="A24" s="90" t="s">
        <v>347</v>
      </c>
      <c r="B24" s="91" t="s">
        <v>348</v>
      </c>
      <c r="C24" s="90" t="s">
        <v>286</v>
      </c>
      <c r="D24" s="92">
        <f t="shared" si="0"/>
        <v>808996</v>
      </c>
      <c r="E24" s="92">
        <f t="shared" si="1"/>
        <v>37265</v>
      </c>
      <c r="F24" s="93">
        <f t="shared" si="2"/>
        <v>4.606326854520913</v>
      </c>
      <c r="G24" s="92">
        <v>36395</v>
      </c>
      <c r="H24" s="92">
        <v>870</v>
      </c>
      <c r="I24" s="92">
        <f t="shared" si="3"/>
        <v>771731</v>
      </c>
      <c r="J24" s="93">
        <f t="shared" si="4"/>
        <v>95.39367314547908</v>
      </c>
      <c r="K24" s="92">
        <v>553664</v>
      </c>
      <c r="L24" s="93">
        <f t="shared" si="5"/>
        <v>68.43841007866541</v>
      </c>
      <c r="M24" s="92">
        <v>0</v>
      </c>
      <c r="N24" s="93">
        <f t="shared" si="6"/>
        <v>0</v>
      </c>
      <c r="O24" s="92">
        <v>218067</v>
      </c>
      <c r="P24" s="92">
        <v>109010</v>
      </c>
      <c r="Q24" s="93">
        <f t="shared" si="7"/>
        <v>26.95526306681368</v>
      </c>
      <c r="R24" s="92">
        <v>11316</v>
      </c>
      <c r="S24" s="94">
        <v>15</v>
      </c>
      <c r="T24" s="94">
        <v>0</v>
      </c>
      <c r="U24" s="94">
        <v>0</v>
      </c>
      <c r="V24" s="94">
        <v>2</v>
      </c>
      <c r="W24" s="94">
        <v>15</v>
      </c>
      <c r="X24" s="94">
        <v>0</v>
      </c>
      <c r="Y24" s="94">
        <v>0</v>
      </c>
      <c r="Z24" s="94">
        <v>2</v>
      </c>
    </row>
    <row r="25" spans="1:26" s="89" customFormat="1" ht="12" customHeight="1">
      <c r="A25" s="90" t="s">
        <v>351</v>
      </c>
      <c r="B25" s="91" t="s">
        <v>352</v>
      </c>
      <c r="C25" s="90" t="s">
        <v>337</v>
      </c>
      <c r="D25" s="92">
        <f t="shared" si="0"/>
        <v>862122</v>
      </c>
      <c r="E25" s="92">
        <f t="shared" si="1"/>
        <v>62891</v>
      </c>
      <c r="F25" s="93">
        <f t="shared" si="2"/>
        <v>7.294907217307991</v>
      </c>
      <c r="G25" s="92">
        <v>62885</v>
      </c>
      <c r="H25" s="92">
        <v>6</v>
      </c>
      <c r="I25" s="92">
        <f t="shared" si="3"/>
        <v>799231</v>
      </c>
      <c r="J25" s="93">
        <f t="shared" si="4"/>
        <v>92.705092782692</v>
      </c>
      <c r="K25" s="92">
        <v>480404</v>
      </c>
      <c r="L25" s="93">
        <f t="shared" si="5"/>
        <v>55.72343589422378</v>
      </c>
      <c r="M25" s="92">
        <v>6788</v>
      </c>
      <c r="N25" s="93">
        <f t="shared" si="6"/>
        <v>0.787359561639768</v>
      </c>
      <c r="O25" s="92">
        <v>312039</v>
      </c>
      <c r="P25" s="92">
        <v>113025</v>
      </c>
      <c r="Q25" s="93">
        <f t="shared" si="7"/>
        <v>36.194297326828455</v>
      </c>
      <c r="R25" s="92">
        <v>13418</v>
      </c>
      <c r="S25" s="94">
        <v>16</v>
      </c>
      <c r="T25" s="94">
        <v>1</v>
      </c>
      <c r="U25" s="94">
        <v>0</v>
      </c>
      <c r="V25" s="94">
        <v>10</v>
      </c>
      <c r="W25" s="94">
        <v>16</v>
      </c>
      <c r="X25" s="94">
        <v>1</v>
      </c>
      <c r="Y25" s="94">
        <v>1</v>
      </c>
      <c r="Z25" s="94">
        <v>9</v>
      </c>
    </row>
    <row r="26" spans="1:26" s="89" customFormat="1" ht="12" customHeight="1">
      <c r="A26" s="90" t="s">
        <v>263</v>
      </c>
      <c r="B26" s="91" t="s">
        <v>264</v>
      </c>
      <c r="C26" s="90" t="s">
        <v>256</v>
      </c>
      <c r="D26" s="92">
        <f t="shared" si="0"/>
        <v>2157449</v>
      </c>
      <c r="E26" s="92">
        <f t="shared" si="1"/>
        <v>207518</v>
      </c>
      <c r="F26" s="93">
        <f t="shared" si="2"/>
        <v>9.61867464769735</v>
      </c>
      <c r="G26" s="92">
        <v>207124</v>
      </c>
      <c r="H26" s="92">
        <v>394</v>
      </c>
      <c r="I26" s="92">
        <f t="shared" si="3"/>
        <v>1949931</v>
      </c>
      <c r="J26" s="93">
        <f t="shared" si="4"/>
        <v>90.38132535230265</v>
      </c>
      <c r="K26" s="92">
        <v>1636587</v>
      </c>
      <c r="L26" s="93">
        <f t="shared" si="5"/>
        <v>75.85750578576828</v>
      </c>
      <c r="M26" s="92">
        <v>8374</v>
      </c>
      <c r="N26" s="93">
        <f t="shared" si="6"/>
        <v>0.38814358995276366</v>
      </c>
      <c r="O26" s="92">
        <v>304970</v>
      </c>
      <c r="P26" s="92">
        <v>202356</v>
      </c>
      <c r="Q26" s="93">
        <f t="shared" si="7"/>
        <v>14.135675976581602</v>
      </c>
      <c r="R26" s="92">
        <v>31169</v>
      </c>
      <c r="S26" s="94">
        <v>64</v>
      </c>
      <c r="T26" s="94">
        <v>1</v>
      </c>
      <c r="U26" s="94">
        <v>3</v>
      </c>
      <c r="V26" s="94">
        <v>9</v>
      </c>
      <c r="W26" s="94">
        <v>66</v>
      </c>
      <c r="X26" s="94">
        <v>1</v>
      </c>
      <c r="Y26" s="94">
        <v>2</v>
      </c>
      <c r="Z26" s="94">
        <v>8</v>
      </c>
    </row>
    <row r="27" spans="1:26" s="89" customFormat="1" ht="12" customHeight="1">
      <c r="A27" s="90" t="s">
        <v>358</v>
      </c>
      <c r="B27" s="91" t="s">
        <v>359</v>
      </c>
      <c r="C27" s="90" t="s">
        <v>297</v>
      </c>
      <c r="D27" s="92">
        <f t="shared" si="0"/>
        <v>2054775</v>
      </c>
      <c r="E27" s="92">
        <f t="shared" si="1"/>
        <v>112340</v>
      </c>
      <c r="F27" s="93">
        <f t="shared" si="2"/>
        <v>5.467265272353421</v>
      </c>
      <c r="G27" s="92">
        <v>111836</v>
      </c>
      <c r="H27" s="92">
        <v>504</v>
      </c>
      <c r="I27" s="92">
        <f t="shared" si="3"/>
        <v>1942435</v>
      </c>
      <c r="J27" s="93">
        <f t="shared" si="4"/>
        <v>94.53273472764658</v>
      </c>
      <c r="K27" s="92">
        <v>1288690</v>
      </c>
      <c r="L27" s="93">
        <f t="shared" si="5"/>
        <v>62.716842476670195</v>
      </c>
      <c r="M27" s="92">
        <v>12153</v>
      </c>
      <c r="N27" s="93">
        <f t="shared" si="6"/>
        <v>0.5914516187903786</v>
      </c>
      <c r="O27" s="92">
        <v>641592</v>
      </c>
      <c r="P27" s="92">
        <v>343683</v>
      </c>
      <c r="Q27" s="93">
        <f t="shared" si="7"/>
        <v>31.224440632186006</v>
      </c>
      <c r="R27" s="92">
        <v>43559</v>
      </c>
      <c r="S27" s="94">
        <v>29</v>
      </c>
      <c r="T27" s="94">
        <v>4</v>
      </c>
      <c r="U27" s="94">
        <v>0</v>
      </c>
      <c r="V27" s="94">
        <v>9</v>
      </c>
      <c r="W27" s="94">
        <v>21</v>
      </c>
      <c r="X27" s="94">
        <v>5</v>
      </c>
      <c r="Y27" s="94">
        <v>2</v>
      </c>
      <c r="Z27" s="94">
        <v>14</v>
      </c>
    </row>
    <row r="28" spans="1:26" s="89" customFormat="1" ht="12" customHeight="1">
      <c r="A28" s="90" t="s">
        <v>360</v>
      </c>
      <c r="B28" s="91" t="s">
        <v>361</v>
      </c>
      <c r="C28" s="90" t="s">
        <v>297</v>
      </c>
      <c r="D28" s="92">
        <f t="shared" si="0"/>
        <v>3807508</v>
      </c>
      <c r="E28" s="92">
        <f t="shared" si="1"/>
        <v>108076</v>
      </c>
      <c r="F28" s="93">
        <f t="shared" si="2"/>
        <v>2.8384969906826196</v>
      </c>
      <c r="G28" s="92">
        <v>106454</v>
      </c>
      <c r="H28" s="92">
        <v>1622</v>
      </c>
      <c r="I28" s="92">
        <f t="shared" si="3"/>
        <v>3699432</v>
      </c>
      <c r="J28" s="93">
        <f t="shared" si="4"/>
        <v>97.16150300931739</v>
      </c>
      <c r="K28" s="92">
        <v>2084832</v>
      </c>
      <c r="L28" s="93">
        <f t="shared" si="5"/>
        <v>54.75581403899874</v>
      </c>
      <c r="M28" s="92">
        <v>15671</v>
      </c>
      <c r="N28" s="93">
        <f t="shared" si="6"/>
        <v>0.411581538371029</v>
      </c>
      <c r="O28" s="92">
        <v>1598929</v>
      </c>
      <c r="P28" s="92">
        <v>631704</v>
      </c>
      <c r="Q28" s="93">
        <f t="shared" si="7"/>
        <v>41.99410743194761</v>
      </c>
      <c r="R28" s="92">
        <v>72546</v>
      </c>
      <c r="S28" s="94">
        <v>21</v>
      </c>
      <c r="T28" s="94">
        <v>1</v>
      </c>
      <c r="U28" s="94">
        <v>1</v>
      </c>
      <c r="V28" s="94">
        <v>12</v>
      </c>
      <c r="W28" s="94">
        <v>19</v>
      </c>
      <c r="X28" s="94">
        <v>1</v>
      </c>
      <c r="Y28" s="94">
        <v>1</v>
      </c>
      <c r="Z28" s="94">
        <v>14</v>
      </c>
    </row>
    <row r="29" spans="1:26" s="89" customFormat="1" ht="12" customHeight="1">
      <c r="A29" s="90" t="s">
        <v>365</v>
      </c>
      <c r="B29" s="91" t="s">
        <v>366</v>
      </c>
      <c r="C29" s="90" t="s">
        <v>364</v>
      </c>
      <c r="D29" s="92">
        <f t="shared" si="0"/>
        <v>7494346</v>
      </c>
      <c r="E29" s="92">
        <f t="shared" si="1"/>
        <v>165506</v>
      </c>
      <c r="F29" s="93">
        <f t="shared" si="2"/>
        <v>2.2084115144937266</v>
      </c>
      <c r="G29" s="92">
        <v>165410</v>
      </c>
      <c r="H29" s="92">
        <v>96</v>
      </c>
      <c r="I29" s="92">
        <f t="shared" si="3"/>
        <v>7328840</v>
      </c>
      <c r="J29" s="93">
        <f t="shared" si="4"/>
        <v>97.79158848550628</v>
      </c>
      <c r="K29" s="92">
        <v>5269995</v>
      </c>
      <c r="L29" s="93">
        <f t="shared" si="5"/>
        <v>70.31961161120664</v>
      </c>
      <c r="M29" s="92">
        <v>10736</v>
      </c>
      <c r="N29" s="93">
        <f t="shared" si="6"/>
        <v>0.1432546615808771</v>
      </c>
      <c r="O29" s="92">
        <v>2048109</v>
      </c>
      <c r="P29" s="92">
        <v>991710</v>
      </c>
      <c r="Q29" s="93">
        <f t="shared" si="7"/>
        <v>27.32872221271876</v>
      </c>
      <c r="R29" s="92">
        <v>175353</v>
      </c>
      <c r="S29" s="94">
        <v>31</v>
      </c>
      <c r="T29" s="94">
        <v>13</v>
      </c>
      <c r="U29" s="94">
        <v>1</v>
      </c>
      <c r="V29" s="94">
        <v>9</v>
      </c>
      <c r="W29" s="94">
        <v>27</v>
      </c>
      <c r="X29" s="94">
        <v>0</v>
      </c>
      <c r="Y29" s="94">
        <v>0</v>
      </c>
      <c r="Z29" s="94">
        <v>27</v>
      </c>
    </row>
    <row r="30" spans="1:26" s="89" customFormat="1" ht="12" customHeight="1">
      <c r="A30" s="90" t="s">
        <v>369</v>
      </c>
      <c r="B30" s="91" t="s">
        <v>370</v>
      </c>
      <c r="C30" s="90" t="s">
        <v>314</v>
      </c>
      <c r="D30" s="92">
        <f t="shared" si="0"/>
        <v>1833056</v>
      </c>
      <c r="E30" s="92">
        <f t="shared" si="1"/>
        <v>138390</v>
      </c>
      <c r="F30" s="93">
        <f t="shared" si="2"/>
        <v>7.549687516366112</v>
      </c>
      <c r="G30" s="92">
        <v>138384</v>
      </c>
      <c r="H30" s="92">
        <v>6</v>
      </c>
      <c r="I30" s="92">
        <f t="shared" si="3"/>
        <v>1694666</v>
      </c>
      <c r="J30" s="93">
        <f t="shared" si="4"/>
        <v>92.4503124836339</v>
      </c>
      <c r="K30" s="92">
        <v>831930</v>
      </c>
      <c r="L30" s="93">
        <f t="shared" si="5"/>
        <v>45.38486549237994</v>
      </c>
      <c r="M30" s="92">
        <v>3340</v>
      </c>
      <c r="N30" s="93">
        <f t="shared" si="6"/>
        <v>0.18220938149189114</v>
      </c>
      <c r="O30" s="92">
        <v>859396</v>
      </c>
      <c r="P30" s="92">
        <v>561452</v>
      </c>
      <c r="Q30" s="93">
        <f t="shared" si="7"/>
        <v>46.883237609762055</v>
      </c>
      <c r="R30" s="92">
        <v>40892</v>
      </c>
      <c r="S30" s="94">
        <v>25</v>
      </c>
      <c r="T30" s="94">
        <v>0</v>
      </c>
      <c r="U30" s="94">
        <v>1</v>
      </c>
      <c r="V30" s="94">
        <v>3</v>
      </c>
      <c r="W30" s="94">
        <v>21</v>
      </c>
      <c r="X30" s="94">
        <v>0</v>
      </c>
      <c r="Y30" s="94">
        <v>1</v>
      </c>
      <c r="Z30" s="94">
        <v>7</v>
      </c>
    </row>
    <row r="31" spans="1:26" s="89" customFormat="1" ht="12" customHeight="1">
      <c r="A31" s="90" t="s">
        <v>373</v>
      </c>
      <c r="B31" s="91" t="s">
        <v>374</v>
      </c>
      <c r="C31" s="90" t="s">
        <v>286</v>
      </c>
      <c r="D31" s="92">
        <f t="shared" si="0"/>
        <v>1421467</v>
      </c>
      <c r="E31" s="92">
        <f t="shared" si="1"/>
        <v>72125</v>
      </c>
      <c r="F31" s="93">
        <f t="shared" si="2"/>
        <v>5.0739834269807185</v>
      </c>
      <c r="G31" s="92">
        <v>69754</v>
      </c>
      <c r="H31" s="92">
        <v>2371</v>
      </c>
      <c r="I31" s="92">
        <f t="shared" si="3"/>
        <v>1349342</v>
      </c>
      <c r="J31" s="93">
        <f t="shared" si="4"/>
        <v>94.92601657301928</v>
      </c>
      <c r="K31" s="92">
        <v>1144487</v>
      </c>
      <c r="L31" s="93">
        <f t="shared" si="5"/>
        <v>80.51449664325658</v>
      </c>
      <c r="M31" s="92">
        <v>0</v>
      </c>
      <c r="N31" s="93">
        <f t="shared" si="6"/>
        <v>0</v>
      </c>
      <c r="O31" s="92">
        <v>204855</v>
      </c>
      <c r="P31" s="92">
        <v>139828</v>
      </c>
      <c r="Q31" s="93">
        <f t="shared" si="7"/>
        <v>14.411519929762703</v>
      </c>
      <c r="R31" s="92">
        <v>23929</v>
      </c>
      <c r="S31" s="94">
        <v>19</v>
      </c>
      <c r="T31" s="94">
        <v>0</v>
      </c>
      <c r="U31" s="94">
        <v>0</v>
      </c>
      <c r="V31" s="94">
        <v>0</v>
      </c>
      <c r="W31" s="94">
        <v>13</v>
      </c>
      <c r="X31" s="94">
        <v>0</v>
      </c>
      <c r="Y31" s="94">
        <v>0</v>
      </c>
      <c r="Z31" s="94">
        <v>6</v>
      </c>
    </row>
    <row r="32" spans="1:26" s="89" customFormat="1" ht="12" customHeight="1">
      <c r="A32" s="90" t="s">
        <v>377</v>
      </c>
      <c r="B32" s="91" t="s">
        <v>378</v>
      </c>
      <c r="C32" s="90" t="s">
        <v>337</v>
      </c>
      <c r="D32" s="92">
        <f t="shared" si="0"/>
        <v>2636347</v>
      </c>
      <c r="E32" s="92">
        <f t="shared" si="1"/>
        <v>134589</v>
      </c>
      <c r="F32" s="93">
        <f t="shared" si="2"/>
        <v>5.105132215144668</v>
      </c>
      <c r="G32" s="92">
        <v>132777</v>
      </c>
      <c r="H32" s="92">
        <v>1812</v>
      </c>
      <c r="I32" s="92">
        <f t="shared" si="3"/>
        <v>2501758</v>
      </c>
      <c r="J32" s="93">
        <f t="shared" si="4"/>
        <v>94.89486778485534</v>
      </c>
      <c r="K32" s="92">
        <v>2344413</v>
      </c>
      <c r="L32" s="93">
        <f t="shared" si="5"/>
        <v>88.9265715021581</v>
      </c>
      <c r="M32" s="92">
        <v>7356</v>
      </c>
      <c r="N32" s="93">
        <f t="shared" si="6"/>
        <v>0.27902245038304896</v>
      </c>
      <c r="O32" s="92">
        <v>149989</v>
      </c>
      <c r="P32" s="92">
        <v>94865</v>
      </c>
      <c r="Q32" s="93">
        <f t="shared" si="7"/>
        <v>5.689273832314183</v>
      </c>
      <c r="R32" s="92">
        <v>51010</v>
      </c>
      <c r="S32" s="94">
        <v>18</v>
      </c>
      <c r="T32" s="94">
        <v>8</v>
      </c>
      <c r="U32" s="94">
        <v>0</v>
      </c>
      <c r="V32" s="94">
        <v>0</v>
      </c>
      <c r="W32" s="94">
        <v>14</v>
      </c>
      <c r="X32" s="94">
        <v>4</v>
      </c>
      <c r="Y32" s="94">
        <v>2</v>
      </c>
      <c r="Z32" s="94">
        <v>6</v>
      </c>
    </row>
    <row r="33" spans="1:26" s="89" customFormat="1" ht="12" customHeight="1">
      <c r="A33" s="90" t="s">
        <v>381</v>
      </c>
      <c r="B33" s="91" t="s">
        <v>382</v>
      </c>
      <c r="C33" s="90" t="s">
        <v>297</v>
      </c>
      <c r="D33" s="92">
        <f t="shared" si="0"/>
        <v>8876996</v>
      </c>
      <c r="E33" s="92">
        <f t="shared" si="1"/>
        <v>202994</v>
      </c>
      <c r="F33" s="93">
        <f t="shared" si="2"/>
        <v>2.286742046521143</v>
      </c>
      <c r="G33" s="92">
        <v>202473</v>
      </c>
      <c r="H33" s="92">
        <v>521</v>
      </c>
      <c r="I33" s="92">
        <f t="shared" si="3"/>
        <v>8674002</v>
      </c>
      <c r="J33" s="93">
        <f t="shared" si="4"/>
        <v>97.71325795347886</v>
      </c>
      <c r="K33" s="92">
        <v>8132900</v>
      </c>
      <c r="L33" s="93">
        <f t="shared" si="5"/>
        <v>91.61770490828204</v>
      </c>
      <c r="M33" s="92">
        <v>474</v>
      </c>
      <c r="N33" s="93">
        <f t="shared" si="6"/>
        <v>0.005339644176926519</v>
      </c>
      <c r="O33" s="92">
        <v>540628</v>
      </c>
      <c r="P33" s="92">
        <v>236047</v>
      </c>
      <c r="Q33" s="93">
        <f t="shared" si="7"/>
        <v>6.090213401019894</v>
      </c>
      <c r="R33" s="92">
        <v>193720</v>
      </c>
      <c r="S33" s="94">
        <v>3</v>
      </c>
      <c r="T33" s="94">
        <v>27</v>
      </c>
      <c r="U33" s="94">
        <v>1</v>
      </c>
      <c r="V33" s="94">
        <v>12</v>
      </c>
      <c r="W33" s="94">
        <v>1</v>
      </c>
      <c r="X33" s="94">
        <v>0</v>
      </c>
      <c r="Y33" s="94">
        <v>0</v>
      </c>
      <c r="Z33" s="94">
        <v>42</v>
      </c>
    </row>
    <row r="34" spans="1:26" s="89" customFormat="1" ht="12" customHeight="1">
      <c r="A34" s="90" t="s">
        <v>280</v>
      </c>
      <c r="B34" s="91" t="s">
        <v>281</v>
      </c>
      <c r="C34" s="90" t="s">
        <v>256</v>
      </c>
      <c r="D34" s="92">
        <f t="shared" si="0"/>
        <v>5651521</v>
      </c>
      <c r="E34" s="92">
        <f t="shared" si="1"/>
        <v>138027</v>
      </c>
      <c r="F34" s="93">
        <f t="shared" si="2"/>
        <v>2.442298276870952</v>
      </c>
      <c r="G34" s="92">
        <v>136537</v>
      </c>
      <c r="H34" s="92">
        <v>1490</v>
      </c>
      <c r="I34" s="92">
        <f t="shared" si="3"/>
        <v>5513494</v>
      </c>
      <c r="J34" s="93">
        <f t="shared" si="4"/>
        <v>97.55770172312906</v>
      </c>
      <c r="K34" s="92">
        <v>5094282</v>
      </c>
      <c r="L34" s="93">
        <f t="shared" si="5"/>
        <v>90.14001717413772</v>
      </c>
      <c r="M34" s="92">
        <v>68333</v>
      </c>
      <c r="N34" s="93">
        <f t="shared" si="6"/>
        <v>1.2091081321293862</v>
      </c>
      <c r="O34" s="92">
        <v>350879</v>
      </c>
      <c r="P34" s="92">
        <v>213442</v>
      </c>
      <c r="Q34" s="93">
        <f t="shared" si="7"/>
        <v>6.208576416861939</v>
      </c>
      <c r="R34" s="92">
        <v>95175</v>
      </c>
      <c r="S34" s="94">
        <v>33</v>
      </c>
      <c r="T34" s="94">
        <v>4</v>
      </c>
      <c r="U34" s="94">
        <v>1</v>
      </c>
      <c r="V34" s="94">
        <v>3</v>
      </c>
      <c r="W34" s="94">
        <v>29</v>
      </c>
      <c r="X34" s="94">
        <v>1</v>
      </c>
      <c r="Y34" s="94">
        <v>2</v>
      </c>
      <c r="Z34" s="94">
        <v>9</v>
      </c>
    </row>
    <row r="35" spans="1:26" s="89" customFormat="1" ht="12" customHeight="1">
      <c r="A35" s="90" t="s">
        <v>383</v>
      </c>
      <c r="B35" s="91" t="s">
        <v>384</v>
      </c>
      <c r="C35" s="90" t="s">
        <v>292</v>
      </c>
      <c r="D35" s="92">
        <f t="shared" si="0"/>
        <v>1404418</v>
      </c>
      <c r="E35" s="92">
        <f t="shared" si="1"/>
        <v>85200</v>
      </c>
      <c r="F35" s="93">
        <f t="shared" si="2"/>
        <v>6.066569924338765</v>
      </c>
      <c r="G35" s="92">
        <v>84918</v>
      </c>
      <c r="H35" s="92">
        <v>282</v>
      </c>
      <c r="I35" s="92">
        <f t="shared" si="3"/>
        <v>1319218</v>
      </c>
      <c r="J35" s="93">
        <f t="shared" si="4"/>
        <v>93.93343007566124</v>
      </c>
      <c r="K35" s="92">
        <v>975065</v>
      </c>
      <c r="L35" s="93">
        <f t="shared" si="5"/>
        <v>69.42840379431196</v>
      </c>
      <c r="M35" s="92">
        <v>4335</v>
      </c>
      <c r="N35" s="93">
        <f t="shared" si="6"/>
        <v>0.30866878664329284</v>
      </c>
      <c r="O35" s="92">
        <v>339818</v>
      </c>
      <c r="P35" s="92">
        <v>143899</v>
      </c>
      <c r="Q35" s="93">
        <f t="shared" si="7"/>
        <v>24.196357494705993</v>
      </c>
      <c r="R35" s="92">
        <v>10809</v>
      </c>
      <c r="S35" s="94">
        <v>26</v>
      </c>
      <c r="T35" s="94">
        <v>11</v>
      </c>
      <c r="U35" s="94">
        <v>0</v>
      </c>
      <c r="V35" s="94">
        <v>2</v>
      </c>
      <c r="W35" s="94">
        <v>23</v>
      </c>
      <c r="X35" s="94">
        <v>6</v>
      </c>
      <c r="Y35" s="94">
        <v>1</v>
      </c>
      <c r="Z35" s="94">
        <v>9</v>
      </c>
    </row>
    <row r="36" spans="1:26" s="89" customFormat="1" ht="12" customHeight="1">
      <c r="A36" s="90" t="s">
        <v>387</v>
      </c>
      <c r="B36" s="91" t="s">
        <v>388</v>
      </c>
      <c r="C36" s="90" t="s">
        <v>297</v>
      </c>
      <c r="D36" s="92">
        <f t="shared" si="0"/>
        <v>1013459</v>
      </c>
      <c r="E36" s="92">
        <f t="shared" si="1"/>
        <v>215947</v>
      </c>
      <c r="F36" s="93">
        <f t="shared" si="2"/>
        <v>21.307916748482178</v>
      </c>
      <c r="G36" s="92">
        <v>215378</v>
      </c>
      <c r="H36" s="92">
        <v>569</v>
      </c>
      <c r="I36" s="92">
        <f t="shared" si="3"/>
        <v>797512</v>
      </c>
      <c r="J36" s="93">
        <f t="shared" si="4"/>
        <v>78.69208325151781</v>
      </c>
      <c r="K36" s="92">
        <v>191376</v>
      </c>
      <c r="L36" s="93">
        <f t="shared" si="5"/>
        <v>18.88344767770576</v>
      </c>
      <c r="M36" s="92">
        <v>1228</v>
      </c>
      <c r="N36" s="93">
        <f t="shared" si="6"/>
        <v>0.12116918395317423</v>
      </c>
      <c r="O36" s="92">
        <v>604908</v>
      </c>
      <c r="P36" s="92">
        <v>324280</v>
      </c>
      <c r="Q36" s="93">
        <f t="shared" si="7"/>
        <v>59.68746638985889</v>
      </c>
      <c r="R36" s="92">
        <v>5719</v>
      </c>
      <c r="S36" s="94">
        <v>24</v>
      </c>
      <c r="T36" s="94">
        <v>1</v>
      </c>
      <c r="U36" s="94">
        <v>0</v>
      </c>
      <c r="V36" s="94">
        <v>5</v>
      </c>
      <c r="W36" s="94">
        <v>17</v>
      </c>
      <c r="X36" s="94">
        <v>6</v>
      </c>
      <c r="Y36" s="94">
        <v>0</v>
      </c>
      <c r="Z36" s="94">
        <v>7</v>
      </c>
    </row>
    <row r="37" spans="1:26" s="89" customFormat="1" ht="12" customHeight="1">
      <c r="A37" s="90" t="s">
        <v>265</v>
      </c>
      <c r="B37" s="91" t="s">
        <v>266</v>
      </c>
      <c r="C37" s="90" t="s">
        <v>256</v>
      </c>
      <c r="D37" s="92">
        <f t="shared" si="0"/>
        <v>586847</v>
      </c>
      <c r="E37" s="92">
        <f t="shared" si="1"/>
        <v>53532</v>
      </c>
      <c r="F37" s="93">
        <f t="shared" si="2"/>
        <v>9.121968758466856</v>
      </c>
      <c r="G37" s="92">
        <v>52069</v>
      </c>
      <c r="H37" s="92">
        <v>1463</v>
      </c>
      <c r="I37" s="92">
        <f t="shared" si="3"/>
        <v>533315</v>
      </c>
      <c r="J37" s="93">
        <f t="shared" si="4"/>
        <v>90.87803124153314</v>
      </c>
      <c r="K37" s="92">
        <v>349384</v>
      </c>
      <c r="L37" s="93">
        <f t="shared" si="5"/>
        <v>59.53579041896781</v>
      </c>
      <c r="M37" s="92">
        <v>839</v>
      </c>
      <c r="N37" s="93">
        <f t="shared" si="6"/>
        <v>0.14296741740181002</v>
      </c>
      <c r="O37" s="92">
        <v>183092</v>
      </c>
      <c r="P37" s="92">
        <v>71879</v>
      </c>
      <c r="Q37" s="93">
        <f t="shared" si="7"/>
        <v>31.199273405163524</v>
      </c>
      <c r="R37" s="92">
        <v>3725</v>
      </c>
      <c r="S37" s="94">
        <v>15</v>
      </c>
      <c r="T37" s="94">
        <v>0</v>
      </c>
      <c r="U37" s="94">
        <v>0</v>
      </c>
      <c r="V37" s="94">
        <v>4</v>
      </c>
      <c r="W37" s="94">
        <v>13</v>
      </c>
      <c r="X37" s="94">
        <v>0</v>
      </c>
      <c r="Y37" s="94">
        <v>0</v>
      </c>
      <c r="Z37" s="94">
        <v>6</v>
      </c>
    </row>
    <row r="38" spans="1:26" s="89" customFormat="1" ht="12" customHeight="1">
      <c r="A38" s="90" t="s">
        <v>393</v>
      </c>
      <c r="B38" s="91" t="s">
        <v>394</v>
      </c>
      <c r="C38" s="90" t="s">
        <v>300</v>
      </c>
      <c r="D38" s="92">
        <f t="shared" si="0"/>
        <v>712284</v>
      </c>
      <c r="E38" s="92">
        <f t="shared" si="1"/>
        <v>150991</v>
      </c>
      <c r="F38" s="93">
        <f t="shared" si="2"/>
        <v>21.198145683463338</v>
      </c>
      <c r="G38" s="92">
        <v>146901</v>
      </c>
      <c r="H38" s="92">
        <v>4090</v>
      </c>
      <c r="I38" s="92">
        <f t="shared" si="3"/>
        <v>561293</v>
      </c>
      <c r="J38" s="93">
        <f t="shared" si="4"/>
        <v>78.80185431653666</v>
      </c>
      <c r="K38" s="92">
        <v>278900</v>
      </c>
      <c r="L38" s="93">
        <f t="shared" si="5"/>
        <v>39.155730017801886</v>
      </c>
      <c r="M38" s="92">
        <v>4488</v>
      </c>
      <c r="N38" s="93">
        <f t="shared" si="6"/>
        <v>0.6300857523122799</v>
      </c>
      <c r="O38" s="92">
        <v>277905</v>
      </c>
      <c r="P38" s="92">
        <v>208193</v>
      </c>
      <c r="Q38" s="93">
        <f t="shared" si="7"/>
        <v>39.01603854642249</v>
      </c>
      <c r="R38" s="92">
        <v>5322</v>
      </c>
      <c r="S38" s="94">
        <v>15</v>
      </c>
      <c r="T38" s="94">
        <v>0</v>
      </c>
      <c r="U38" s="94">
        <v>1</v>
      </c>
      <c r="V38" s="94">
        <v>3</v>
      </c>
      <c r="W38" s="94">
        <v>14</v>
      </c>
      <c r="X38" s="94">
        <v>0</v>
      </c>
      <c r="Y38" s="94">
        <v>1</v>
      </c>
      <c r="Z38" s="94">
        <v>4</v>
      </c>
    </row>
    <row r="39" spans="1:26" s="89" customFormat="1" ht="12" customHeight="1">
      <c r="A39" s="90" t="s">
        <v>397</v>
      </c>
      <c r="B39" s="91" t="s">
        <v>398</v>
      </c>
      <c r="C39" s="90" t="s">
        <v>297</v>
      </c>
      <c r="D39" s="92">
        <f t="shared" si="0"/>
        <v>1945873</v>
      </c>
      <c r="E39" s="92">
        <f t="shared" si="1"/>
        <v>258717</v>
      </c>
      <c r="F39" s="93">
        <f t="shared" si="2"/>
        <v>13.29567756991335</v>
      </c>
      <c r="G39" s="92">
        <v>255015</v>
      </c>
      <c r="H39" s="92">
        <v>3702</v>
      </c>
      <c r="I39" s="92">
        <f t="shared" si="3"/>
        <v>1687156</v>
      </c>
      <c r="J39" s="93">
        <f t="shared" si="4"/>
        <v>86.70432243008665</v>
      </c>
      <c r="K39" s="92">
        <v>1086780</v>
      </c>
      <c r="L39" s="93">
        <f t="shared" si="5"/>
        <v>55.85051028510083</v>
      </c>
      <c r="M39" s="92">
        <v>0</v>
      </c>
      <c r="N39" s="93">
        <f t="shared" si="6"/>
        <v>0</v>
      </c>
      <c r="O39" s="92">
        <v>600376</v>
      </c>
      <c r="P39" s="92">
        <v>371142</v>
      </c>
      <c r="Q39" s="93">
        <f t="shared" si="7"/>
        <v>30.853812144985827</v>
      </c>
      <c r="R39" s="92">
        <v>20338</v>
      </c>
      <c r="S39" s="94">
        <v>23</v>
      </c>
      <c r="T39" s="94">
        <v>3</v>
      </c>
      <c r="U39" s="94">
        <v>0</v>
      </c>
      <c r="V39" s="94">
        <v>1</v>
      </c>
      <c r="W39" s="94">
        <v>12</v>
      </c>
      <c r="X39" s="94">
        <v>3</v>
      </c>
      <c r="Y39" s="94">
        <v>0</v>
      </c>
      <c r="Z39" s="94">
        <v>12</v>
      </c>
    </row>
    <row r="40" spans="1:26" s="89" customFormat="1" ht="12" customHeight="1">
      <c r="A40" s="90" t="s">
        <v>399</v>
      </c>
      <c r="B40" s="91" t="s">
        <v>400</v>
      </c>
      <c r="C40" s="90" t="s">
        <v>300</v>
      </c>
      <c r="D40" s="92">
        <f t="shared" si="0"/>
        <v>2876954</v>
      </c>
      <c r="E40" s="92">
        <f t="shared" si="1"/>
        <v>339657</v>
      </c>
      <c r="F40" s="93">
        <f t="shared" si="2"/>
        <v>11.806132458148443</v>
      </c>
      <c r="G40" s="92">
        <v>326075</v>
      </c>
      <c r="H40" s="92">
        <v>13582</v>
      </c>
      <c r="I40" s="92">
        <f t="shared" si="3"/>
        <v>2537297</v>
      </c>
      <c r="J40" s="93">
        <f t="shared" si="4"/>
        <v>88.19386754185156</v>
      </c>
      <c r="K40" s="92">
        <v>1912254</v>
      </c>
      <c r="L40" s="93">
        <f t="shared" si="5"/>
        <v>66.46800748291423</v>
      </c>
      <c r="M40" s="92">
        <v>11194</v>
      </c>
      <c r="N40" s="93">
        <f t="shared" si="6"/>
        <v>0.38909207446486804</v>
      </c>
      <c r="O40" s="92">
        <v>613849</v>
      </c>
      <c r="P40" s="92">
        <v>390738</v>
      </c>
      <c r="Q40" s="93">
        <f t="shared" si="7"/>
        <v>21.336767984472466</v>
      </c>
      <c r="R40" s="92">
        <v>37471</v>
      </c>
      <c r="S40" s="94">
        <v>20</v>
      </c>
      <c r="T40" s="94">
        <v>2</v>
      </c>
      <c r="U40" s="94">
        <v>0</v>
      </c>
      <c r="V40" s="94">
        <v>1</v>
      </c>
      <c r="W40" s="94">
        <v>17</v>
      </c>
      <c r="X40" s="94">
        <v>0</v>
      </c>
      <c r="Y40" s="94">
        <v>1</v>
      </c>
      <c r="Z40" s="94">
        <v>5</v>
      </c>
    </row>
    <row r="41" spans="1:26" s="89" customFormat="1" ht="12" customHeight="1">
      <c r="A41" s="90" t="s">
        <v>403</v>
      </c>
      <c r="B41" s="91" t="s">
        <v>404</v>
      </c>
      <c r="C41" s="90" t="s">
        <v>286</v>
      </c>
      <c r="D41" s="92">
        <f t="shared" si="0"/>
        <v>1443874</v>
      </c>
      <c r="E41" s="92">
        <f t="shared" si="1"/>
        <v>150874</v>
      </c>
      <c r="F41" s="93">
        <f t="shared" si="2"/>
        <v>10.449249726776713</v>
      </c>
      <c r="G41" s="92">
        <v>143056</v>
      </c>
      <c r="H41" s="92">
        <v>7818</v>
      </c>
      <c r="I41" s="92">
        <f t="shared" si="3"/>
        <v>1293000</v>
      </c>
      <c r="J41" s="93">
        <f t="shared" si="4"/>
        <v>89.55075027322329</v>
      </c>
      <c r="K41" s="92">
        <v>850345</v>
      </c>
      <c r="L41" s="93">
        <f t="shared" si="5"/>
        <v>58.89329678351435</v>
      </c>
      <c r="M41" s="92">
        <v>81</v>
      </c>
      <c r="N41" s="93">
        <f t="shared" si="6"/>
        <v>0.005609907789737885</v>
      </c>
      <c r="O41" s="92">
        <v>442574</v>
      </c>
      <c r="P41" s="92">
        <v>282652</v>
      </c>
      <c r="Q41" s="93">
        <f t="shared" si="7"/>
        <v>30.6518435819192</v>
      </c>
      <c r="R41" s="92">
        <v>13188</v>
      </c>
      <c r="S41" s="94">
        <v>9</v>
      </c>
      <c r="T41" s="94">
        <v>4</v>
      </c>
      <c r="U41" s="94">
        <v>0</v>
      </c>
      <c r="V41" s="94">
        <v>6</v>
      </c>
      <c r="W41" s="94">
        <v>5</v>
      </c>
      <c r="X41" s="94">
        <v>2</v>
      </c>
      <c r="Y41" s="94">
        <v>0</v>
      </c>
      <c r="Z41" s="94">
        <v>12</v>
      </c>
    </row>
    <row r="42" spans="1:26" s="89" customFormat="1" ht="12" customHeight="1">
      <c r="A42" s="90" t="s">
        <v>407</v>
      </c>
      <c r="B42" s="91" t="s">
        <v>408</v>
      </c>
      <c r="C42" s="90" t="s">
        <v>357</v>
      </c>
      <c r="D42" s="92">
        <f t="shared" si="0"/>
        <v>783118</v>
      </c>
      <c r="E42" s="92">
        <f t="shared" si="1"/>
        <v>68212</v>
      </c>
      <c r="F42" s="93">
        <f t="shared" si="2"/>
        <v>8.710309302046435</v>
      </c>
      <c r="G42" s="92">
        <v>62282</v>
      </c>
      <c r="H42" s="92">
        <v>5930</v>
      </c>
      <c r="I42" s="92">
        <f t="shared" si="3"/>
        <v>714906</v>
      </c>
      <c r="J42" s="93">
        <f t="shared" si="4"/>
        <v>91.28969069795356</v>
      </c>
      <c r="K42" s="92">
        <v>116029</v>
      </c>
      <c r="L42" s="93">
        <f t="shared" si="5"/>
        <v>14.816285668315633</v>
      </c>
      <c r="M42" s="92">
        <v>7029</v>
      </c>
      <c r="N42" s="93">
        <f t="shared" si="6"/>
        <v>0.8975658840685568</v>
      </c>
      <c r="O42" s="92">
        <v>591848</v>
      </c>
      <c r="P42" s="92">
        <v>279347</v>
      </c>
      <c r="Q42" s="93">
        <f t="shared" si="7"/>
        <v>75.57583914556938</v>
      </c>
      <c r="R42" s="92">
        <v>4875</v>
      </c>
      <c r="S42" s="94">
        <v>20</v>
      </c>
      <c r="T42" s="94">
        <v>1</v>
      </c>
      <c r="U42" s="94">
        <v>0</v>
      </c>
      <c r="V42" s="94">
        <v>3</v>
      </c>
      <c r="W42" s="94">
        <v>19</v>
      </c>
      <c r="X42" s="94">
        <v>2</v>
      </c>
      <c r="Y42" s="94">
        <v>0</v>
      </c>
      <c r="Z42" s="94">
        <v>3</v>
      </c>
    </row>
    <row r="43" spans="1:26" s="89" customFormat="1" ht="12" customHeight="1">
      <c r="A43" s="90" t="s">
        <v>411</v>
      </c>
      <c r="B43" s="91" t="s">
        <v>412</v>
      </c>
      <c r="C43" s="90" t="s">
        <v>297</v>
      </c>
      <c r="D43" s="92">
        <f t="shared" si="0"/>
        <v>1010940</v>
      </c>
      <c r="E43" s="92">
        <f t="shared" si="1"/>
        <v>117428</v>
      </c>
      <c r="F43" s="93">
        <f t="shared" si="2"/>
        <v>11.615723979662492</v>
      </c>
      <c r="G43" s="120">
        <v>116460</v>
      </c>
      <c r="H43" s="92">
        <v>968</v>
      </c>
      <c r="I43" s="92">
        <f t="shared" si="3"/>
        <v>893512</v>
      </c>
      <c r="J43" s="93">
        <f t="shared" si="4"/>
        <v>88.38427602033751</v>
      </c>
      <c r="K43" s="92">
        <v>396628</v>
      </c>
      <c r="L43" s="93">
        <f t="shared" si="5"/>
        <v>39.23358458464399</v>
      </c>
      <c r="M43" s="92">
        <v>418</v>
      </c>
      <c r="N43" s="93">
        <f t="shared" si="6"/>
        <v>0.041347656636397806</v>
      </c>
      <c r="O43" s="92">
        <v>496466</v>
      </c>
      <c r="P43" s="92">
        <v>275463</v>
      </c>
      <c r="Q43" s="93">
        <f t="shared" si="7"/>
        <v>49.10934377905711</v>
      </c>
      <c r="R43" s="92">
        <v>8313</v>
      </c>
      <c r="S43" s="94">
        <v>16</v>
      </c>
      <c r="T43" s="94">
        <v>0</v>
      </c>
      <c r="U43" s="94">
        <v>0</v>
      </c>
      <c r="V43" s="94">
        <v>1</v>
      </c>
      <c r="W43" s="94">
        <v>11</v>
      </c>
      <c r="X43" s="94">
        <v>0</v>
      </c>
      <c r="Y43" s="94">
        <v>0</v>
      </c>
      <c r="Z43" s="94">
        <v>6</v>
      </c>
    </row>
    <row r="44" spans="1:26" s="89" customFormat="1" ht="12" customHeight="1">
      <c r="A44" s="90" t="s">
        <v>413</v>
      </c>
      <c r="B44" s="91" t="s">
        <v>414</v>
      </c>
      <c r="C44" s="90" t="s">
        <v>286</v>
      </c>
      <c r="D44" s="92">
        <f t="shared" si="0"/>
        <v>1437797</v>
      </c>
      <c r="E44" s="92">
        <f t="shared" si="1"/>
        <v>165100</v>
      </c>
      <c r="F44" s="93">
        <f t="shared" si="2"/>
        <v>11.48284493568981</v>
      </c>
      <c r="G44" s="92">
        <v>163391</v>
      </c>
      <c r="H44" s="92">
        <v>1709</v>
      </c>
      <c r="I44" s="92">
        <f t="shared" si="3"/>
        <v>1272697</v>
      </c>
      <c r="J44" s="93">
        <f t="shared" si="4"/>
        <v>88.51715506431019</v>
      </c>
      <c r="K44" s="92">
        <v>665008</v>
      </c>
      <c r="L44" s="93">
        <f t="shared" si="5"/>
        <v>46.25187004841435</v>
      </c>
      <c r="M44" s="92">
        <v>5725</v>
      </c>
      <c r="N44" s="93">
        <f t="shared" si="6"/>
        <v>0.39817860240353814</v>
      </c>
      <c r="O44" s="92">
        <v>601964</v>
      </c>
      <c r="P44" s="92">
        <v>303716</v>
      </c>
      <c r="Q44" s="93">
        <f t="shared" si="7"/>
        <v>41.86710641349231</v>
      </c>
      <c r="R44" s="92">
        <v>8653</v>
      </c>
      <c r="S44" s="94">
        <v>16</v>
      </c>
      <c r="T44" s="94">
        <v>3</v>
      </c>
      <c r="U44" s="94">
        <v>1</v>
      </c>
      <c r="V44" s="94">
        <v>0</v>
      </c>
      <c r="W44" s="94">
        <v>15</v>
      </c>
      <c r="X44" s="94">
        <v>2</v>
      </c>
      <c r="Y44" s="94">
        <v>1</v>
      </c>
      <c r="Z44" s="94">
        <v>2</v>
      </c>
    </row>
    <row r="45" spans="1:26" s="89" customFormat="1" ht="12" customHeight="1">
      <c r="A45" s="90" t="s">
        <v>415</v>
      </c>
      <c r="B45" s="91" t="s">
        <v>416</v>
      </c>
      <c r="C45" s="90" t="s">
        <v>417</v>
      </c>
      <c r="D45" s="92">
        <f t="shared" si="0"/>
        <v>755012</v>
      </c>
      <c r="E45" s="92">
        <f t="shared" si="1"/>
        <v>161089</v>
      </c>
      <c r="F45" s="93">
        <f t="shared" si="2"/>
        <v>21.335952276255213</v>
      </c>
      <c r="G45" s="92">
        <v>159388</v>
      </c>
      <c r="H45" s="92">
        <v>1701</v>
      </c>
      <c r="I45" s="92">
        <f t="shared" si="3"/>
        <v>593923</v>
      </c>
      <c r="J45" s="93">
        <f t="shared" si="4"/>
        <v>78.66404772374479</v>
      </c>
      <c r="K45" s="92">
        <v>219315</v>
      </c>
      <c r="L45" s="93">
        <f t="shared" si="5"/>
        <v>29.04788268265935</v>
      </c>
      <c r="M45" s="92">
        <v>7921</v>
      </c>
      <c r="N45" s="93">
        <f t="shared" si="6"/>
        <v>1.0491223980546005</v>
      </c>
      <c r="O45" s="92">
        <v>366687</v>
      </c>
      <c r="P45" s="92">
        <v>260540</v>
      </c>
      <c r="Q45" s="93">
        <f t="shared" si="7"/>
        <v>48.56704264303084</v>
      </c>
      <c r="R45" s="92">
        <v>3322</v>
      </c>
      <c r="S45" s="94">
        <v>27</v>
      </c>
      <c r="T45" s="94">
        <v>0</v>
      </c>
      <c r="U45" s="94">
        <v>0</v>
      </c>
      <c r="V45" s="94">
        <v>7</v>
      </c>
      <c r="W45" s="94">
        <v>27</v>
      </c>
      <c r="X45" s="94">
        <v>0</v>
      </c>
      <c r="Y45" s="94">
        <v>0</v>
      </c>
      <c r="Z45" s="94">
        <v>7</v>
      </c>
    </row>
    <row r="46" spans="1:26" s="89" customFormat="1" ht="12" customHeight="1">
      <c r="A46" s="90" t="s">
        <v>420</v>
      </c>
      <c r="B46" s="91" t="s">
        <v>421</v>
      </c>
      <c r="C46" s="90" t="s">
        <v>300</v>
      </c>
      <c r="D46" s="92">
        <f t="shared" si="0"/>
        <v>5115924</v>
      </c>
      <c r="E46" s="92">
        <f t="shared" si="1"/>
        <v>590226</v>
      </c>
      <c r="F46" s="93">
        <f t="shared" si="2"/>
        <v>11.53703612485252</v>
      </c>
      <c r="G46" s="92">
        <v>588638</v>
      </c>
      <c r="H46" s="92">
        <v>1588</v>
      </c>
      <c r="I46" s="92">
        <f t="shared" si="3"/>
        <v>4525698</v>
      </c>
      <c r="J46" s="93">
        <f t="shared" si="4"/>
        <v>88.46296387514748</v>
      </c>
      <c r="K46" s="92">
        <v>3863118</v>
      </c>
      <c r="L46" s="93">
        <f t="shared" si="5"/>
        <v>75.51163778038924</v>
      </c>
      <c r="M46" s="92">
        <v>18280</v>
      </c>
      <c r="N46" s="93">
        <f t="shared" si="6"/>
        <v>0.3573157068009611</v>
      </c>
      <c r="O46" s="92">
        <v>644300</v>
      </c>
      <c r="P46" s="92">
        <v>500560</v>
      </c>
      <c r="Q46" s="93">
        <f t="shared" si="7"/>
        <v>12.594010387957288</v>
      </c>
      <c r="R46" s="92">
        <v>53931</v>
      </c>
      <c r="S46" s="94">
        <v>40</v>
      </c>
      <c r="T46" s="94">
        <v>10</v>
      </c>
      <c r="U46" s="94">
        <v>0</v>
      </c>
      <c r="V46" s="94">
        <v>10</v>
      </c>
      <c r="W46" s="94">
        <v>29</v>
      </c>
      <c r="X46" s="94">
        <v>10</v>
      </c>
      <c r="Y46" s="94">
        <v>0</v>
      </c>
      <c r="Z46" s="94">
        <v>21</v>
      </c>
    </row>
    <row r="47" spans="1:26" s="89" customFormat="1" ht="12" customHeight="1">
      <c r="A47" s="90" t="s">
        <v>422</v>
      </c>
      <c r="B47" s="91" t="s">
        <v>423</v>
      </c>
      <c r="C47" s="90" t="s">
        <v>300</v>
      </c>
      <c r="D47" s="92">
        <f t="shared" si="0"/>
        <v>852638</v>
      </c>
      <c r="E47" s="92">
        <f t="shared" si="1"/>
        <v>220763</v>
      </c>
      <c r="F47" s="93">
        <f t="shared" si="2"/>
        <v>25.891761802781488</v>
      </c>
      <c r="G47" s="92">
        <v>219541</v>
      </c>
      <c r="H47" s="92">
        <v>1222</v>
      </c>
      <c r="I47" s="92">
        <f t="shared" si="3"/>
        <v>631875</v>
      </c>
      <c r="J47" s="93">
        <f t="shared" si="4"/>
        <v>74.10823819721851</v>
      </c>
      <c r="K47" s="92">
        <v>402905</v>
      </c>
      <c r="L47" s="93">
        <f t="shared" si="5"/>
        <v>47.25393426049507</v>
      </c>
      <c r="M47" s="92">
        <v>626</v>
      </c>
      <c r="N47" s="93">
        <f t="shared" si="6"/>
        <v>0.07341920017639374</v>
      </c>
      <c r="O47" s="92">
        <v>228344</v>
      </c>
      <c r="P47" s="92">
        <v>194289</v>
      </c>
      <c r="Q47" s="93">
        <f t="shared" si="7"/>
        <v>26.780884736547044</v>
      </c>
      <c r="R47" s="92">
        <v>4215</v>
      </c>
      <c r="S47" s="94">
        <v>19</v>
      </c>
      <c r="T47" s="94">
        <v>0</v>
      </c>
      <c r="U47" s="94">
        <v>0</v>
      </c>
      <c r="V47" s="94">
        <v>1</v>
      </c>
      <c r="W47" s="94">
        <v>19</v>
      </c>
      <c r="X47" s="94">
        <v>0</v>
      </c>
      <c r="Y47" s="94">
        <v>0</v>
      </c>
      <c r="Z47" s="94">
        <v>1</v>
      </c>
    </row>
    <row r="48" spans="1:26" s="89" customFormat="1" ht="12" customHeight="1">
      <c r="A48" s="90" t="s">
        <v>426</v>
      </c>
      <c r="B48" s="91" t="s">
        <v>427</v>
      </c>
      <c r="C48" s="90" t="s">
        <v>357</v>
      </c>
      <c r="D48" s="92">
        <f t="shared" si="0"/>
        <v>1420236</v>
      </c>
      <c r="E48" s="92">
        <f t="shared" si="1"/>
        <v>371620</v>
      </c>
      <c r="F48" s="93">
        <f t="shared" si="2"/>
        <v>26.166073807451717</v>
      </c>
      <c r="G48" s="92">
        <v>370208</v>
      </c>
      <c r="H48" s="92">
        <v>1412</v>
      </c>
      <c r="I48" s="92">
        <f t="shared" si="3"/>
        <v>1048616</v>
      </c>
      <c r="J48" s="93">
        <f t="shared" si="4"/>
        <v>73.83392619254828</v>
      </c>
      <c r="K48" s="92">
        <v>775369</v>
      </c>
      <c r="L48" s="93">
        <f t="shared" si="5"/>
        <v>54.59437727250964</v>
      </c>
      <c r="M48" s="92">
        <v>11847</v>
      </c>
      <c r="N48" s="93">
        <f t="shared" si="6"/>
        <v>0.8341571400809443</v>
      </c>
      <c r="O48" s="92">
        <v>261400</v>
      </c>
      <c r="P48" s="92">
        <v>216044</v>
      </c>
      <c r="Q48" s="93">
        <f t="shared" si="7"/>
        <v>18.405391779957696</v>
      </c>
      <c r="R48" s="92">
        <v>7125</v>
      </c>
      <c r="S48" s="94">
        <v>18</v>
      </c>
      <c r="T48" s="94">
        <v>0</v>
      </c>
      <c r="U48" s="94">
        <v>0</v>
      </c>
      <c r="V48" s="94">
        <v>3</v>
      </c>
      <c r="W48" s="94">
        <v>15</v>
      </c>
      <c r="X48" s="94">
        <v>0</v>
      </c>
      <c r="Y48" s="94">
        <v>0</v>
      </c>
      <c r="Z48" s="94">
        <v>6</v>
      </c>
    </row>
    <row r="49" spans="1:26" s="89" customFormat="1" ht="12" customHeight="1">
      <c r="A49" s="90" t="s">
        <v>430</v>
      </c>
      <c r="B49" s="91" t="s">
        <v>431</v>
      </c>
      <c r="C49" s="90" t="s">
        <v>300</v>
      </c>
      <c r="D49" s="92">
        <f t="shared" si="0"/>
        <v>1826076</v>
      </c>
      <c r="E49" s="92">
        <f t="shared" si="1"/>
        <v>236012</v>
      </c>
      <c r="F49" s="93">
        <f t="shared" si="2"/>
        <v>12.924544213931952</v>
      </c>
      <c r="G49" s="92">
        <v>233269</v>
      </c>
      <c r="H49" s="92">
        <v>2743</v>
      </c>
      <c r="I49" s="92">
        <f t="shared" si="3"/>
        <v>1590064</v>
      </c>
      <c r="J49" s="93">
        <f t="shared" si="4"/>
        <v>87.07545578606805</v>
      </c>
      <c r="K49" s="92">
        <v>1099756</v>
      </c>
      <c r="L49" s="93">
        <f t="shared" si="5"/>
        <v>60.22509468390144</v>
      </c>
      <c r="M49" s="92">
        <v>564</v>
      </c>
      <c r="N49" s="93">
        <f t="shared" si="6"/>
        <v>0.03088589960111189</v>
      </c>
      <c r="O49" s="92">
        <v>489744</v>
      </c>
      <c r="P49" s="92">
        <v>277954</v>
      </c>
      <c r="Q49" s="93">
        <f t="shared" si="7"/>
        <v>26.819475202565503</v>
      </c>
      <c r="R49" s="92">
        <v>9119</v>
      </c>
      <c r="S49" s="94">
        <v>38</v>
      </c>
      <c r="T49" s="94">
        <v>0</v>
      </c>
      <c r="U49" s="94">
        <v>0</v>
      </c>
      <c r="V49" s="94">
        <v>7</v>
      </c>
      <c r="W49" s="94">
        <v>27</v>
      </c>
      <c r="X49" s="94">
        <v>9</v>
      </c>
      <c r="Y49" s="94">
        <v>0</v>
      </c>
      <c r="Z49" s="94">
        <v>9</v>
      </c>
    </row>
    <row r="50" spans="1:26" s="89" customFormat="1" ht="12" customHeight="1">
      <c r="A50" s="90" t="s">
        <v>434</v>
      </c>
      <c r="B50" s="91" t="s">
        <v>435</v>
      </c>
      <c r="C50" s="90" t="s">
        <v>300</v>
      </c>
      <c r="D50" s="92">
        <f t="shared" si="0"/>
        <v>1198767</v>
      </c>
      <c r="E50" s="92">
        <f t="shared" si="1"/>
        <v>148760</v>
      </c>
      <c r="F50" s="93">
        <f t="shared" si="2"/>
        <v>12.409417342986586</v>
      </c>
      <c r="G50" s="92">
        <v>132981</v>
      </c>
      <c r="H50" s="92">
        <v>15779</v>
      </c>
      <c r="I50" s="92">
        <f t="shared" si="3"/>
        <v>1050007</v>
      </c>
      <c r="J50" s="93">
        <f t="shared" si="4"/>
        <v>87.59058265701341</v>
      </c>
      <c r="K50" s="92">
        <v>484455</v>
      </c>
      <c r="L50" s="93">
        <f t="shared" si="5"/>
        <v>40.41277412541386</v>
      </c>
      <c r="M50" s="92">
        <v>643</v>
      </c>
      <c r="N50" s="93">
        <f t="shared" si="6"/>
        <v>0.053638446837458824</v>
      </c>
      <c r="O50" s="92">
        <v>564909</v>
      </c>
      <c r="P50" s="92">
        <v>284927</v>
      </c>
      <c r="Q50" s="93">
        <f t="shared" si="7"/>
        <v>47.12417008476209</v>
      </c>
      <c r="R50" s="92">
        <v>9818</v>
      </c>
      <c r="S50" s="94">
        <v>13</v>
      </c>
      <c r="T50" s="94">
        <v>1</v>
      </c>
      <c r="U50" s="94">
        <v>0</v>
      </c>
      <c r="V50" s="94">
        <v>4</v>
      </c>
      <c r="W50" s="94">
        <v>7</v>
      </c>
      <c r="X50" s="94">
        <v>3</v>
      </c>
      <c r="Y50" s="94">
        <v>0</v>
      </c>
      <c r="Z50" s="94">
        <v>8</v>
      </c>
    </row>
    <row r="51" spans="1:26" s="89" customFormat="1" ht="12" customHeight="1">
      <c r="A51" s="90" t="s">
        <v>438</v>
      </c>
      <c r="B51" s="91" t="s">
        <v>439</v>
      </c>
      <c r="C51" s="90" t="s">
        <v>357</v>
      </c>
      <c r="D51" s="92">
        <f t="shared" si="0"/>
        <v>1142864</v>
      </c>
      <c r="E51" s="92">
        <f t="shared" si="1"/>
        <v>138387</v>
      </c>
      <c r="F51" s="93">
        <f t="shared" si="2"/>
        <v>12.108789847260915</v>
      </c>
      <c r="G51" s="92">
        <v>138365</v>
      </c>
      <c r="H51" s="92">
        <v>22</v>
      </c>
      <c r="I51" s="92">
        <f t="shared" si="3"/>
        <v>1004477</v>
      </c>
      <c r="J51" s="93">
        <f t="shared" si="4"/>
        <v>87.89121015273909</v>
      </c>
      <c r="K51" s="92">
        <v>556041</v>
      </c>
      <c r="L51" s="93">
        <f t="shared" si="5"/>
        <v>48.65329558022652</v>
      </c>
      <c r="M51" s="92">
        <v>0</v>
      </c>
      <c r="N51" s="93">
        <f t="shared" si="6"/>
        <v>0</v>
      </c>
      <c r="O51" s="92">
        <v>448436</v>
      </c>
      <c r="P51" s="92">
        <v>287722</v>
      </c>
      <c r="Q51" s="93">
        <f t="shared" si="7"/>
        <v>39.237914572512565</v>
      </c>
      <c r="R51" s="92">
        <v>4082</v>
      </c>
      <c r="S51" s="94">
        <v>16</v>
      </c>
      <c r="T51" s="94">
        <v>0</v>
      </c>
      <c r="U51" s="94">
        <v>2</v>
      </c>
      <c r="V51" s="94">
        <v>8</v>
      </c>
      <c r="W51" s="94">
        <v>13</v>
      </c>
      <c r="X51" s="94">
        <v>1</v>
      </c>
      <c r="Y51" s="94">
        <v>2</v>
      </c>
      <c r="Z51" s="94">
        <v>10</v>
      </c>
    </row>
    <row r="52" spans="1:26" s="89" customFormat="1" ht="12" customHeight="1">
      <c r="A52" s="90" t="s">
        <v>442</v>
      </c>
      <c r="B52" s="91" t="s">
        <v>443</v>
      </c>
      <c r="C52" s="90" t="s">
        <v>309</v>
      </c>
      <c r="D52" s="92">
        <f t="shared" si="0"/>
        <v>1701475</v>
      </c>
      <c r="E52" s="92">
        <f t="shared" si="1"/>
        <v>230018</v>
      </c>
      <c r="F52" s="93">
        <f t="shared" si="2"/>
        <v>13.518741092287573</v>
      </c>
      <c r="G52" s="92">
        <v>229737</v>
      </c>
      <c r="H52" s="92">
        <v>281</v>
      </c>
      <c r="I52" s="92">
        <f t="shared" si="3"/>
        <v>1471457</v>
      </c>
      <c r="J52" s="93">
        <f t="shared" si="4"/>
        <v>86.48125890771242</v>
      </c>
      <c r="K52" s="92">
        <v>653717</v>
      </c>
      <c r="L52" s="93">
        <f t="shared" si="5"/>
        <v>38.4206056509793</v>
      </c>
      <c r="M52" s="92">
        <v>8655</v>
      </c>
      <c r="N52" s="93">
        <f t="shared" si="6"/>
        <v>0.5086762955670815</v>
      </c>
      <c r="O52" s="92">
        <v>809085</v>
      </c>
      <c r="P52" s="92">
        <v>525465</v>
      </c>
      <c r="Q52" s="93">
        <f t="shared" si="7"/>
        <v>47.55197696116605</v>
      </c>
      <c r="R52" s="92">
        <v>6309</v>
      </c>
      <c r="S52" s="94">
        <v>32</v>
      </c>
      <c r="T52" s="94">
        <v>5</v>
      </c>
      <c r="U52" s="94">
        <v>1</v>
      </c>
      <c r="V52" s="94">
        <v>5</v>
      </c>
      <c r="W52" s="94">
        <v>22</v>
      </c>
      <c r="X52" s="94">
        <v>13</v>
      </c>
      <c r="Y52" s="94">
        <v>2</v>
      </c>
      <c r="Z52" s="94">
        <v>6</v>
      </c>
    </row>
    <row r="53" spans="1:26" s="89" customFormat="1" ht="12" customHeight="1">
      <c r="A53" s="90" t="s">
        <v>446</v>
      </c>
      <c r="B53" s="91" t="s">
        <v>447</v>
      </c>
      <c r="C53" s="90" t="s">
        <v>286</v>
      </c>
      <c r="D53" s="92">
        <f t="shared" si="0"/>
        <v>1441493</v>
      </c>
      <c r="E53" s="92">
        <f t="shared" si="1"/>
        <v>93162</v>
      </c>
      <c r="F53" s="93">
        <f t="shared" si="2"/>
        <v>6.462882580768689</v>
      </c>
      <c r="G53" s="92">
        <v>93073</v>
      </c>
      <c r="H53" s="92">
        <v>89</v>
      </c>
      <c r="I53" s="92">
        <f t="shared" si="3"/>
        <v>1348331</v>
      </c>
      <c r="J53" s="93">
        <f t="shared" si="4"/>
        <v>93.53711741923131</v>
      </c>
      <c r="K53" s="92">
        <v>884970</v>
      </c>
      <c r="L53" s="93">
        <f t="shared" si="5"/>
        <v>61.39259781351696</v>
      </c>
      <c r="M53" s="92">
        <v>0</v>
      </c>
      <c r="N53" s="93">
        <f t="shared" si="6"/>
        <v>0</v>
      </c>
      <c r="O53" s="92">
        <v>463361</v>
      </c>
      <c r="P53" s="92">
        <v>211740</v>
      </c>
      <c r="Q53" s="93">
        <f t="shared" si="7"/>
        <v>32.14451960571436</v>
      </c>
      <c r="R53" s="92">
        <v>9674</v>
      </c>
      <c r="S53" s="94">
        <v>23</v>
      </c>
      <c r="T53" s="94">
        <v>1</v>
      </c>
      <c r="U53" s="94">
        <v>2</v>
      </c>
      <c r="V53" s="94">
        <v>15</v>
      </c>
      <c r="W53" s="94">
        <v>21</v>
      </c>
      <c r="X53" s="94">
        <v>2</v>
      </c>
      <c r="Y53" s="94">
        <v>2</v>
      </c>
      <c r="Z53" s="94">
        <v>16</v>
      </c>
    </row>
    <row r="54" spans="1:26" s="89" customFormat="1" ht="12" customHeight="1">
      <c r="A54" s="90" t="s">
        <v>451</v>
      </c>
      <c r="B54" s="91" t="s">
        <v>452</v>
      </c>
      <c r="C54" s="90" t="s">
        <v>256</v>
      </c>
      <c r="D54" s="92">
        <f>SUM(D7:D53)</f>
        <v>128393966</v>
      </c>
      <c r="E54" s="92">
        <f>SUM(E7:E53)</f>
        <v>8328736</v>
      </c>
      <c r="F54" s="93">
        <f t="shared" si="2"/>
        <v>6.486859359107265</v>
      </c>
      <c r="G54" s="92">
        <f>SUM(G7:G53)</f>
        <v>8242082</v>
      </c>
      <c r="H54" s="92">
        <f>SUM(H7:H53)</f>
        <v>86654</v>
      </c>
      <c r="I54" s="92">
        <f>SUM(I7:I53)</f>
        <v>120065230</v>
      </c>
      <c r="J54" s="93">
        <f t="shared" si="4"/>
        <v>93.51314064089273</v>
      </c>
      <c r="K54" s="92">
        <f>SUM(K7:K53)</f>
        <v>92885977</v>
      </c>
      <c r="L54" s="93">
        <f t="shared" si="5"/>
        <v>72.34450332346614</v>
      </c>
      <c r="M54" s="92">
        <f>SUM(M7:M53)</f>
        <v>304295</v>
      </c>
      <c r="N54" s="93">
        <f t="shared" si="6"/>
        <v>0.2370010129603754</v>
      </c>
      <c r="O54" s="92">
        <f>SUM(O7:O53)</f>
        <v>26874958</v>
      </c>
      <c r="P54" s="92">
        <f>SUM(P7:P53)</f>
        <v>14492089</v>
      </c>
      <c r="Q54" s="93">
        <f t="shared" si="7"/>
        <v>20.93163630446621</v>
      </c>
      <c r="R54" s="92">
        <f aca="true" t="shared" si="8" ref="R54:Z54">SUM(R7:R53)</f>
        <v>1974254</v>
      </c>
      <c r="S54" s="94">
        <f t="shared" si="8"/>
        <v>1248</v>
      </c>
      <c r="T54" s="94">
        <f t="shared" si="8"/>
        <v>178</v>
      </c>
      <c r="U54" s="94">
        <f t="shared" si="8"/>
        <v>47</v>
      </c>
      <c r="V54" s="94">
        <f t="shared" si="8"/>
        <v>269</v>
      </c>
      <c r="W54" s="94">
        <f t="shared" si="8"/>
        <v>1059</v>
      </c>
      <c r="X54" s="94">
        <f t="shared" si="8"/>
        <v>93</v>
      </c>
      <c r="Y54" s="94">
        <f t="shared" si="8"/>
        <v>43</v>
      </c>
      <c r="Z54" s="94">
        <f t="shared" si="8"/>
        <v>547</v>
      </c>
    </row>
  </sheetData>
  <sheetProtection/>
  <autoFilter ref="A6:Z6"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5" customWidth="1"/>
    <col min="2" max="2" width="8.69921875" style="116" customWidth="1"/>
    <col min="3" max="3" width="12.59765625" style="114" customWidth="1"/>
    <col min="4" max="55" width="9" style="111" customWidth="1"/>
    <col min="56" max="16384" width="9" style="114" customWidth="1"/>
  </cols>
  <sheetData>
    <row r="1" spans="1:31" s="108" customFormat="1" ht="17.25">
      <c r="A1" s="103" t="s">
        <v>255</v>
      </c>
      <c r="B1" s="104"/>
      <c r="C1" s="105"/>
      <c r="D1" s="106"/>
      <c r="E1" s="107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55" s="52" customFormat="1" ht="33.75" customHeight="1">
      <c r="A2" s="144" t="s">
        <v>208</v>
      </c>
      <c r="B2" s="140" t="s">
        <v>207</v>
      </c>
      <c r="C2" s="146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7" t="s">
        <v>249</v>
      </c>
      <c r="AG2" s="148"/>
      <c r="AH2" s="148"/>
      <c r="AI2" s="149"/>
      <c r="AJ2" s="147" t="s">
        <v>250</v>
      </c>
      <c r="AK2" s="148"/>
      <c r="AL2" s="148"/>
      <c r="AM2" s="148"/>
      <c r="AN2" s="148"/>
      <c r="AO2" s="148"/>
      <c r="AP2" s="148"/>
      <c r="AQ2" s="148"/>
      <c r="AR2" s="148"/>
      <c r="AS2" s="149"/>
      <c r="AT2" s="143" t="s">
        <v>251</v>
      </c>
      <c r="AU2" s="140"/>
      <c r="AV2" s="140"/>
      <c r="AW2" s="140"/>
      <c r="AX2" s="140"/>
      <c r="AY2" s="140"/>
      <c r="AZ2" s="147" t="s">
        <v>252</v>
      </c>
      <c r="BA2" s="148"/>
      <c r="BB2" s="148"/>
      <c r="BC2" s="149"/>
    </row>
    <row r="3" spans="1:55" s="52" customFormat="1" ht="26.25" customHeight="1">
      <c r="A3" s="141"/>
      <c r="B3" s="141"/>
      <c r="C3" s="141"/>
      <c r="D3" s="66" t="s">
        <v>10</v>
      </c>
      <c r="E3" s="150" t="s">
        <v>11</v>
      </c>
      <c r="F3" s="148"/>
      <c r="G3" s="149"/>
      <c r="H3" s="153" t="s">
        <v>12</v>
      </c>
      <c r="I3" s="154"/>
      <c r="J3" s="155"/>
      <c r="K3" s="150" t="s">
        <v>13</v>
      </c>
      <c r="L3" s="154"/>
      <c r="M3" s="155"/>
      <c r="N3" s="66" t="s">
        <v>10</v>
      </c>
      <c r="O3" s="150" t="s">
        <v>118</v>
      </c>
      <c r="P3" s="151"/>
      <c r="Q3" s="151"/>
      <c r="R3" s="151"/>
      <c r="S3" s="151"/>
      <c r="T3" s="151"/>
      <c r="U3" s="152"/>
      <c r="V3" s="150" t="s">
        <v>119</v>
      </c>
      <c r="W3" s="151"/>
      <c r="X3" s="151"/>
      <c r="Y3" s="151"/>
      <c r="Z3" s="151"/>
      <c r="AA3" s="151"/>
      <c r="AB3" s="152"/>
      <c r="AC3" s="67" t="s">
        <v>14</v>
      </c>
      <c r="AD3" s="64"/>
      <c r="AE3" s="65"/>
      <c r="AF3" s="142" t="s">
        <v>10</v>
      </c>
      <c r="AG3" s="140" t="s">
        <v>15</v>
      </c>
      <c r="AH3" s="140" t="s">
        <v>16</v>
      </c>
      <c r="AI3" s="140" t="s">
        <v>17</v>
      </c>
      <c r="AJ3" s="141" t="s">
        <v>10</v>
      </c>
      <c r="AK3" s="140" t="s">
        <v>238</v>
      </c>
      <c r="AL3" s="140" t="s">
        <v>18</v>
      </c>
      <c r="AM3" s="140" t="s">
        <v>19</v>
      </c>
      <c r="AN3" s="140" t="s">
        <v>16</v>
      </c>
      <c r="AO3" s="140" t="s">
        <v>20</v>
      </c>
      <c r="AP3" s="140" t="s">
        <v>21</v>
      </c>
      <c r="AQ3" s="140" t="s">
        <v>22</v>
      </c>
      <c r="AR3" s="140" t="s">
        <v>23</v>
      </c>
      <c r="AS3" s="140" t="s">
        <v>24</v>
      </c>
      <c r="AT3" s="142" t="s">
        <v>10</v>
      </c>
      <c r="AU3" s="140" t="s">
        <v>238</v>
      </c>
      <c r="AV3" s="140" t="s">
        <v>18</v>
      </c>
      <c r="AW3" s="140" t="s">
        <v>19</v>
      </c>
      <c r="AX3" s="140" t="s">
        <v>16</v>
      </c>
      <c r="AY3" s="140" t="s">
        <v>20</v>
      </c>
      <c r="AZ3" s="142" t="s">
        <v>10</v>
      </c>
      <c r="BA3" s="140" t="s">
        <v>15</v>
      </c>
      <c r="BB3" s="140" t="s">
        <v>16</v>
      </c>
      <c r="BC3" s="140" t="s">
        <v>17</v>
      </c>
    </row>
    <row r="4" spans="1:55" s="52" customFormat="1" ht="26.25" customHeight="1">
      <c r="A4" s="141"/>
      <c r="B4" s="141"/>
      <c r="C4" s="141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4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1"/>
      <c r="AV4" s="141"/>
      <c r="AW4" s="141"/>
      <c r="AX4" s="141"/>
      <c r="AY4" s="141"/>
      <c r="AZ4" s="142"/>
      <c r="BA4" s="141"/>
      <c r="BB4" s="141"/>
      <c r="BC4" s="141"/>
    </row>
    <row r="5" spans="1:55" s="56" customFormat="1" ht="23.25" customHeight="1">
      <c r="A5" s="141"/>
      <c r="B5" s="141"/>
      <c r="C5" s="14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41"/>
      <c r="AM5" s="57"/>
      <c r="AN5" s="57"/>
      <c r="AO5" s="57"/>
      <c r="AP5" s="57"/>
      <c r="AQ5" s="57"/>
      <c r="AR5" s="57"/>
      <c r="AS5" s="57"/>
      <c r="AT5" s="57"/>
      <c r="AU5" s="57"/>
      <c r="AV5" s="141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45"/>
      <c r="B6" s="145"/>
      <c r="C6" s="145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89" customFormat="1" ht="12" customHeight="1">
      <c r="A7" s="95" t="s">
        <v>287</v>
      </c>
      <c r="B7" s="96" t="s">
        <v>288</v>
      </c>
      <c r="C7" s="95" t="s">
        <v>289</v>
      </c>
      <c r="D7" s="117">
        <f aca="true" t="shared" si="0" ref="D7:D53">SUM(E7,+H7,+K7)</f>
        <v>673583</v>
      </c>
      <c r="E7" s="117">
        <f aca="true" t="shared" si="1" ref="E7:E53">SUM(F7:G7)</f>
        <v>25209</v>
      </c>
      <c r="F7" s="118">
        <v>21653</v>
      </c>
      <c r="G7" s="118">
        <v>3556</v>
      </c>
      <c r="H7" s="117">
        <f aca="true" t="shared" si="2" ref="H7:H53">SUM(I7:J7)</f>
        <v>352144</v>
      </c>
      <c r="I7" s="118">
        <v>307092</v>
      </c>
      <c r="J7" s="118">
        <v>45052</v>
      </c>
      <c r="K7" s="117">
        <f aca="true" t="shared" si="3" ref="K7:K53">SUM(L7:M7)</f>
        <v>296230</v>
      </c>
      <c r="L7" s="118">
        <v>159497</v>
      </c>
      <c r="M7" s="118">
        <v>136733</v>
      </c>
      <c r="N7" s="117">
        <f aca="true" t="shared" si="4" ref="N7:N53">SUM(O7,+V7,+AC7)</f>
        <v>677804</v>
      </c>
      <c r="O7" s="117">
        <f aca="true" t="shared" si="5" ref="O7:O53">SUM(P7:U7)</f>
        <v>488225</v>
      </c>
      <c r="P7" s="118">
        <v>417653</v>
      </c>
      <c r="Q7" s="118">
        <v>1634</v>
      </c>
      <c r="R7" s="118">
        <v>3726</v>
      </c>
      <c r="S7" s="118">
        <v>65147</v>
      </c>
      <c r="T7" s="118">
        <v>65</v>
      </c>
      <c r="U7" s="118">
        <v>0</v>
      </c>
      <c r="V7" s="117">
        <f aca="true" t="shared" si="6" ref="V7:V53">SUM(W7:AB7)</f>
        <v>185339</v>
      </c>
      <c r="W7" s="118">
        <v>147560</v>
      </c>
      <c r="X7" s="118">
        <v>1010</v>
      </c>
      <c r="Y7" s="118">
        <v>1637</v>
      </c>
      <c r="Z7" s="118">
        <v>34722</v>
      </c>
      <c r="AA7" s="118">
        <v>410</v>
      </c>
      <c r="AB7" s="118">
        <v>0</v>
      </c>
      <c r="AC7" s="117">
        <f aca="true" t="shared" si="7" ref="AC7:AC53">SUM(AD7:AE7)</f>
        <v>4240</v>
      </c>
      <c r="AD7" s="118">
        <v>4172</v>
      </c>
      <c r="AE7" s="118">
        <v>68</v>
      </c>
      <c r="AF7" s="117">
        <f aca="true" t="shared" si="8" ref="AF7:AF53">SUM(AG7:AI7)</f>
        <v>12228</v>
      </c>
      <c r="AG7" s="118">
        <v>12221</v>
      </c>
      <c r="AH7" s="118">
        <v>7</v>
      </c>
      <c r="AI7" s="118">
        <v>0</v>
      </c>
      <c r="AJ7" s="117">
        <f aca="true" t="shared" si="9" ref="AJ7:AJ53">SUM(AK7:AS7)</f>
        <v>17467</v>
      </c>
      <c r="AK7" s="118">
        <v>5624</v>
      </c>
      <c r="AL7" s="118">
        <v>76</v>
      </c>
      <c r="AM7" s="118">
        <v>886</v>
      </c>
      <c r="AN7" s="118">
        <v>550</v>
      </c>
      <c r="AO7" s="118">
        <v>0</v>
      </c>
      <c r="AP7" s="118">
        <v>4100</v>
      </c>
      <c r="AQ7" s="118">
        <v>3674</v>
      </c>
      <c r="AR7" s="118">
        <v>1634</v>
      </c>
      <c r="AS7" s="118">
        <v>923</v>
      </c>
      <c r="AT7" s="117">
        <f aca="true" t="shared" si="10" ref="AT7:AT53">SUM(AU7:AY7)</f>
        <v>484</v>
      </c>
      <c r="AU7" s="118">
        <v>275</v>
      </c>
      <c r="AV7" s="118">
        <v>179</v>
      </c>
      <c r="AW7" s="118">
        <v>16</v>
      </c>
      <c r="AX7" s="118">
        <v>14</v>
      </c>
      <c r="AY7" s="118">
        <v>0</v>
      </c>
      <c r="AZ7" s="117">
        <f aca="true" t="shared" si="11" ref="AZ7:AZ53">SUM(BA7:BC7)</f>
        <v>2541</v>
      </c>
      <c r="BA7" s="118">
        <v>2347</v>
      </c>
      <c r="BB7" s="118">
        <v>32</v>
      </c>
      <c r="BC7" s="118">
        <v>162</v>
      </c>
    </row>
    <row r="8" spans="1:55" s="89" customFormat="1" ht="12" customHeight="1">
      <c r="A8" s="95" t="s">
        <v>269</v>
      </c>
      <c r="B8" s="96" t="s">
        <v>270</v>
      </c>
      <c r="C8" s="95" t="s">
        <v>256</v>
      </c>
      <c r="D8" s="117">
        <f t="shared" si="0"/>
        <v>445916</v>
      </c>
      <c r="E8" s="117">
        <f t="shared" si="1"/>
        <v>2838</v>
      </c>
      <c r="F8" s="118">
        <v>821</v>
      </c>
      <c r="G8" s="118">
        <v>2017</v>
      </c>
      <c r="H8" s="117">
        <f t="shared" si="2"/>
        <v>0</v>
      </c>
      <c r="I8" s="118">
        <v>0</v>
      </c>
      <c r="J8" s="118">
        <v>0</v>
      </c>
      <c r="K8" s="117">
        <f t="shared" si="3"/>
        <v>443078</v>
      </c>
      <c r="L8" s="118">
        <v>161736</v>
      </c>
      <c r="M8" s="118">
        <v>281342</v>
      </c>
      <c r="N8" s="117">
        <f t="shared" si="4"/>
        <v>445916</v>
      </c>
      <c r="O8" s="117">
        <f t="shared" si="5"/>
        <v>162557</v>
      </c>
      <c r="P8" s="118">
        <v>162554</v>
      </c>
      <c r="Q8" s="118">
        <v>0</v>
      </c>
      <c r="R8" s="118">
        <v>0</v>
      </c>
      <c r="S8" s="118">
        <v>3</v>
      </c>
      <c r="T8" s="118">
        <v>0</v>
      </c>
      <c r="U8" s="118">
        <v>0</v>
      </c>
      <c r="V8" s="117">
        <f t="shared" si="6"/>
        <v>283359</v>
      </c>
      <c r="W8" s="118">
        <v>283359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7">
        <f t="shared" si="7"/>
        <v>0</v>
      </c>
      <c r="AD8" s="118">
        <v>0</v>
      </c>
      <c r="AE8" s="118">
        <v>0</v>
      </c>
      <c r="AF8" s="117">
        <f t="shared" si="8"/>
        <v>12390</v>
      </c>
      <c r="AG8" s="118">
        <v>12390</v>
      </c>
      <c r="AH8" s="118">
        <v>0</v>
      </c>
      <c r="AI8" s="118">
        <v>0</v>
      </c>
      <c r="AJ8" s="117">
        <f t="shared" si="9"/>
        <v>15376</v>
      </c>
      <c r="AK8" s="118">
        <v>3343</v>
      </c>
      <c r="AL8" s="118">
        <v>0</v>
      </c>
      <c r="AM8" s="118">
        <v>4372</v>
      </c>
      <c r="AN8" s="118">
        <v>1047</v>
      </c>
      <c r="AO8" s="118">
        <v>0</v>
      </c>
      <c r="AP8" s="118">
        <v>0</v>
      </c>
      <c r="AQ8" s="118">
        <v>5695</v>
      </c>
      <c r="AR8" s="118">
        <v>0</v>
      </c>
      <c r="AS8" s="118">
        <v>919</v>
      </c>
      <c r="AT8" s="117">
        <f t="shared" si="10"/>
        <v>458</v>
      </c>
      <c r="AU8" s="118">
        <v>357</v>
      </c>
      <c r="AV8" s="118">
        <v>0</v>
      </c>
      <c r="AW8" s="118">
        <v>101</v>
      </c>
      <c r="AX8" s="118">
        <v>0</v>
      </c>
      <c r="AY8" s="118">
        <v>0</v>
      </c>
      <c r="AZ8" s="117">
        <f t="shared" si="11"/>
        <v>1736</v>
      </c>
      <c r="BA8" s="118">
        <v>1736</v>
      </c>
      <c r="BB8" s="118">
        <v>0</v>
      </c>
      <c r="BC8" s="118">
        <v>0</v>
      </c>
    </row>
    <row r="9" spans="1:55" s="89" customFormat="1" ht="12" customHeight="1">
      <c r="A9" s="95" t="s">
        <v>295</v>
      </c>
      <c r="B9" s="96" t="s">
        <v>296</v>
      </c>
      <c r="C9" s="95" t="s">
        <v>297</v>
      </c>
      <c r="D9" s="117">
        <f t="shared" si="0"/>
        <v>569538</v>
      </c>
      <c r="E9" s="117">
        <f t="shared" si="1"/>
        <v>0</v>
      </c>
      <c r="F9" s="118">
        <v>0</v>
      </c>
      <c r="G9" s="118">
        <v>0</v>
      </c>
      <c r="H9" s="117">
        <f t="shared" si="2"/>
        <v>211067</v>
      </c>
      <c r="I9" s="118">
        <v>198589</v>
      </c>
      <c r="J9" s="118">
        <v>12478</v>
      </c>
      <c r="K9" s="117">
        <f t="shared" si="3"/>
        <v>358471</v>
      </c>
      <c r="L9" s="118">
        <v>210251</v>
      </c>
      <c r="M9" s="118">
        <v>148220</v>
      </c>
      <c r="N9" s="117">
        <f t="shared" si="4"/>
        <v>570416</v>
      </c>
      <c r="O9" s="117">
        <f t="shared" si="5"/>
        <v>408840</v>
      </c>
      <c r="P9" s="118">
        <v>408840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7">
        <f t="shared" si="6"/>
        <v>160698</v>
      </c>
      <c r="W9" s="118">
        <v>160698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7">
        <f t="shared" si="7"/>
        <v>878</v>
      </c>
      <c r="AD9" s="118">
        <v>878</v>
      </c>
      <c r="AE9" s="118">
        <v>0</v>
      </c>
      <c r="AF9" s="117">
        <f t="shared" si="8"/>
        <v>16970</v>
      </c>
      <c r="AG9" s="118">
        <v>16970</v>
      </c>
      <c r="AH9" s="118">
        <v>0</v>
      </c>
      <c r="AI9" s="118">
        <v>0</v>
      </c>
      <c r="AJ9" s="117">
        <f t="shared" si="9"/>
        <v>17510</v>
      </c>
      <c r="AK9" s="118">
        <v>62</v>
      </c>
      <c r="AL9" s="118">
        <v>566</v>
      </c>
      <c r="AM9" s="118">
        <v>7030</v>
      </c>
      <c r="AN9" s="118">
        <v>7311</v>
      </c>
      <c r="AO9" s="118">
        <v>0</v>
      </c>
      <c r="AP9" s="118">
        <v>0</v>
      </c>
      <c r="AQ9" s="118">
        <v>105</v>
      </c>
      <c r="AR9" s="118">
        <v>3</v>
      </c>
      <c r="AS9" s="118">
        <v>2433</v>
      </c>
      <c r="AT9" s="117">
        <f t="shared" si="10"/>
        <v>482</v>
      </c>
      <c r="AU9" s="118">
        <v>88</v>
      </c>
      <c r="AV9" s="118">
        <v>0</v>
      </c>
      <c r="AW9" s="118">
        <v>394</v>
      </c>
      <c r="AX9" s="118">
        <v>0</v>
      </c>
      <c r="AY9" s="118">
        <v>0</v>
      </c>
      <c r="AZ9" s="117">
        <f t="shared" si="11"/>
        <v>559</v>
      </c>
      <c r="BA9" s="118">
        <v>559</v>
      </c>
      <c r="BB9" s="118">
        <v>0</v>
      </c>
      <c r="BC9" s="118">
        <v>0</v>
      </c>
    </row>
    <row r="10" spans="1:55" s="89" customFormat="1" ht="12" customHeight="1">
      <c r="A10" s="95" t="s">
        <v>298</v>
      </c>
      <c r="B10" s="96" t="s">
        <v>299</v>
      </c>
      <c r="C10" s="95" t="s">
        <v>300</v>
      </c>
      <c r="D10" s="117">
        <f t="shared" si="0"/>
        <v>462188</v>
      </c>
      <c r="E10" s="117">
        <f t="shared" si="1"/>
        <v>11680</v>
      </c>
      <c r="F10" s="118">
        <v>8822</v>
      </c>
      <c r="G10" s="118">
        <v>2858</v>
      </c>
      <c r="H10" s="117">
        <f t="shared" si="2"/>
        <v>117632</v>
      </c>
      <c r="I10" s="118">
        <v>115483</v>
      </c>
      <c r="J10" s="118">
        <v>2149</v>
      </c>
      <c r="K10" s="117">
        <f t="shared" si="3"/>
        <v>332876</v>
      </c>
      <c r="L10" s="118">
        <v>152089</v>
      </c>
      <c r="M10" s="118">
        <v>180787</v>
      </c>
      <c r="N10" s="117">
        <f t="shared" si="4"/>
        <v>467758</v>
      </c>
      <c r="O10" s="117">
        <f t="shared" si="5"/>
        <v>276394</v>
      </c>
      <c r="P10" s="118">
        <v>276294</v>
      </c>
      <c r="Q10" s="118">
        <v>0</v>
      </c>
      <c r="R10" s="118">
        <v>0</v>
      </c>
      <c r="S10" s="118">
        <v>0</v>
      </c>
      <c r="T10" s="118">
        <v>100</v>
      </c>
      <c r="U10" s="118">
        <v>0</v>
      </c>
      <c r="V10" s="117">
        <f t="shared" si="6"/>
        <v>185795</v>
      </c>
      <c r="W10" s="118">
        <v>185792</v>
      </c>
      <c r="X10" s="118">
        <v>0</v>
      </c>
      <c r="Y10" s="118">
        <v>0</v>
      </c>
      <c r="Z10" s="118">
        <v>0</v>
      </c>
      <c r="AA10" s="118">
        <v>0</v>
      </c>
      <c r="AB10" s="118">
        <v>3</v>
      </c>
      <c r="AC10" s="117">
        <f t="shared" si="7"/>
        <v>5569</v>
      </c>
      <c r="AD10" s="118">
        <v>5569</v>
      </c>
      <c r="AE10" s="118">
        <v>0</v>
      </c>
      <c r="AF10" s="117">
        <f t="shared" si="8"/>
        <v>5821</v>
      </c>
      <c r="AG10" s="118">
        <v>5821</v>
      </c>
      <c r="AH10" s="118">
        <v>0</v>
      </c>
      <c r="AI10" s="118">
        <v>0</v>
      </c>
      <c r="AJ10" s="117">
        <f t="shared" si="9"/>
        <v>9705</v>
      </c>
      <c r="AK10" s="118">
        <v>3590</v>
      </c>
      <c r="AL10" s="118">
        <v>915</v>
      </c>
      <c r="AM10" s="118">
        <v>1808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3392</v>
      </c>
      <c r="AT10" s="117">
        <f t="shared" si="10"/>
        <v>622</v>
      </c>
      <c r="AU10" s="118">
        <v>621</v>
      </c>
      <c r="AV10" s="118">
        <v>0</v>
      </c>
      <c r="AW10" s="118">
        <v>1</v>
      </c>
      <c r="AX10" s="118">
        <v>0</v>
      </c>
      <c r="AY10" s="118">
        <v>0</v>
      </c>
      <c r="AZ10" s="117">
        <f t="shared" si="11"/>
        <v>455</v>
      </c>
      <c r="BA10" s="118">
        <v>455</v>
      </c>
      <c r="BB10" s="118">
        <v>0</v>
      </c>
      <c r="BC10" s="118">
        <v>0</v>
      </c>
    </row>
    <row r="11" spans="1:55" s="89" customFormat="1" ht="12" customHeight="1">
      <c r="A11" s="95" t="s">
        <v>273</v>
      </c>
      <c r="B11" s="96" t="s">
        <v>304</v>
      </c>
      <c r="C11" s="95" t="s">
        <v>286</v>
      </c>
      <c r="D11" s="117">
        <f t="shared" si="0"/>
        <v>430427</v>
      </c>
      <c r="E11" s="117">
        <f t="shared" si="1"/>
        <v>0</v>
      </c>
      <c r="F11" s="118">
        <v>0</v>
      </c>
      <c r="G11" s="118">
        <v>0</v>
      </c>
      <c r="H11" s="117">
        <f t="shared" si="2"/>
        <v>0</v>
      </c>
      <c r="I11" s="118">
        <v>0</v>
      </c>
      <c r="J11" s="118">
        <v>0</v>
      </c>
      <c r="K11" s="117">
        <f t="shared" si="3"/>
        <v>430427</v>
      </c>
      <c r="L11" s="118">
        <v>223008</v>
      </c>
      <c r="M11" s="118">
        <v>207419</v>
      </c>
      <c r="N11" s="117">
        <f t="shared" si="4"/>
        <v>430427</v>
      </c>
      <c r="O11" s="117">
        <f t="shared" si="5"/>
        <v>223008</v>
      </c>
      <c r="P11" s="118">
        <v>223008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7">
        <f t="shared" si="6"/>
        <v>207419</v>
      </c>
      <c r="W11" s="118">
        <v>207419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7">
        <f t="shared" si="7"/>
        <v>0</v>
      </c>
      <c r="AD11" s="119">
        <v>0</v>
      </c>
      <c r="AE11" s="119">
        <v>0</v>
      </c>
      <c r="AF11" s="117">
        <f t="shared" si="8"/>
        <v>6757</v>
      </c>
      <c r="AG11" s="118">
        <v>6757</v>
      </c>
      <c r="AH11" s="118">
        <v>0</v>
      </c>
      <c r="AI11" s="118">
        <v>0</v>
      </c>
      <c r="AJ11" s="117">
        <f t="shared" si="9"/>
        <v>82756</v>
      </c>
      <c r="AK11" s="118">
        <v>76802</v>
      </c>
      <c r="AL11" s="118">
        <v>0</v>
      </c>
      <c r="AM11" s="118">
        <v>3710</v>
      </c>
      <c r="AN11" s="118">
        <v>0</v>
      </c>
      <c r="AO11" s="118">
        <v>0</v>
      </c>
      <c r="AP11" s="118">
        <v>0</v>
      </c>
      <c r="AQ11" s="118">
        <v>0</v>
      </c>
      <c r="AR11" s="118">
        <v>60</v>
      </c>
      <c r="AS11" s="118">
        <v>2184</v>
      </c>
      <c r="AT11" s="117">
        <f t="shared" si="10"/>
        <v>803</v>
      </c>
      <c r="AU11" s="118">
        <v>803</v>
      </c>
      <c r="AV11" s="118">
        <v>0</v>
      </c>
      <c r="AW11" s="118">
        <v>0</v>
      </c>
      <c r="AX11" s="118">
        <v>0</v>
      </c>
      <c r="AY11" s="118">
        <v>0</v>
      </c>
      <c r="AZ11" s="117">
        <f t="shared" si="11"/>
        <v>8</v>
      </c>
      <c r="BA11" s="118">
        <v>8</v>
      </c>
      <c r="BB11" s="118">
        <v>0</v>
      </c>
      <c r="BC11" s="118">
        <v>0</v>
      </c>
    </row>
    <row r="12" spans="1:55" s="89" customFormat="1" ht="12" customHeight="1">
      <c r="A12" s="95" t="s">
        <v>305</v>
      </c>
      <c r="B12" s="96" t="s">
        <v>306</v>
      </c>
      <c r="C12" s="95" t="s">
        <v>292</v>
      </c>
      <c r="D12" s="117">
        <f t="shared" si="0"/>
        <v>228787</v>
      </c>
      <c r="E12" s="117">
        <f t="shared" si="1"/>
        <v>19526</v>
      </c>
      <c r="F12" s="118">
        <v>6378</v>
      </c>
      <c r="G12" s="118">
        <v>13148</v>
      </c>
      <c r="H12" s="117">
        <f t="shared" si="2"/>
        <v>26817</v>
      </c>
      <c r="I12" s="118">
        <v>12815</v>
      </c>
      <c r="J12" s="118">
        <v>14002</v>
      </c>
      <c r="K12" s="117">
        <f t="shared" si="3"/>
        <v>182444</v>
      </c>
      <c r="L12" s="118">
        <v>52707</v>
      </c>
      <c r="M12" s="118">
        <v>129737</v>
      </c>
      <c r="N12" s="117">
        <f t="shared" si="4"/>
        <v>228787</v>
      </c>
      <c r="O12" s="117">
        <f t="shared" si="5"/>
        <v>71900</v>
      </c>
      <c r="P12" s="118">
        <v>71900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7">
        <f t="shared" si="6"/>
        <v>156887</v>
      </c>
      <c r="W12" s="118">
        <v>156887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7">
        <f t="shared" si="7"/>
        <v>0</v>
      </c>
      <c r="AD12" s="118">
        <v>0</v>
      </c>
      <c r="AE12" s="118">
        <v>0</v>
      </c>
      <c r="AF12" s="117">
        <f t="shared" si="8"/>
        <v>10755</v>
      </c>
      <c r="AG12" s="118">
        <v>10755</v>
      </c>
      <c r="AH12" s="118">
        <v>0</v>
      </c>
      <c r="AI12" s="118">
        <v>0</v>
      </c>
      <c r="AJ12" s="117">
        <f t="shared" si="9"/>
        <v>10755</v>
      </c>
      <c r="AK12" s="118">
        <v>0</v>
      </c>
      <c r="AL12" s="118">
        <v>0</v>
      </c>
      <c r="AM12" s="118">
        <v>5639</v>
      </c>
      <c r="AN12" s="118">
        <v>279</v>
      </c>
      <c r="AO12" s="118">
        <v>0</v>
      </c>
      <c r="AP12" s="118">
        <v>0</v>
      </c>
      <c r="AQ12" s="118">
        <v>0</v>
      </c>
      <c r="AR12" s="118">
        <v>3403</v>
      </c>
      <c r="AS12" s="118">
        <v>1434</v>
      </c>
      <c r="AT12" s="117">
        <f t="shared" si="10"/>
        <v>233</v>
      </c>
      <c r="AU12" s="118">
        <v>0</v>
      </c>
      <c r="AV12" s="118">
        <v>0</v>
      </c>
      <c r="AW12" s="118">
        <v>233</v>
      </c>
      <c r="AX12" s="118">
        <v>0</v>
      </c>
      <c r="AY12" s="118">
        <v>0</v>
      </c>
      <c r="AZ12" s="117">
        <f t="shared" si="11"/>
        <v>0</v>
      </c>
      <c r="BA12" s="118">
        <v>0</v>
      </c>
      <c r="BB12" s="118">
        <v>0</v>
      </c>
      <c r="BC12" s="118">
        <v>0</v>
      </c>
    </row>
    <row r="13" spans="1:55" s="89" customFormat="1" ht="12" customHeight="1">
      <c r="A13" s="95" t="s">
        <v>310</v>
      </c>
      <c r="B13" s="96" t="s">
        <v>311</v>
      </c>
      <c r="C13" s="95" t="s">
        <v>303</v>
      </c>
      <c r="D13" s="117">
        <f t="shared" si="0"/>
        <v>610877</v>
      </c>
      <c r="E13" s="117">
        <f t="shared" si="1"/>
        <v>52809</v>
      </c>
      <c r="F13" s="118">
        <v>15977</v>
      </c>
      <c r="G13" s="118">
        <v>36832</v>
      </c>
      <c r="H13" s="117">
        <f t="shared" si="2"/>
        <v>37186</v>
      </c>
      <c r="I13" s="118">
        <v>17780</v>
      </c>
      <c r="J13" s="118">
        <v>19406</v>
      </c>
      <c r="K13" s="117">
        <f t="shared" si="3"/>
        <v>520882</v>
      </c>
      <c r="L13" s="118">
        <v>133026</v>
      </c>
      <c r="M13" s="118">
        <v>387856</v>
      </c>
      <c r="N13" s="117">
        <f t="shared" si="4"/>
        <v>612357</v>
      </c>
      <c r="O13" s="117">
        <f t="shared" si="5"/>
        <v>166783</v>
      </c>
      <c r="P13" s="118">
        <v>159606</v>
      </c>
      <c r="Q13" s="118">
        <v>0</v>
      </c>
      <c r="R13" s="118">
        <v>0</v>
      </c>
      <c r="S13" s="118">
        <v>7177</v>
      </c>
      <c r="T13" s="118">
        <v>0</v>
      </c>
      <c r="U13" s="118">
        <v>0</v>
      </c>
      <c r="V13" s="117">
        <f t="shared" si="6"/>
        <v>444093</v>
      </c>
      <c r="W13" s="118">
        <v>404887</v>
      </c>
      <c r="X13" s="118">
        <v>0</v>
      </c>
      <c r="Y13" s="118">
        <v>0</v>
      </c>
      <c r="Z13" s="118">
        <v>39206</v>
      </c>
      <c r="AA13" s="118">
        <v>0</v>
      </c>
      <c r="AB13" s="118">
        <v>0</v>
      </c>
      <c r="AC13" s="117">
        <f t="shared" si="7"/>
        <v>1481</v>
      </c>
      <c r="AD13" s="118">
        <v>778</v>
      </c>
      <c r="AE13" s="118">
        <v>703</v>
      </c>
      <c r="AF13" s="117">
        <f t="shared" si="8"/>
        <v>11835</v>
      </c>
      <c r="AG13" s="118">
        <v>11835</v>
      </c>
      <c r="AH13" s="118">
        <v>0</v>
      </c>
      <c r="AI13" s="118">
        <v>0</v>
      </c>
      <c r="AJ13" s="117">
        <f t="shared" si="9"/>
        <v>14091</v>
      </c>
      <c r="AK13" s="118">
        <v>2567</v>
      </c>
      <c r="AL13" s="118">
        <v>0</v>
      </c>
      <c r="AM13" s="118">
        <v>11327</v>
      </c>
      <c r="AN13" s="118">
        <v>0</v>
      </c>
      <c r="AO13" s="118">
        <v>0</v>
      </c>
      <c r="AP13" s="118">
        <v>0</v>
      </c>
      <c r="AQ13" s="118">
        <v>0</v>
      </c>
      <c r="AR13" s="118">
        <v>16</v>
      </c>
      <c r="AS13" s="118">
        <v>181</v>
      </c>
      <c r="AT13" s="117">
        <f t="shared" si="10"/>
        <v>925</v>
      </c>
      <c r="AU13" s="118">
        <v>311</v>
      </c>
      <c r="AV13" s="118">
        <v>0</v>
      </c>
      <c r="AW13" s="118">
        <v>614</v>
      </c>
      <c r="AX13" s="118">
        <v>0</v>
      </c>
      <c r="AY13" s="118">
        <v>0</v>
      </c>
      <c r="AZ13" s="117">
        <f t="shared" si="11"/>
        <v>39</v>
      </c>
      <c r="BA13" s="118">
        <v>39</v>
      </c>
      <c r="BB13" s="118">
        <v>0</v>
      </c>
      <c r="BC13" s="118">
        <v>0</v>
      </c>
    </row>
    <row r="14" spans="1:55" s="89" customFormat="1" ht="12" customHeight="1">
      <c r="A14" s="95" t="s">
        <v>312</v>
      </c>
      <c r="B14" s="96" t="s">
        <v>313</v>
      </c>
      <c r="C14" s="95" t="s">
        <v>314</v>
      </c>
      <c r="D14" s="117">
        <f t="shared" si="0"/>
        <v>642147</v>
      </c>
      <c r="E14" s="117">
        <f t="shared" si="1"/>
        <v>6810</v>
      </c>
      <c r="F14" s="118">
        <v>3553</v>
      </c>
      <c r="G14" s="118">
        <v>3257</v>
      </c>
      <c r="H14" s="117">
        <f t="shared" si="2"/>
        <v>44139</v>
      </c>
      <c r="I14" s="118">
        <v>31775</v>
      </c>
      <c r="J14" s="118">
        <v>12364</v>
      </c>
      <c r="K14" s="117">
        <f t="shared" si="3"/>
        <v>591198</v>
      </c>
      <c r="L14" s="118">
        <v>103913</v>
      </c>
      <c r="M14" s="118">
        <v>487285</v>
      </c>
      <c r="N14" s="117">
        <f t="shared" si="4"/>
        <v>642325</v>
      </c>
      <c r="O14" s="117">
        <f t="shared" si="5"/>
        <v>139241</v>
      </c>
      <c r="P14" s="118">
        <v>137488</v>
      </c>
      <c r="Q14" s="118">
        <v>0</v>
      </c>
      <c r="R14" s="118">
        <v>0</v>
      </c>
      <c r="S14" s="118">
        <v>1753</v>
      </c>
      <c r="T14" s="118">
        <v>0</v>
      </c>
      <c r="U14" s="118">
        <v>0</v>
      </c>
      <c r="V14" s="117">
        <f t="shared" si="6"/>
        <v>502906</v>
      </c>
      <c r="W14" s="118">
        <v>499818</v>
      </c>
      <c r="X14" s="118">
        <v>311</v>
      </c>
      <c r="Y14" s="118">
        <v>0</v>
      </c>
      <c r="Z14" s="118">
        <v>2777</v>
      </c>
      <c r="AA14" s="118">
        <v>0</v>
      </c>
      <c r="AB14" s="118">
        <v>0</v>
      </c>
      <c r="AC14" s="117">
        <f t="shared" si="7"/>
        <v>178</v>
      </c>
      <c r="AD14" s="118">
        <v>178</v>
      </c>
      <c r="AE14" s="118">
        <v>0</v>
      </c>
      <c r="AF14" s="117">
        <f t="shared" si="8"/>
        <v>10593</v>
      </c>
      <c r="AG14" s="118">
        <v>10593</v>
      </c>
      <c r="AH14" s="118">
        <v>0</v>
      </c>
      <c r="AI14" s="118">
        <v>0</v>
      </c>
      <c r="AJ14" s="117">
        <f t="shared" si="9"/>
        <v>14286</v>
      </c>
      <c r="AK14" s="118">
        <v>3617</v>
      </c>
      <c r="AL14" s="118">
        <v>643</v>
      </c>
      <c r="AM14" s="118">
        <v>6253</v>
      </c>
      <c r="AN14" s="118">
        <v>1702</v>
      </c>
      <c r="AO14" s="118">
        <v>0</v>
      </c>
      <c r="AP14" s="118">
        <v>0</v>
      </c>
      <c r="AQ14" s="118">
        <v>0</v>
      </c>
      <c r="AR14" s="118">
        <v>414</v>
      </c>
      <c r="AS14" s="118">
        <v>1657</v>
      </c>
      <c r="AT14" s="117">
        <f t="shared" si="10"/>
        <v>990</v>
      </c>
      <c r="AU14" s="118">
        <v>500</v>
      </c>
      <c r="AV14" s="118">
        <v>67</v>
      </c>
      <c r="AW14" s="118">
        <v>423</v>
      </c>
      <c r="AX14" s="118">
        <v>0</v>
      </c>
      <c r="AY14" s="118">
        <v>0</v>
      </c>
      <c r="AZ14" s="117">
        <f t="shared" si="11"/>
        <v>1192</v>
      </c>
      <c r="BA14" s="118">
        <v>1036</v>
      </c>
      <c r="BB14" s="118">
        <v>156</v>
      </c>
      <c r="BC14" s="118">
        <v>0</v>
      </c>
    </row>
    <row r="15" spans="1:55" s="89" customFormat="1" ht="12" customHeight="1">
      <c r="A15" s="95" t="s">
        <v>317</v>
      </c>
      <c r="B15" s="96" t="s">
        <v>318</v>
      </c>
      <c r="C15" s="95" t="s">
        <v>319</v>
      </c>
      <c r="D15" s="117">
        <f t="shared" si="0"/>
        <v>344210</v>
      </c>
      <c r="E15" s="117">
        <f t="shared" si="1"/>
        <v>35565</v>
      </c>
      <c r="F15" s="118">
        <v>17042</v>
      </c>
      <c r="G15" s="118">
        <v>18523</v>
      </c>
      <c r="H15" s="117">
        <f t="shared" si="2"/>
        <v>17752</v>
      </c>
      <c r="I15" s="118">
        <v>12001</v>
      </c>
      <c r="J15" s="118">
        <v>5751</v>
      </c>
      <c r="K15" s="117">
        <f t="shared" si="3"/>
        <v>290893</v>
      </c>
      <c r="L15" s="118">
        <v>54163</v>
      </c>
      <c r="M15" s="118">
        <v>236730</v>
      </c>
      <c r="N15" s="117">
        <f t="shared" si="4"/>
        <v>344233</v>
      </c>
      <c r="O15" s="117">
        <f t="shared" si="5"/>
        <v>83229</v>
      </c>
      <c r="P15" s="118">
        <v>83229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7">
        <f t="shared" si="6"/>
        <v>261004</v>
      </c>
      <c r="W15" s="118">
        <v>261004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7">
        <f t="shared" si="7"/>
        <v>0</v>
      </c>
      <c r="AD15" s="118">
        <v>0</v>
      </c>
      <c r="AE15" s="118">
        <v>0</v>
      </c>
      <c r="AF15" s="117">
        <f t="shared" si="8"/>
        <v>7295</v>
      </c>
      <c r="AG15" s="118">
        <v>7295</v>
      </c>
      <c r="AH15" s="118">
        <v>0</v>
      </c>
      <c r="AI15" s="118">
        <v>0</v>
      </c>
      <c r="AJ15" s="117">
        <f t="shared" si="9"/>
        <v>12243</v>
      </c>
      <c r="AK15" s="118">
        <v>5327</v>
      </c>
      <c r="AL15" s="118">
        <v>0</v>
      </c>
      <c r="AM15" s="118">
        <v>2103</v>
      </c>
      <c r="AN15" s="118">
        <v>0</v>
      </c>
      <c r="AO15" s="118">
        <v>0</v>
      </c>
      <c r="AP15" s="118">
        <v>1361</v>
      </c>
      <c r="AQ15" s="118">
        <v>1555</v>
      </c>
      <c r="AR15" s="118">
        <v>125</v>
      </c>
      <c r="AS15" s="118">
        <v>1772</v>
      </c>
      <c r="AT15" s="117">
        <f t="shared" si="10"/>
        <v>416</v>
      </c>
      <c r="AU15" s="118">
        <v>379</v>
      </c>
      <c r="AV15" s="118">
        <v>0</v>
      </c>
      <c r="AW15" s="118">
        <v>37</v>
      </c>
      <c r="AX15" s="118">
        <v>0</v>
      </c>
      <c r="AY15" s="118">
        <v>0</v>
      </c>
      <c r="AZ15" s="117">
        <f t="shared" si="11"/>
        <v>825</v>
      </c>
      <c r="BA15" s="118">
        <v>825</v>
      </c>
      <c r="BB15" s="118">
        <v>0</v>
      </c>
      <c r="BC15" s="118">
        <v>0</v>
      </c>
    </row>
    <row r="16" spans="1:55" s="89" customFormat="1" ht="12" customHeight="1">
      <c r="A16" s="95" t="s">
        <v>261</v>
      </c>
      <c r="B16" s="96" t="s">
        <v>262</v>
      </c>
      <c r="C16" s="95" t="s">
        <v>256</v>
      </c>
      <c r="D16" s="117">
        <f t="shared" si="0"/>
        <v>482077</v>
      </c>
      <c r="E16" s="117">
        <f t="shared" si="1"/>
        <v>1411</v>
      </c>
      <c r="F16" s="118">
        <v>235</v>
      </c>
      <c r="G16" s="118">
        <v>1176</v>
      </c>
      <c r="H16" s="117">
        <f t="shared" si="2"/>
        <v>26228</v>
      </c>
      <c r="I16" s="118">
        <v>6754</v>
      </c>
      <c r="J16" s="118">
        <v>19474</v>
      </c>
      <c r="K16" s="117">
        <f t="shared" si="3"/>
        <v>454438</v>
      </c>
      <c r="L16" s="118">
        <v>75067</v>
      </c>
      <c r="M16" s="118">
        <v>379371</v>
      </c>
      <c r="N16" s="117">
        <f t="shared" si="4"/>
        <v>482138</v>
      </c>
      <c r="O16" s="117">
        <f t="shared" si="5"/>
        <v>82056</v>
      </c>
      <c r="P16" s="118">
        <v>82056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7">
        <f t="shared" si="6"/>
        <v>400021</v>
      </c>
      <c r="W16" s="118">
        <v>385045</v>
      </c>
      <c r="X16" s="118">
        <v>6414</v>
      </c>
      <c r="Y16" s="118">
        <v>0</v>
      </c>
      <c r="Z16" s="118">
        <v>0</v>
      </c>
      <c r="AA16" s="118">
        <v>0</v>
      </c>
      <c r="AB16" s="118">
        <v>8562</v>
      </c>
      <c r="AC16" s="117">
        <f t="shared" si="7"/>
        <v>61</v>
      </c>
      <c r="AD16" s="118">
        <v>61</v>
      </c>
      <c r="AE16" s="118">
        <v>0</v>
      </c>
      <c r="AF16" s="117">
        <f t="shared" si="8"/>
        <v>3763</v>
      </c>
      <c r="AG16" s="118">
        <v>3763</v>
      </c>
      <c r="AH16" s="118">
        <v>0</v>
      </c>
      <c r="AI16" s="118">
        <v>0</v>
      </c>
      <c r="AJ16" s="117">
        <f t="shared" si="9"/>
        <v>5117</v>
      </c>
      <c r="AK16" s="118">
        <v>2009</v>
      </c>
      <c r="AL16" s="118">
        <v>0</v>
      </c>
      <c r="AM16" s="118">
        <v>580</v>
      </c>
      <c r="AN16" s="118">
        <v>2</v>
      </c>
      <c r="AO16" s="118">
        <v>0</v>
      </c>
      <c r="AP16" s="118">
        <v>0</v>
      </c>
      <c r="AQ16" s="118">
        <v>9</v>
      </c>
      <c r="AR16" s="118">
        <v>194</v>
      </c>
      <c r="AS16" s="118">
        <v>2323</v>
      </c>
      <c r="AT16" s="117">
        <f t="shared" si="10"/>
        <v>655</v>
      </c>
      <c r="AU16" s="118">
        <v>655</v>
      </c>
      <c r="AV16" s="118">
        <v>0</v>
      </c>
      <c r="AW16" s="118">
        <v>0</v>
      </c>
      <c r="AX16" s="118">
        <v>0</v>
      </c>
      <c r="AY16" s="118">
        <v>0</v>
      </c>
      <c r="AZ16" s="117">
        <f t="shared" si="11"/>
        <v>1958</v>
      </c>
      <c r="BA16" s="118">
        <v>1332</v>
      </c>
      <c r="BB16" s="118">
        <v>626</v>
      </c>
      <c r="BC16" s="118">
        <v>0</v>
      </c>
    </row>
    <row r="17" spans="1:55" s="89" customFormat="1" ht="12" customHeight="1">
      <c r="A17" s="95" t="s">
        <v>325</v>
      </c>
      <c r="B17" s="96" t="s">
        <v>326</v>
      </c>
      <c r="C17" s="95" t="s">
        <v>319</v>
      </c>
      <c r="D17" s="117">
        <f t="shared" si="0"/>
        <v>806647</v>
      </c>
      <c r="E17" s="117">
        <f t="shared" si="1"/>
        <v>0</v>
      </c>
      <c r="F17" s="118">
        <v>0</v>
      </c>
      <c r="G17" s="118">
        <v>0</v>
      </c>
      <c r="H17" s="117">
        <f t="shared" si="2"/>
        <v>72383</v>
      </c>
      <c r="I17" s="118">
        <v>59587</v>
      </c>
      <c r="J17" s="118">
        <v>12796</v>
      </c>
      <c r="K17" s="117">
        <f t="shared" si="3"/>
        <v>734264</v>
      </c>
      <c r="L17" s="118">
        <v>61165</v>
      </c>
      <c r="M17" s="118">
        <v>673099</v>
      </c>
      <c r="N17" s="117">
        <f t="shared" si="4"/>
        <v>813268</v>
      </c>
      <c r="O17" s="117">
        <f t="shared" si="5"/>
        <v>120752</v>
      </c>
      <c r="P17" s="118">
        <v>120752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7">
        <f t="shared" si="6"/>
        <v>685895</v>
      </c>
      <c r="W17" s="118">
        <v>685895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7">
        <f t="shared" si="7"/>
        <v>6621</v>
      </c>
      <c r="AD17" s="118">
        <v>1289</v>
      </c>
      <c r="AE17" s="118">
        <v>5332</v>
      </c>
      <c r="AF17" s="117">
        <f t="shared" si="8"/>
        <v>19114</v>
      </c>
      <c r="AG17" s="118">
        <v>19114</v>
      </c>
      <c r="AH17" s="118">
        <v>0</v>
      </c>
      <c r="AI17" s="118">
        <v>0</v>
      </c>
      <c r="AJ17" s="117">
        <f t="shared" si="9"/>
        <v>27155</v>
      </c>
      <c r="AK17" s="118">
        <v>8299</v>
      </c>
      <c r="AL17" s="118">
        <v>279</v>
      </c>
      <c r="AM17" s="118">
        <v>8794</v>
      </c>
      <c r="AN17" s="118">
        <v>3536</v>
      </c>
      <c r="AO17" s="118">
        <v>0</v>
      </c>
      <c r="AP17" s="118">
        <v>0</v>
      </c>
      <c r="AQ17" s="118">
        <v>266</v>
      </c>
      <c r="AR17" s="118">
        <v>36</v>
      </c>
      <c r="AS17" s="118">
        <v>5945</v>
      </c>
      <c r="AT17" s="117">
        <f t="shared" si="10"/>
        <v>639</v>
      </c>
      <c r="AU17" s="118">
        <v>537</v>
      </c>
      <c r="AV17" s="118">
        <v>0</v>
      </c>
      <c r="AW17" s="118">
        <v>102</v>
      </c>
      <c r="AX17" s="118">
        <v>0</v>
      </c>
      <c r="AY17" s="118">
        <v>0</v>
      </c>
      <c r="AZ17" s="117">
        <f t="shared" si="11"/>
        <v>659</v>
      </c>
      <c r="BA17" s="118">
        <v>659</v>
      </c>
      <c r="BB17" s="118">
        <v>0</v>
      </c>
      <c r="BC17" s="118">
        <v>0</v>
      </c>
    </row>
    <row r="18" spans="1:55" s="89" customFormat="1" ht="12" customHeight="1">
      <c r="A18" s="95" t="s">
        <v>276</v>
      </c>
      <c r="B18" s="96" t="s">
        <v>277</v>
      </c>
      <c r="C18" s="95" t="s">
        <v>256</v>
      </c>
      <c r="D18" s="117">
        <f t="shared" si="0"/>
        <v>830062</v>
      </c>
      <c r="E18" s="117">
        <f t="shared" si="1"/>
        <v>36084</v>
      </c>
      <c r="F18" s="118">
        <v>20148</v>
      </c>
      <c r="G18" s="118">
        <v>15936</v>
      </c>
      <c r="H18" s="117">
        <f t="shared" si="2"/>
        <v>79477</v>
      </c>
      <c r="I18" s="118">
        <v>68637</v>
      </c>
      <c r="J18" s="118">
        <v>10840</v>
      </c>
      <c r="K18" s="117">
        <f t="shared" si="3"/>
        <v>714501</v>
      </c>
      <c r="L18" s="118">
        <v>59080</v>
      </c>
      <c r="M18" s="118">
        <v>655421</v>
      </c>
      <c r="N18" s="117">
        <f t="shared" si="4"/>
        <v>830708</v>
      </c>
      <c r="O18" s="117">
        <f t="shared" si="5"/>
        <v>147868</v>
      </c>
      <c r="P18" s="118">
        <v>146327</v>
      </c>
      <c r="Q18" s="118">
        <v>0</v>
      </c>
      <c r="R18" s="118">
        <v>0</v>
      </c>
      <c r="S18" s="118">
        <v>1541</v>
      </c>
      <c r="T18" s="118">
        <v>0</v>
      </c>
      <c r="U18" s="118">
        <v>0</v>
      </c>
      <c r="V18" s="117">
        <f t="shared" si="6"/>
        <v>682283</v>
      </c>
      <c r="W18" s="118">
        <v>672507</v>
      </c>
      <c r="X18" s="118">
        <v>0</v>
      </c>
      <c r="Y18" s="118">
        <v>0</v>
      </c>
      <c r="Z18" s="118">
        <v>9776</v>
      </c>
      <c r="AA18" s="118">
        <v>0</v>
      </c>
      <c r="AB18" s="118">
        <v>0</v>
      </c>
      <c r="AC18" s="117">
        <f t="shared" si="7"/>
        <v>557</v>
      </c>
      <c r="AD18" s="118">
        <v>557</v>
      </c>
      <c r="AE18" s="118">
        <v>0</v>
      </c>
      <c r="AF18" s="117">
        <f t="shared" si="8"/>
        <v>21364</v>
      </c>
      <c r="AG18" s="118">
        <v>21364</v>
      </c>
      <c r="AH18" s="118">
        <v>0</v>
      </c>
      <c r="AI18" s="118">
        <v>0</v>
      </c>
      <c r="AJ18" s="117">
        <f t="shared" si="9"/>
        <v>28891</v>
      </c>
      <c r="AK18" s="118">
        <v>8277</v>
      </c>
      <c r="AL18" s="118">
        <v>0</v>
      </c>
      <c r="AM18" s="118">
        <v>13852</v>
      </c>
      <c r="AN18" s="118">
        <v>4600</v>
      </c>
      <c r="AO18" s="118">
        <v>1171</v>
      </c>
      <c r="AP18" s="118">
        <v>0</v>
      </c>
      <c r="AQ18" s="118">
        <v>365</v>
      </c>
      <c r="AR18" s="118">
        <v>39</v>
      </c>
      <c r="AS18" s="118">
        <v>587</v>
      </c>
      <c r="AT18" s="117">
        <f t="shared" si="10"/>
        <v>1016</v>
      </c>
      <c r="AU18" s="118">
        <v>750</v>
      </c>
      <c r="AV18" s="118">
        <v>0</v>
      </c>
      <c r="AW18" s="118">
        <v>266</v>
      </c>
      <c r="AX18" s="118">
        <v>0</v>
      </c>
      <c r="AY18" s="118">
        <v>0</v>
      </c>
      <c r="AZ18" s="117">
        <f t="shared" si="11"/>
        <v>1903</v>
      </c>
      <c r="BA18" s="118">
        <v>1903</v>
      </c>
      <c r="BB18" s="118">
        <v>0</v>
      </c>
      <c r="BC18" s="118">
        <v>0</v>
      </c>
    </row>
    <row r="19" spans="1:55" s="89" customFormat="1" ht="12" customHeight="1">
      <c r="A19" s="95" t="s">
        <v>331</v>
      </c>
      <c r="B19" s="96" t="s">
        <v>332</v>
      </c>
      <c r="C19" s="95" t="s">
        <v>319</v>
      </c>
      <c r="D19" s="117">
        <f t="shared" si="0"/>
        <v>99725</v>
      </c>
      <c r="E19" s="117">
        <f t="shared" si="1"/>
        <v>4868</v>
      </c>
      <c r="F19" s="118">
        <v>3966</v>
      </c>
      <c r="G19" s="118">
        <v>902</v>
      </c>
      <c r="H19" s="117">
        <f t="shared" si="2"/>
        <v>42514</v>
      </c>
      <c r="I19" s="118">
        <v>22981</v>
      </c>
      <c r="J19" s="118">
        <v>19533</v>
      </c>
      <c r="K19" s="117">
        <f t="shared" si="3"/>
        <v>52343</v>
      </c>
      <c r="L19" s="118">
        <v>1092</v>
      </c>
      <c r="M19" s="118">
        <v>51251</v>
      </c>
      <c r="N19" s="117">
        <f t="shared" si="4"/>
        <v>99221</v>
      </c>
      <c r="O19" s="117">
        <f t="shared" si="5"/>
        <v>28039</v>
      </c>
      <c r="P19" s="118">
        <v>21863</v>
      </c>
      <c r="Q19" s="118">
        <v>0</v>
      </c>
      <c r="R19" s="118">
        <v>0</v>
      </c>
      <c r="S19" s="118">
        <v>4649</v>
      </c>
      <c r="T19" s="118">
        <v>0</v>
      </c>
      <c r="U19" s="118">
        <v>1527</v>
      </c>
      <c r="V19" s="117">
        <f t="shared" si="6"/>
        <v>71031</v>
      </c>
      <c r="W19" s="118">
        <v>48784</v>
      </c>
      <c r="X19" s="118">
        <v>0</v>
      </c>
      <c r="Y19" s="118">
        <v>0</v>
      </c>
      <c r="Z19" s="118">
        <v>11193</v>
      </c>
      <c r="AA19" s="118">
        <v>0</v>
      </c>
      <c r="AB19" s="118">
        <v>11054</v>
      </c>
      <c r="AC19" s="117">
        <f t="shared" si="7"/>
        <v>151</v>
      </c>
      <c r="AD19" s="118">
        <v>137</v>
      </c>
      <c r="AE19" s="118">
        <v>14</v>
      </c>
      <c r="AF19" s="117">
        <f t="shared" si="8"/>
        <v>3022</v>
      </c>
      <c r="AG19" s="118">
        <v>3022</v>
      </c>
      <c r="AH19" s="118">
        <v>0</v>
      </c>
      <c r="AI19" s="118">
        <v>0</v>
      </c>
      <c r="AJ19" s="117">
        <f t="shared" si="9"/>
        <v>3027</v>
      </c>
      <c r="AK19" s="118">
        <v>5</v>
      </c>
      <c r="AL19" s="118">
        <v>0</v>
      </c>
      <c r="AM19" s="118">
        <v>1497</v>
      </c>
      <c r="AN19" s="118">
        <v>0</v>
      </c>
      <c r="AO19" s="118">
        <v>0</v>
      </c>
      <c r="AP19" s="118">
        <v>669</v>
      </c>
      <c r="AQ19" s="118">
        <v>59</v>
      </c>
      <c r="AR19" s="118">
        <v>52</v>
      </c>
      <c r="AS19" s="118">
        <v>745</v>
      </c>
      <c r="AT19" s="117">
        <f t="shared" si="10"/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7">
        <f t="shared" si="11"/>
        <v>33</v>
      </c>
      <c r="BA19" s="118">
        <v>33</v>
      </c>
      <c r="BB19" s="118">
        <v>0</v>
      </c>
      <c r="BC19" s="118">
        <v>0</v>
      </c>
    </row>
    <row r="20" spans="1:55" s="89" customFormat="1" ht="12" customHeight="1">
      <c r="A20" s="95" t="s">
        <v>335</v>
      </c>
      <c r="B20" s="96" t="s">
        <v>336</v>
      </c>
      <c r="C20" s="95" t="s">
        <v>337</v>
      </c>
      <c r="D20" s="117">
        <f t="shared" si="0"/>
        <v>348939</v>
      </c>
      <c r="E20" s="117">
        <f t="shared" si="1"/>
        <v>62060</v>
      </c>
      <c r="F20" s="118">
        <v>20892</v>
      </c>
      <c r="G20" s="118">
        <v>41168</v>
      </c>
      <c r="H20" s="117">
        <f t="shared" si="2"/>
        <v>100414</v>
      </c>
      <c r="I20" s="118">
        <v>28720</v>
      </c>
      <c r="J20" s="118">
        <v>71694</v>
      </c>
      <c r="K20" s="117">
        <f t="shared" si="3"/>
        <v>186465</v>
      </c>
      <c r="L20" s="118">
        <v>340</v>
      </c>
      <c r="M20" s="118">
        <v>186125</v>
      </c>
      <c r="N20" s="117">
        <f t="shared" si="4"/>
        <v>350189</v>
      </c>
      <c r="O20" s="117">
        <f t="shared" si="5"/>
        <v>49952</v>
      </c>
      <c r="P20" s="118">
        <v>22967</v>
      </c>
      <c r="Q20" s="118">
        <v>0</v>
      </c>
      <c r="R20" s="118">
        <v>0</v>
      </c>
      <c r="S20" s="118">
        <v>26985</v>
      </c>
      <c r="T20" s="118">
        <v>0</v>
      </c>
      <c r="U20" s="118">
        <v>0</v>
      </c>
      <c r="V20" s="117">
        <f t="shared" si="6"/>
        <v>298987</v>
      </c>
      <c r="W20" s="118">
        <v>151091</v>
      </c>
      <c r="X20" s="118">
        <v>0</v>
      </c>
      <c r="Y20" s="118">
        <v>0</v>
      </c>
      <c r="Z20" s="118">
        <v>147896</v>
      </c>
      <c r="AA20" s="118">
        <v>0</v>
      </c>
      <c r="AB20" s="118">
        <v>0</v>
      </c>
      <c r="AC20" s="117">
        <f t="shared" si="7"/>
        <v>1250</v>
      </c>
      <c r="AD20" s="118">
        <v>98</v>
      </c>
      <c r="AE20" s="118">
        <v>1152</v>
      </c>
      <c r="AF20" s="117">
        <f t="shared" si="8"/>
        <v>4280</v>
      </c>
      <c r="AG20" s="118">
        <v>4280</v>
      </c>
      <c r="AH20" s="118">
        <v>0</v>
      </c>
      <c r="AI20" s="118">
        <v>0</v>
      </c>
      <c r="AJ20" s="117">
        <f t="shared" si="9"/>
        <v>5826</v>
      </c>
      <c r="AK20" s="118">
        <v>127</v>
      </c>
      <c r="AL20" s="118">
        <v>1429</v>
      </c>
      <c r="AM20" s="118">
        <v>3841</v>
      </c>
      <c r="AN20" s="118">
        <v>47</v>
      </c>
      <c r="AO20" s="118">
        <v>0</v>
      </c>
      <c r="AP20" s="118">
        <v>0</v>
      </c>
      <c r="AQ20" s="118">
        <v>341</v>
      </c>
      <c r="AR20" s="118">
        <v>41</v>
      </c>
      <c r="AS20" s="118">
        <v>0</v>
      </c>
      <c r="AT20" s="117">
        <f t="shared" si="10"/>
        <v>212</v>
      </c>
      <c r="AU20" s="118">
        <v>10</v>
      </c>
      <c r="AV20" s="118">
        <v>0</v>
      </c>
      <c r="AW20" s="118">
        <v>202</v>
      </c>
      <c r="AX20" s="118">
        <v>0</v>
      </c>
      <c r="AY20" s="118">
        <v>0</v>
      </c>
      <c r="AZ20" s="117">
        <f t="shared" si="11"/>
        <v>1145</v>
      </c>
      <c r="BA20" s="118">
        <v>1145</v>
      </c>
      <c r="BB20" s="118">
        <v>0</v>
      </c>
      <c r="BC20" s="118">
        <v>0</v>
      </c>
    </row>
    <row r="21" spans="1:55" s="89" customFormat="1" ht="12" customHeight="1">
      <c r="A21" s="95" t="s">
        <v>257</v>
      </c>
      <c r="B21" s="96" t="s">
        <v>258</v>
      </c>
      <c r="C21" s="95" t="s">
        <v>256</v>
      </c>
      <c r="D21" s="117">
        <f t="shared" si="0"/>
        <v>513906</v>
      </c>
      <c r="E21" s="117">
        <f t="shared" si="1"/>
        <v>3842</v>
      </c>
      <c r="F21" s="118">
        <v>3842</v>
      </c>
      <c r="G21" s="118">
        <v>0</v>
      </c>
      <c r="H21" s="117">
        <f t="shared" si="2"/>
        <v>127737</v>
      </c>
      <c r="I21" s="118">
        <v>117682</v>
      </c>
      <c r="J21" s="118">
        <v>10055</v>
      </c>
      <c r="K21" s="117">
        <f t="shared" si="3"/>
        <v>382327</v>
      </c>
      <c r="L21" s="118">
        <v>3321</v>
      </c>
      <c r="M21" s="118">
        <v>379006</v>
      </c>
      <c r="N21" s="117">
        <f t="shared" si="4"/>
        <v>514110</v>
      </c>
      <c r="O21" s="117">
        <f t="shared" si="5"/>
        <v>124845</v>
      </c>
      <c r="P21" s="118">
        <v>113442</v>
      </c>
      <c r="Q21" s="118">
        <v>0</v>
      </c>
      <c r="R21" s="118">
        <v>0</v>
      </c>
      <c r="S21" s="118">
        <v>11403</v>
      </c>
      <c r="T21" s="118">
        <v>0</v>
      </c>
      <c r="U21" s="118">
        <v>0</v>
      </c>
      <c r="V21" s="117">
        <f t="shared" si="6"/>
        <v>389061</v>
      </c>
      <c r="W21" s="118">
        <v>347031</v>
      </c>
      <c r="X21" s="118">
        <v>0</v>
      </c>
      <c r="Y21" s="118">
        <v>0</v>
      </c>
      <c r="Z21" s="118">
        <v>42030</v>
      </c>
      <c r="AA21" s="118">
        <v>0</v>
      </c>
      <c r="AB21" s="118">
        <v>0</v>
      </c>
      <c r="AC21" s="117">
        <f t="shared" si="7"/>
        <v>204</v>
      </c>
      <c r="AD21" s="118">
        <v>194</v>
      </c>
      <c r="AE21" s="118">
        <v>10</v>
      </c>
      <c r="AF21" s="117">
        <f t="shared" si="8"/>
        <v>11809</v>
      </c>
      <c r="AG21" s="118">
        <v>11809</v>
      </c>
      <c r="AH21" s="118">
        <v>0</v>
      </c>
      <c r="AI21" s="118">
        <v>0</v>
      </c>
      <c r="AJ21" s="117">
        <f t="shared" si="9"/>
        <v>13277</v>
      </c>
      <c r="AK21" s="118">
        <v>1901</v>
      </c>
      <c r="AL21" s="118">
        <v>882</v>
      </c>
      <c r="AM21" s="118">
        <v>9206</v>
      </c>
      <c r="AN21" s="118">
        <v>421</v>
      </c>
      <c r="AO21" s="118">
        <v>0</v>
      </c>
      <c r="AP21" s="118">
        <v>0</v>
      </c>
      <c r="AQ21" s="118">
        <v>10</v>
      </c>
      <c r="AR21" s="118">
        <v>280</v>
      </c>
      <c r="AS21" s="118">
        <v>577</v>
      </c>
      <c r="AT21" s="117">
        <f t="shared" si="10"/>
        <v>1463</v>
      </c>
      <c r="AU21" s="118">
        <v>687</v>
      </c>
      <c r="AV21" s="118">
        <v>628</v>
      </c>
      <c r="AW21" s="118">
        <v>148</v>
      </c>
      <c r="AX21" s="118">
        <v>0</v>
      </c>
      <c r="AY21" s="118">
        <v>0</v>
      </c>
      <c r="AZ21" s="117">
        <f t="shared" si="11"/>
        <v>394</v>
      </c>
      <c r="BA21" s="118">
        <v>394</v>
      </c>
      <c r="BB21" s="118">
        <v>0</v>
      </c>
      <c r="BC21" s="118">
        <v>0</v>
      </c>
    </row>
    <row r="22" spans="1:55" s="89" customFormat="1" ht="12" customHeight="1">
      <c r="A22" s="95" t="s">
        <v>342</v>
      </c>
      <c r="B22" s="96" t="s">
        <v>343</v>
      </c>
      <c r="C22" s="95" t="s">
        <v>322</v>
      </c>
      <c r="D22" s="117">
        <f t="shared" si="0"/>
        <v>135965</v>
      </c>
      <c r="E22" s="117">
        <f t="shared" si="1"/>
        <v>1915</v>
      </c>
      <c r="F22" s="118">
        <v>0</v>
      </c>
      <c r="G22" s="118">
        <v>1915</v>
      </c>
      <c r="H22" s="117">
        <f t="shared" si="2"/>
        <v>43250</v>
      </c>
      <c r="I22" s="118">
        <v>21758</v>
      </c>
      <c r="J22" s="118">
        <v>21492</v>
      </c>
      <c r="K22" s="117">
        <f t="shared" si="3"/>
        <v>90800</v>
      </c>
      <c r="L22" s="118">
        <v>15206</v>
      </c>
      <c r="M22" s="118">
        <v>75594</v>
      </c>
      <c r="N22" s="117">
        <f t="shared" si="4"/>
        <v>135965</v>
      </c>
      <c r="O22" s="117">
        <f t="shared" si="5"/>
        <v>36964</v>
      </c>
      <c r="P22" s="118">
        <v>31771</v>
      </c>
      <c r="Q22" s="118">
        <v>0</v>
      </c>
      <c r="R22" s="118">
        <v>0</v>
      </c>
      <c r="S22" s="118">
        <v>5193</v>
      </c>
      <c r="T22" s="118">
        <v>0</v>
      </c>
      <c r="U22" s="118">
        <v>0</v>
      </c>
      <c r="V22" s="117">
        <f t="shared" si="6"/>
        <v>99001</v>
      </c>
      <c r="W22" s="118">
        <v>70306</v>
      </c>
      <c r="X22" s="118">
        <v>0</v>
      </c>
      <c r="Y22" s="118">
        <v>0</v>
      </c>
      <c r="Z22" s="118">
        <v>28695</v>
      </c>
      <c r="AA22" s="118">
        <v>0</v>
      </c>
      <c r="AB22" s="118">
        <v>0</v>
      </c>
      <c r="AC22" s="117">
        <f t="shared" si="7"/>
        <v>0</v>
      </c>
      <c r="AD22" s="118">
        <v>0</v>
      </c>
      <c r="AE22" s="118">
        <v>0</v>
      </c>
      <c r="AF22" s="117">
        <f t="shared" si="8"/>
        <v>604</v>
      </c>
      <c r="AG22" s="118">
        <v>604</v>
      </c>
      <c r="AH22" s="118">
        <v>0</v>
      </c>
      <c r="AI22" s="118">
        <v>0</v>
      </c>
      <c r="AJ22" s="117">
        <f t="shared" si="9"/>
        <v>7275</v>
      </c>
      <c r="AK22" s="118">
        <v>6531</v>
      </c>
      <c r="AL22" s="118">
        <v>395</v>
      </c>
      <c r="AM22" s="118">
        <v>30</v>
      </c>
      <c r="AN22" s="118">
        <v>0</v>
      </c>
      <c r="AO22" s="118">
        <v>0</v>
      </c>
      <c r="AP22" s="118">
        <v>0</v>
      </c>
      <c r="AQ22" s="118">
        <v>23</v>
      </c>
      <c r="AR22" s="118">
        <v>7</v>
      </c>
      <c r="AS22" s="118">
        <v>289</v>
      </c>
      <c r="AT22" s="117">
        <f t="shared" si="10"/>
        <v>255</v>
      </c>
      <c r="AU22" s="118">
        <v>239</v>
      </c>
      <c r="AV22" s="118">
        <v>16</v>
      </c>
      <c r="AW22" s="118">
        <v>0</v>
      </c>
      <c r="AX22" s="118">
        <v>0</v>
      </c>
      <c r="AY22" s="118">
        <v>0</v>
      </c>
      <c r="AZ22" s="117">
        <f t="shared" si="11"/>
        <v>301</v>
      </c>
      <c r="BA22" s="118">
        <v>301</v>
      </c>
      <c r="BB22" s="118">
        <v>0</v>
      </c>
      <c r="BC22" s="118">
        <v>0</v>
      </c>
    </row>
    <row r="23" spans="1:55" s="89" customFormat="1" ht="12" customHeight="1">
      <c r="A23" s="95" t="s">
        <v>344</v>
      </c>
      <c r="B23" s="96" t="s">
        <v>345</v>
      </c>
      <c r="C23" s="95" t="s">
        <v>346</v>
      </c>
      <c r="D23" s="117">
        <f t="shared" si="0"/>
        <v>135954</v>
      </c>
      <c r="E23" s="117">
        <f t="shared" si="1"/>
        <v>0</v>
      </c>
      <c r="F23" s="118">
        <v>0</v>
      </c>
      <c r="G23" s="118">
        <v>0</v>
      </c>
      <c r="H23" s="117">
        <f t="shared" si="2"/>
        <v>0</v>
      </c>
      <c r="I23" s="118">
        <v>0</v>
      </c>
      <c r="J23" s="118">
        <v>0</v>
      </c>
      <c r="K23" s="117">
        <f t="shared" si="3"/>
        <v>135954</v>
      </c>
      <c r="L23" s="118">
        <v>20256</v>
      </c>
      <c r="M23" s="118">
        <v>115698</v>
      </c>
      <c r="N23" s="117">
        <f t="shared" si="4"/>
        <v>135967</v>
      </c>
      <c r="O23" s="117">
        <f t="shared" si="5"/>
        <v>20256</v>
      </c>
      <c r="P23" s="118">
        <v>20256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7">
        <f t="shared" si="6"/>
        <v>115698</v>
      </c>
      <c r="W23" s="118">
        <v>115698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7">
        <f t="shared" si="7"/>
        <v>13</v>
      </c>
      <c r="AD23" s="118">
        <v>9</v>
      </c>
      <c r="AE23" s="118">
        <v>4</v>
      </c>
      <c r="AF23" s="117">
        <f t="shared" si="8"/>
        <v>1753</v>
      </c>
      <c r="AG23" s="118">
        <v>1753</v>
      </c>
      <c r="AH23" s="118">
        <v>0</v>
      </c>
      <c r="AI23" s="118">
        <v>0</v>
      </c>
      <c r="AJ23" s="117">
        <f t="shared" si="9"/>
        <v>4212</v>
      </c>
      <c r="AK23" s="118">
        <v>2323</v>
      </c>
      <c r="AL23" s="118">
        <v>287</v>
      </c>
      <c r="AM23" s="118">
        <v>443</v>
      </c>
      <c r="AN23" s="118">
        <v>0</v>
      </c>
      <c r="AO23" s="118">
        <v>0</v>
      </c>
      <c r="AP23" s="118">
        <v>804</v>
      </c>
      <c r="AQ23" s="118">
        <v>103</v>
      </c>
      <c r="AR23" s="118">
        <v>123</v>
      </c>
      <c r="AS23" s="118">
        <v>129</v>
      </c>
      <c r="AT23" s="117">
        <f t="shared" si="10"/>
        <v>188</v>
      </c>
      <c r="AU23" s="118">
        <v>151</v>
      </c>
      <c r="AV23" s="118">
        <v>0</v>
      </c>
      <c r="AW23" s="118">
        <v>37</v>
      </c>
      <c r="AX23" s="118">
        <v>0</v>
      </c>
      <c r="AY23" s="118">
        <v>0</v>
      </c>
      <c r="AZ23" s="117">
        <f t="shared" si="11"/>
        <v>369</v>
      </c>
      <c r="BA23" s="118">
        <v>369</v>
      </c>
      <c r="BB23" s="118">
        <v>0</v>
      </c>
      <c r="BC23" s="118">
        <v>0</v>
      </c>
    </row>
    <row r="24" spans="1:55" s="89" customFormat="1" ht="12" customHeight="1">
      <c r="A24" s="95" t="s">
        <v>349</v>
      </c>
      <c r="B24" s="96" t="s">
        <v>350</v>
      </c>
      <c r="C24" s="95" t="s">
        <v>346</v>
      </c>
      <c r="D24" s="117">
        <f t="shared" si="0"/>
        <v>154385</v>
      </c>
      <c r="E24" s="117">
        <f t="shared" si="1"/>
        <v>0</v>
      </c>
      <c r="F24" s="118">
        <v>0</v>
      </c>
      <c r="G24" s="118">
        <v>0</v>
      </c>
      <c r="H24" s="117">
        <f t="shared" si="2"/>
        <v>3402</v>
      </c>
      <c r="I24" s="118">
        <v>88</v>
      </c>
      <c r="J24" s="118">
        <v>3314</v>
      </c>
      <c r="K24" s="117">
        <f t="shared" si="3"/>
        <v>150983</v>
      </c>
      <c r="L24" s="118">
        <v>28113</v>
      </c>
      <c r="M24" s="118">
        <v>122870</v>
      </c>
      <c r="N24" s="117">
        <f t="shared" si="4"/>
        <v>154969</v>
      </c>
      <c r="O24" s="117">
        <f t="shared" si="5"/>
        <v>28201</v>
      </c>
      <c r="P24" s="118">
        <v>24667</v>
      </c>
      <c r="Q24" s="118">
        <v>0</v>
      </c>
      <c r="R24" s="118">
        <v>0</v>
      </c>
      <c r="S24" s="118">
        <v>3523</v>
      </c>
      <c r="T24" s="118">
        <v>0</v>
      </c>
      <c r="U24" s="118">
        <v>11</v>
      </c>
      <c r="V24" s="117">
        <f t="shared" si="6"/>
        <v>126184</v>
      </c>
      <c r="W24" s="118">
        <v>113677</v>
      </c>
      <c r="X24" s="118">
        <v>0</v>
      </c>
      <c r="Y24" s="118">
        <v>0</v>
      </c>
      <c r="Z24" s="118">
        <v>12469</v>
      </c>
      <c r="AA24" s="118">
        <v>0</v>
      </c>
      <c r="AB24" s="118">
        <v>38</v>
      </c>
      <c r="AC24" s="117">
        <f t="shared" si="7"/>
        <v>584</v>
      </c>
      <c r="AD24" s="118">
        <v>498</v>
      </c>
      <c r="AE24" s="118">
        <v>86</v>
      </c>
      <c r="AF24" s="117">
        <f t="shared" si="8"/>
        <v>405</v>
      </c>
      <c r="AG24" s="118">
        <v>405</v>
      </c>
      <c r="AH24" s="118">
        <v>0</v>
      </c>
      <c r="AI24" s="118">
        <v>0</v>
      </c>
      <c r="AJ24" s="117">
        <f t="shared" si="9"/>
        <v>2039</v>
      </c>
      <c r="AK24" s="118">
        <v>1514</v>
      </c>
      <c r="AL24" s="118">
        <v>287</v>
      </c>
      <c r="AM24" s="118">
        <v>93</v>
      </c>
      <c r="AN24" s="118">
        <v>42</v>
      </c>
      <c r="AO24" s="118">
        <v>0</v>
      </c>
      <c r="AP24" s="118">
        <v>0</v>
      </c>
      <c r="AQ24" s="118">
        <v>21</v>
      </c>
      <c r="AR24" s="118">
        <v>0</v>
      </c>
      <c r="AS24" s="118">
        <v>82</v>
      </c>
      <c r="AT24" s="117">
        <f t="shared" si="10"/>
        <v>167</v>
      </c>
      <c r="AU24" s="118">
        <v>167</v>
      </c>
      <c r="AV24" s="118">
        <v>0</v>
      </c>
      <c r="AW24" s="118">
        <v>0</v>
      </c>
      <c r="AX24" s="118">
        <v>0</v>
      </c>
      <c r="AY24" s="118">
        <v>0</v>
      </c>
      <c r="AZ24" s="117">
        <f t="shared" si="11"/>
        <v>1700</v>
      </c>
      <c r="BA24" s="118">
        <v>1700</v>
      </c>
      <c r="BB24" s="118">
        <v>0</v>
      </c>
      <c r="BC24" s="118">
        <v>0</v>
      </c>
    </row>
    <row r="25" spans="1:55" s="89" customFormat="1" ht="12" customHeight="1">
      <c r="A25" s="95" t="s">
        <v>353</v>
      </c>
      <c r="B25" s="96" t="s">
        <v>354</v>
      </c>
      <c r="C25" s="95" t="s">
        <v>292</v>
      </c>
      <c r="D25" s="117">
        <f t="shared" si="0"/>
        <v>150779</v>
      </c>
      <c r="E25" s="117">
        <f t="shared" si="1"/>
        <v>3600</v>
      </c>
      <c r="F25" s="118">
        <v>748</v>
      </c>
      <c r="G25" s="118">
        <v>2852</v>
      </c>
      <c r="H25" s="117">
        <f t="shared" si="2"/>
        <v>10015</v>
      </c>
      <c r="I25" s="118">
        <v>816</v>
      </c>
      <c r="J25" s="118">
        <v>9199</v>
      </c>
      <c r="K25" s="117">
        <f t="shared" si="3"/>
        <v>137164</v>
      </c>
      <c r="L25" s="118">
        <v>13370</v>
      </c>
      <c r="M25" s="118">
        <v>123794</v>
      </c>
      <c r="N25" s="117">
        <f t="shared" si="4"/>
        <v>150782</v>
      </c>
      <c r="O25" s="117">
        <f t="shared" si="5"/>
        <v>14934</v>
      </c>
      <c r="P25" s="118">
        <v>14934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7">
        <f t="shared" si="6"/>
        <v>135845</v>
      </c>
      <c r="W25" s="118">
        <v>133976</v>
      </c>
      <c r="X25" s="118">
        <v>1861</v>
      </c>
      <c r="Y25" s="118">
        <v>0</v>
      </c>
      <c r="Z25" s="118">
        <v>8</v>
      </c>
      <c r="AA25" s="118">
        <v>0</v>
      </c>
      <c r="AB25" s="118">
        <v>0</v>
      </c>
      <c r="AC25" s="117">
        <f t="shared" si="7"/>
        <v>3</v>
      </c>
      <c r="AD25" s="118">
        <v>3</v>
      </c>
      <c r="AE25" s="118">
        <v>0</v>
      </c>
      <c r="AF25" s="117">
        <f t="shared" si="8"/>
        <v>4765</v>
      </c>
      <c r="AG25" s="118">
        <v>4765</v>
      </c>
      <c r="AH25" s="118">
        <v>0</v>
      </c>
      <c r="AI25" s="118">
        <v>0</v>
      </c>
      <c r="AJ25" s="117">
        <f t="shared" si="9"/>
        <v>6035</v>
      </c>
      <c r="AK25" s="118">
        <v>1381</v>
      </c>
      <c r="AL25" s="118">
        <v>0</v>
      </c>
      <c r="AM25" s="118">
        <v>2264</v>
      </c>
      <c r="AN25" s="118">
        <v>937</v>
      </c>
      <c r="AO25" s="118">
        <v>28</v>
      </c>
      <c r="AP25" s="118">
        <v>0</v>
      </c>
      <c r="AQ25" s="118">
        <v>486</v>
      </c>
      <c r="AR25" s="118">
        <v>34</v>
      </c>
      <c r="AS25" s="118">
        <v>905</v>
      </c>
      <c r="AT25" s="117">
        <f t="shared" si="10"/>
        <v>275</v>
      </c>
      <c r="AU25" s="118">
        <v>111</v>
      </c>
      <c r="AV25" s="118">
        <v>0</v>
      </c>
      <c r="AW25" s="118">
        <v>144</v>
      </c>
      <c r="AX25" s="118">
        <v>20</v>
      </c>
      <c r="AY25" s="118">
        <v>0</v>
      </c>
      <c r="AZ25" s="117">
        <f t="shared" si="11"/>
        <v>176</v>
      </c>
      <c r="BA25" s="118">
        <v>119</v>
      </c>
      <c r="BB25" s="118">
        <v>57</v>
      </c>
      <c r="BC25" s="118">
        <v>0</v>
      </c>
    </row>
    <row r="26" spans="1:55" s="89" customFormat="1" ht="12" customHeight="1">
      <c r="A26" s="95" t="s">
        <v>355</v>
      </c>
      <c r="B26" s="96" t="s">
        <v>356</v>
      </c>
      <c r="C26" s="95" t="s">
        <v>357</v>
      </c>
      <c r="D26" s="117">
        <f t="shared" si="0"/>
        <v>367528</v>
      </c>
      <c r="E26" s="117">
        <f t="shared" si="1"/>
        <v>2549</v>
      </c>
      <c r="F26" s="118">
        <v>2247</v>
      </c>
      <c r="G26" s="118">
        <v>302</v>
      </c>
      <c r="H26" s="117">
        <f t="shared" si="2"/>
        <v>59361</v>
      </c>
      <c r="I26" s="118">
        <v>39962</v>
      </c>
      <c r="J26" s="118">
        <v>19399</v>
      </c>
      <c r="K26" s="117">
        <f t="shared" si="3"/>
        <v>305618</v>
      </c>
      <c r="L26" s="118">
        <v>175825</v>
      </c>
      <c r="M26" s="118">
        <v>129793</v>
      </c>
      <c r="N26" s="117">
        <f t="shared" si="4"/>
        <v>367702</v>
      </c>
      <c r="O26" s="117">
        <f t="shared" si="5"/>
        <v>218034</v>
      </c>
      <c r="P26" s="118">
        <v>197930</v>
      </c>
      <c r="Q26" s="118">
        <v>0</v>
      </c>
      <c r="R26" s="118">
        <v>0</v>
      </c>
      <c r="S26" s="118">
        <v>20104</v>
      </c>
      <c r="T26" s="118">
        <v>0</v>
      </c>
      <c r="U26" s="118">
        <v>0</v>
      </c>
      <c r="V26" s="117">
        <f t="shared" si="6"/>
        <v>149494</v>
      </c>
      <c r="W26" s="118">
        <v>140840</v>
      </c>
      <c r="X26" s="118">
        <v>0</v>
      </c>
      <c r="Y26" s="118">
        <v>0</v>
      </c>
      <c r="Z26" s="118">
        <v>8654</v>
      </c>
      <c r="AA26" s="118">
        <v>0</v>
      </c>
      <c r="AB26" s="118">
        <v>0</v>
      </c>
      <c r="AC26" s="117">
        <f t="shared" si="7"/>
        <v>174</v>
      </c>
      <c r="AD26" s="118">
        <v>173</v>
      </c>
      <c r="AE26" s="118">
        <v>1</v>
      </c>
      <c r="AF26" s="117">
        <f t="shared" si="8"/>
        <v>8082</v>
      </c>
      <c r="AG26" s="118">
        <v>8082</v>
      </c>
      <c r="AH26" s="118">
        <v>0</v>
      </c>
      <c r="AI26" s="118">
        <v>0</v>
      </c>
      <c r="AJ26" s="117">
        <f t="shared" si="9"/>
        <v>11062</v>
      </c>
      <c r="AK26" s="118">
        <v>2439</v>
      </c>
      <c r="AL26" s="118">
        <v>1517</v>
      </c>
      <c r="AM26" s="118">
        <v>2023</v>
      </c>
      <c r="AN26" s="118">
        <v>742</v>
      </c>
      <c r="AO26" s="118">
        <v>916</v>
      </c>
      <c r="AP26" s="118">
        <v>1156</v>
      </c>
      <c r="AQ26" s="118">
        <v>763</v>
      </c>
      <c r="AR26" s="118">
        <v>10</v>
      </c>
      <c r="AS26" s="118">
        <v>1496</v>
      </c>
      <c r="AT26" s="117">
        <f t="shared" si="10"/>
        <v>1129</v>
      </c>
      <c r="AU26" s="118">
        <v>636</v>
      </c>
      <c r="AV26" s="118">
        <v>340</v>
      </c>
      <c r="AW26" s="118">
        <v>153</v>
      </c>
      <c r="AX26" s="118">
        <v>0</v>
      </c>
      <c r="AY26" s="118">
        <v>0</v>
      </c>
      <c r="AZ26" s="117">
        <f t="shared" si="11"/>
        <v>1491</v>
      </c>
      <c r="BA26" s="118">
        <v>1491</v>
      </c>
      <c r="BB26" s="118">
        <v>0</v>
      </c>
      <c r="BC26" s="118">
        <v>0</v>
      </c>
    </row>
    <row r="27" spans="1:55" s="89" customFormat="1" ht="12" customHeight="1">
      <c r="A27" s="95" t="s">
        <v>358</v>
      </c>
      <c r="B27" s="96" t="s">
        <v>359</v>
      </c>
      <c r="C27" s="95" t="s">
        <v>297</v>
      </c>
      <c r="D27" s="117">
        <f t="shared" si="0"/>
        <v>608283</v>
      </c>
      <c r="E27" s="117">
        <f t="shared" si="1"/>
        <v>5914</v>
      </c>
      <c r="F27" s="118">
        <v>5914</v>
      </c>
      <c r="G27" s="118">
        <v>0</v>
      </c>
      <c r="H27" s="117">
        <f t="shared" si="2"/>
        <v>44676</v>
      </c>
      <c r="I27" s="118">
        <v>30137</v>
      </c>
      <c r="J27" s="118">
        <v>14539</v>
      </c>
      <c r="K27" s="117">
        <f t="shared" si="3"/>
        <v>557693</v>
      </c>
      <c r="L27" s="118">
        <v>55009</v>
      </c>
      <c r="M27" s="118">
        <v>502684</v>
      </c>
      <c r="N27" s="117">
        <f t="shared" si="4"/>
        <v>608707</v>
      </c>
      <c r="O27" s="117">
        <f t="shared" si="5"/>
        <v>91060</v>
      </c>
      <c r="P27" s="118">
        <v>91060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7">
        <f t="shared" si="6"/>
        <v>517223</v>
      </c>
      <c r="W27" s="118">
        <v>517223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7">
        <f t="shared" si="7"/>
        <v>424</v>
      </c>
      <c r="AD27" s="118">
        <v>424</v>
      </c>
      <c r="AE27" s="118">
        <v>0</v>
      </c>
      <c r="AF27" s="117">
        <f t="shared" si="8"/>
        <v>9152</v>
      </c>
      <c r="AG27" s="118">
        <v>9152</v>
      </c>
      <c r="AH27" s="118">
        <v>0</v>
      </c>
      <c r="AI27" s="118">
        <v>0</v>
      </c>
      <c r="AJ27" s="117">
        <f t="shared" si="9"/>
        <v>17190</v>
      </c>
      <c r="AK27" s="118">
        <v>8272</v>
      </c>
      <c r="AL27" s="118">
        <v>336</v>
      </c>
      <c r="AM27" s="118">
        <v>6073</v>
      </c>
      <c r="AN27" s="118">
        <v>959</v>
      </c>
      <c r="AO27" s="118">
        <v>0</v>
      </c>
      <c r="AP27" s="118">
        <v>139</v>
      </c>
      <c r="AQ27" s="118">
        <v>47</v>
      </c>
      <c r="AR27" s="118">
        <v>0</v>
      </c>
      <c r="AS27" s="118">
        <v>1364</v>
      </c>
      <c r="AT27" s="117">
        <f t="shared" si="10"/>
        <v>910</v>
      </c>
      <c r="AU27" s="118">
        <v>570</v>
      </c>
      <c r="AV27" s="118">
        <v>0</v>
      </c>
      <c r="AW27" s="118">
        <v>340</v>
      </c>
      <c r="AX27" s="118">
        <v>0</v>
      </c>
      <c r="AY27" s="118">
        <v>0</v>
      </c>
      <c r="AZ27" s="117">
        <f t="shared" si="11"/>
        <v>661</v>
      </c>
      <c r="BA27" s="118">
        <v>661</v>
      </c>
      <c r="BB27" s="118">
        <v>0</v>
      </c>
      <c r="BC27" s="118">
        <v>0</v>
      </c>
    </row>
    <row r="28" spans="1:55" s="89" customFormat="1" ht="12" customHeight="1">
      <c r="A28" s="95" t="s">
        <v>362</v>
      </c>
      <c r="B28" s="96" t="s">
        <v>363</v>
      </c>
      <c r="C28" s="95" t="s">
        <v>364</v>
      </c>
      <c r="D28" s="117">
        <f t="shared" si="0"/>
        <v>964308</v>
      </c>
      <c r="E28" s="117">
        <f t="shared" si="1"/>
        <v>36916</v>
      </c>
      <c r="F28" s="118">
        <v>3259</v>
      </c>
      <c r="G28" s="118">
        <v>33657</v>
      </c>
      <c r="H28" s="117">
        <f t="shared" si="2"/>
        <v>5919</v>
      </c>
      <c r="I28" s="118">
        <v>5191</v>
      </c>
      <c r="J28" s="118">
        <v>728</v>
      </c>
      <c r="K28" s="117">
        <f t="shared" si="3"/>
        <v>921473</v>
      </c>
      <c r="L28" s="118">
        <v>62566</v>
      </c>
      <c r="M28" s="118">
        <v>858907</v>
      </c>
      <c r="N28" s="117">
        <f t="shared" si="4"/>
        <v>965458</v>
      </c>
      <c r="O28" s="117">
        <f t="shared" si="5"/>
        <v>71016</v>
      </c>
      <c r="P28" s="118">
        <v>67190</v>
      </c>
      <c r="Q28" s="118">
        <v>0</v>
      </c>
      <c r="R28" s="118">
        <v>0</v>
      </c>
      <c r="S28" s="118">
        <v>3826</v>
      </c>
      <c r="T28" s="118">
        <v>0</v>
      </c>
      <c r="U28" s="118">
        <v>0</v>
      </c>
      <c r="V28" s="117">
        <f t="shared" si="6"/>
        <v>893292</v>
      </c>
      <c r="W28" s="118">
        <v>859892</v>
      </c>
      <c r="X28" s="118">
        <v>0</v>
      </c>
      <c r="Y28" s="118">
        <v>0</v>
      </c>
      <c r="Z28" s="118">
        <v>28776</v>
      </c>
      <c r="AA28" s="118">
        <v>0</v>
      </c>
      <c r="AB28" s="118">
        <v>4624</v>
      </c>
      <c r="AC28" s="117">
        <f t="shared" si="7"/>
        <v>1150</v>
      </c>
      <c r="AD28" s="118">
        <v>1150</v>
      </c>
      <c r="AE28" s="118">
        <v>0</v>
      </c>
      <c r="AF28" s="117">
        <f t="shared" si="8"/>
        <v>19112</v>
      </c>
      <c r="AG28" s="118">
        <v>19112</v>
      </c>
      <c r="AH28" s="118">
        <v>0</v>
      </c>
      <c r="AI28" s="118">
        <v>0</v>
      </c>
      <c r="AJ28" s="117">
        <f t="shared" si="9"/>
        <v>80195</v>
      </c>
      <c r="AK28" s="118">
        <v>61787</v>
      </c>
      <c r="AL28" s="118">
        <v>150</v>
      </c>
      <c r="AM28" s="118">
        <v>10491</v>
      </c>
      <c r="AN28" s="118">
        <v>3396</v>
      </c>
      <c r="AO28" s="118">
        <v>0</v>
      </c>
      <c r="AP28" s="118">
        <v>0</v>
      </c>
      <c r="AQ28" s="118">
        <v>4065</v>
      </c>
      <c r="AR28" s="118">
        <v>169</v>
      </c>
      <c r="AS28" s="118">
        <v>137</v>
      </c>
      <c r="AT28" s="117">
        <f t="shared" si="10"/>
        <v>1246</v>
      </c>
      <c r="AU28" s="118">
        <v>854</v>
      </c>
      <c r="AV28" s="118">
        <v>0</v>
      </c>
      <c r="AW28" s="118">
        <v>392</v>
      </c>
      <c r="AX28" s="118">
        <v>0</v>
      </c>
      <c r="AY28" s="118">
        <v>0</v>
      </c>
      <c r="AZ28" s="117">
        <f t="shared" si="11"/>
        <v>416</v>
      </c>
      <c r="BA28" s="118">
        <v>416</v>
      </c>
      <c r="BB28" s="118">
        <v>0</v>
      </c>
      <c r="BC28" s="118">
        <v>0</v>
      </c>
    </row>
    <row r="29" spans="1:55" s="89" customFormat="1" ht="12" customHeight="1">
      <c r="A29" s="95" t="s">
        <v>367</v>
      </c>
      <c r="B29" s="96" t="s">
        <v>368</v>
      </c>
      <c r="C29" s="95" t="s">
        <v>289</v>
      </c>
      <c r="D29" s="117">
        <f t="shared" si="0"/>
        <v>1219165</v>
      </c>
      <c r="E29" s="117">
        <f t="shared" si="1"/>
        <v>18106</v>
      </c>
      <c r="F29" s="118">
        <v>18106</v>
      </c>
      <c r="G29" s="118">
        <v>0</v>
      </c>
      <c r="H29" s="117">
        <f t="shared" si="2"/>
        <v>90616</v>
      </c>
      <c r="I29" s="118">
        <v>56225</v>
      </c>
      <c r="J29" s="118">
        <v>34391</v>
      </c>
      <c r="K29" s="117">
        <f t="shared" si="3"/>
        <v>1110443</v>
      </c>
      <c r="L29" s="118">
        <v>56895</v>
      </c>
      <c r="M29" s="118">
        <v>1053548</v>
      </c>
      <c r="N29" s="117">
        <f t="shared" si="4"/>
        <v>1219240</v>
      </c>
      <c r="O29" s="117">
        <f t="shared" si="5"/>
        <v>131226</v>
      </c>
      <c r="P29" s="118">
        <v>110242</v>
      </c>
      <c r="Q29" s="118">
        <v>0</v>
      </c>
      <c r="R29" s="118">
        <v>0</v>
      </c>
      <c r="S29" s="118">
        <v>20984</v>
      </c>
      <c r="T29" s="118">
        <v>0</v>
      </c>
      <c r="U29" s="118">
        <v>0</v>
      </c>
      <c r="V29" s="117">
        <f t="shared" si="6"/>
        <v>1087939</v>
      </c>
      <c r="W29" s="118">
        <v>1006175</v>
      </c>
      <c r="X29" s="118">
        <v>0</v>
      </c>
      <c r="Y29" s="118">
        <v>0</v>
      </c>
      <c r="Z29" s="118">
        <v>81764</v>
      </c>
      <c r="AA29" s="118">
        <v>0</v>
      </c>
      <c r="AB29" s="118">
        <v>0</v>
      </c>
      <c r="AC29" s="117">
        <f t="shared" si="7"/>
        <v>75</v>
      </c>
      <c r="AD29" s="118">
        <v>75</v>
      </c>
      <c r="AE29" s="118">
        <v>0</v>
      </c>
      <c r="AF29" s="117">
        <f t="shared" si="8"/>
        <v>28303</v>
      </c>
      <c r="AG29" s="118">
        <v>28303</v>
      </c>
      <c r="AH29" s="118">
        <v>0</v>
      </c>
      <c r="AI29" s="118">
        <v>0</v>
      </c>
      <c r="AJ29" s="117">
        <f t="shared" si="9"/>
        <v>47765</v>
      </c>
      <c r="AK29" s="118">
        <v>20223</v>
      </c>
      <c r="AL29" s="118">
        <v>436</v>
      </c>
      <c r="AM29" s="118">
        <v>21596</v>
      </c>
      <c r="AN29" s="118">
        <v>175</v>
      </c>
      <c r="AO29" s="118">
        <v>0</v>
      </c>
      <c r="AP29" s="118">
        <v>0</v>
      </c>
      <c r="AQ29" s="118">
        <v>1454</v>
      </c>
      <c r="AR29" s="118">
        <v>80</v>
      </c>
      <c r="AS29" s="118">
        <v>3801</v>
      </c>
      <c r="AT29" s="117">
        <f t="shared" si="10"/>
        <v>2318</v>
      </c>
      <c r="AU29" s="118">
        <v>1197</v>
      </c>
      <c r="AV29" s="118">
        <v>0</v>
      </c>
      <c r="AW29" s="118">
        <v>1121</v>
      </c>
      <c r="AX29" s="118">
        <v>0</v>
      </c>
      <c r="AY29" s="118">
        <v>0</v>
      </c>
      <c r="AZ29" s="117">
        <f t="shared" si="11"/>
        <v>1152</v>
      </c>
      <c r="BA29" s="118">
        <v>1152</v>
      </c>
      <c r="BB29" s="118">
        <v>0</v>
      </c>
      <c r="BC29" s="118">
        <v>0</v>
      </c>
    </row>
    <row r="30" spans="1:55" s="89" customFormat="1" ht="12" customHeight="1">
      <c r="A30" s="95" t="s">
        <v>371</v>
      </c>
      <c r="B30" s="96" t="s">
        <v>372</v>
      </c>
      <c r="C30" s="95" t="s">
        <v>322</v>
      </c>
      <c r="D30" s="117">
        <f t="shared" si="0"/>
        <v>638984</v>
      </c>
      <c r="E30" s="117">
        <f t="shared" si="1"/>
        <v>7598</v>
      </c>
      <c r="F30" s="118">
        <v>7598</v>
      </c>
      <c r="G30" s="118">
        <v>0</v>
      </c>
      <c r="H30" s="117">
        <f t="shared" si="2"/>
        <v>18134</v>
      </c>
      <c r="I30" s="118">
        <v>17009</v>
      </c>
      <c r="J30" s="118">
        <v>1125</v>
      </c>
      <c r="K30" s="117">
        <f t="shared" si="3"/>
        <v>613252</v>
      </c>
      <c r="L30" s="118">
        <v>107915</v>
      </c>
      <c r="M30" s="118">
        <v>505337</v>
      </c>
      <c r="N30" s="117">
        <f t="shared" si="4"/>
        <v>638982</v>
      </c>
      <c r="O30" s="117">
        <f t="shared" si="5"/>
        <v>132517</v>
      </c>
      <c r="P30" s="118">
        <v>122965</v>
      </c>
      <c r="Q30" s="118">
        <v>0</v>
      </c>
      <c r="R30" s="118">
        <v>0</v>
      </c>
      <c r="S30" s="118">
        <v>9552</v>
      </c>
      <c r="T30" s="118">
        <v>0</v>
      </c>
      <c r="U30" s="118">
        <v>0</v>
      </c>
      <c r="V30" s="117">
        <f t="shared" si="6"/>
        <v>506462</v>
      </c>
      <c r="W30" s="118">
        <v>506299</v>
      </c>
      <c r="X30" s="118">
        <v>0</v>
      </c>
      <c r="Y30" s="118">
        <v>0</v>
      </c>
      <c r="Z30" s="118">
        <v>0</v>
      </c>
      <c r="AA30" s="118">
        <v>0</v>
      </c>
      <c r="AB30" s="118">
        <v>163</v>
      </c>
      <c r="AC30" s="117">
        <f t="shared" si="7"/>
        <v>3</v>
      </c>
      <c r="AD30" s="118">
        <v>3</v>
      </c>
      <c r="AE30" s="118">
        <v>0</v>
      </c>
      <c r="AF30" s="117">
        <f t="shared" si="8"/>
        <v>8020</v>
      </c>
      <c r="AG30" s="118">
        <v>8020</v>
      </c>
      <c r="AH30" s="118">
        <v>0</v>
      </c>
      <c r="AI30" s="118">
        <v>0</v>
      </c>
      <c r="AJ30" s="117">
        <f t="shared" si="9"/>
        <v>55223</v>
      </c>
      <c r="AK30" s="118">
        <v>47841</v>
      </c>
      <c r="AL30" s="118">
        <v>0</v>
      </c>
      <c r="AM30" s="118">
        <v>2915</v>
      </c>
      <c r="AN30" s="118">
        <v>0</v>
      </c>
      <c r="AO30" s="118">
        <v>0</v>
      </c>
      <c r="AP30" s="118">
        <v>0</v>
      </c>
      <c r="AQ30" s="118">
        <v>362</v>
      </c>
      <c r="AR30" s="118">
        <v>111</v>
      </c>
      <c r="AS30" s="118">
        <v>3994</v>
      </c>
      <c r="AT30" s="117">
        <f t="shared" si="10"/>
        <v>638</v>
      </c>
      <c r="AU30" s="118">
        <v>638</v>
      </c>
      <c r="AV30" s="118">
        <v>0</v>
      </c>
      <c r="AW30" s="118">
        <v>0</v>
      </c>
      <c r="AX30" s="118">
        <v>0</v>
      </c>
      <c r="AY30" s="118">
        <v>0</v>
      </c>
      <c r="AZ30" s="117">
        <f t="shared" si="11"/>
        <v>1555</v>
      </c>
      <c r="BA30" s="118">
        <v>1555</v>
      </c>
      <c r="BB30" s="118">
        <v>0</v>
      </c>
      <c r="BC30" s="118">
        <v>0</v>
      </c>
    </row>
    <row r="31" spans="1:55" s="89" customFormat="1" ht="12" customHeight="1">
      <c r="A31" s="95" t="s">
        <v>375</v>
      </c>
      <c r="B31" s="96" t="s">
        <v>376</v>
      </c>
      <c r="C31" s="95" t="s">
        <v>300</v>
      </c>
      <c r="D31" s="117">
        <f t="shared" si="0"/>
        <v>205353</v>
      </c>
      <c r="E31" s="117">
        <f t="shared" si="1"/>
        <v>0</v>
      </c>
      <c r="F31" s="118">
        <v>0</v>
      </c>
      <c r="G31" s="118">
        <v>0</v>
      </c>
      <c r="H31" s="117">
        <f t="shared" si="2"/>
        <v>109921</v>
      </c>
      <c r="I31" s="118">
        <v>59837</v>
      </c>
      <c r="J31" s="118">
        <v>50084</v>
      </c>
      <c r="K31" s="117">
        <f t="shared" si="3"/>
        <v>95432</v>
      </c>
      <c r="L31" s="118">
        <v>5693</v>
      </c>
      <c r="M31" s="118">
        <v>89739</v>
      </c>
      <c r="N31" s="117">
        <f t="shared" si="4"/>
        <v>207499</v>
      </c>
      <c r="O31" s="117">
        <f t="shared" si="5"/>
        <v>65530</v>
      </c>
      <c r="P31" s="118">
        <v>60187</v>
      </c>
      <c r="Q31" s="118">
        <v>0</v>
      </c>
      <c r="R31" s="118">
        <v>0</v>
      </c>
      <c r="S31" s="118">
        <v>5343</v>
      </c>
      <c r="T31" s="118">
        <v>0</v>
      </c>
      <c r="U31" s="118">
        <v>0</v>
      </c>
      <c r="V31" s="117">
        <f t="shared" si="6"/>
        <v>139823</v>
      </c>
      <c r="W31" s="118">
        <v>128518</v>
      </c>
      <c r="X31" s="118">
        <v>830</v>
      </c>
      <c r="Y31" s="118">
        <v>0</v>
      </c>
      <c r="Z31" s="118">
        <v>10475</v>
      </c>
      <c r="AA31" s="118">
        <v>0</v>
      </c>
      <c r="AB31" s="118">
        <v>0</v>
      </c>
      <c r="AC31" s="117">
        <f t="shared" si="7"/>
        <v>2146</v>
      </c>
      <c r="AD31" s="118">
        <v>2146</v>
      </c>
      <c r="AE31" s="118">
        <v>0</v>
      </c>
      <c r="AF31" s="117">
        <f t="shared" si="8"/>
        <v>1258</v>
      </c>
      <c r="AG31" s="118">
        <v>1258</v>
      </c>
      <c r="AH31" s="118">
        <v>0</v>
      </c>
      <c r="AI31" s="118">
        <v>0</v>
      </c>
      <c r="AJ31" s="117">
        <f t="shared" si="9"/>
        <v>2606</v>
      </c>
      <c r="AK31" s="118">
        <v>1591</v>
      </c>
      <c r="AL31" s="118">
        <v>23</v>
      </c>
      <c r="AM31" s="118">
        <v>686</v>
      </c>
      <c r="AN31" s="118">
        <v>0</v>
      </c>
      <c r="AO31" s="118">
        <v>0</v>
      </c>
      <c r="AP31" s="118">
        <v>0</v>
      </c>
      <c r="AQ31" s="118">
        <v>0</v>
      </c>
      <c r="AR31" s="118">
        <v>108</v>
      </c>
      <c r="AS31" s="118">
        <v>198</v>
      </c>
      <c r="AT31" s="117">
        <f t="shared" si="10"/>
        <v>266</v>
      </c>
      <c r="AU31" s="118">
        <v>250</v>
      </c>
      <c r="AV31" s="118">
        <v>16</v>
      </c>
      <c r="AW31" s="118">
        <v>0</v>
      </c>
      <c r="AX31" s="118">
        <v>0</v>
      </c>
      <c r="AY31" s="118">
        <v>0</v>
      </c>
      <c r="AZ31" s="117">
        <f t="shared" si="11"/>
        <v>1225</v>
      </c>
      <c r="BA31" s="118">
        <v>395</v>
      </c>
      <c r="BB31" s="118">
        <v>830</v>
      </c>
      <c r="BC31" s="118">
        <v>0</v>
      </c>
    </row>
    <row r="32" spans="1:55" s="89" customFormat="1" ht="12" customHeight="1">
      <c r="A32" s="95" t="s">
        <v>379</v>
      </c>
      <c r="B32" s="96" t="s">
        <v>380</v>
      </c>
      <c r="C32" s="95" t="s">
        <v>297</v>
      </c>
      <c r="D32" s="117">
        <f t="shared" si="0"/>
        <v>251937</v>
      </c>
      <c r="E32" s="117">
        <f t="shared" si="1"/>
        <v>20222</v>
      </c>
      <c r="F32" s="118">
        <v>20222</v>
      </c>
      <c r="G32" s="118">
        <v>0</v>
      </c>
      <c r="H32" s="117">
        <f t="shared" si="2"/>
        <v>120000</v>
      </c>
      <c r="I32" s="118">
        <v>93852</v>
      </c>
      <c r="J32" s="118">
        <v>26148</v>
      </c>
      <c r="K32" s="117">
        <f t="shared" si="3"/>
        <v>111715</v>
      </c>
      <c r="L32" s="118">
        <v>16099</v>
      </c>
      <c r="M32" s="118">
        <v>95616</v>
      </c>
      <c r="N32" s="117">
        <f t="shared" si="4"/>
        <v>253777</v>
      </c>
      <c r="O32" s="117">
        <f t="shared" si="5"/>
        <v>130173</v>
      </c>
      <c r="P32" s="118">
        <v>116750</v>
      </c>
      <c r="Q32" s="118">
        <v>0</v>
      </c>
      <c r="R32" s="118">
        <v>0</v>
      </c>
      <c r="S32" s="118">
        <v>13423</v>
      </c>
      <c r="T32" s="118">
        <v>0</v>
      </c>
      <c r="U32" s="118">
        <v>0</v>
      </c>
      <c r="V32" s="117">
        <f t="shared" si="6"/>
        <v>121764</v>
      </c>
      <c r="W32" s="118">
        <v>110521</v>
      </c>
      <c r="X32" s="118">
        <v>0</v>
      </c>
      <c r="Y32" s="118">
        <v>0</v>
      </c>
      <c r="Z32" s="118">
        <v>11243</v>
      </c>
      <c r="AA32" s="118">
        <v>0</v>
      </c>
      <c r="AB32" s="118">
        <v>0</v>
      </c>
      <c r="AC32" s="117">
        <f t="shared" si="7"/>
        <v>1840</v>
      </c>
      <c r="AD32" s="118">
        <v>1840</v>
      </c>
      <c r="AE32" s="118">
        <v>0</v>
      </c>
      <c r="AF32" s="117">
        <f t="shared" si="8"/>
        <v>1506</v>
      </c>
      <c r="AG32" s="118">
        <v>1506</v>
      </c>
      <c r="AH32" s="118">
        <v>0</v>
      </c>
      <c r="AI32" s="118">
        <v>0</v>
      </c>
      <c r="AJ32" s="117">
        <f t="shared" si="9"/>
        <v>3442</v>
      </c>
      <c r="AK32" s="118">
        <v>3223</v>
      </c>
      <c r="AL32" s="118">
        <v>38</v>
      </c>
      <c r="AM32" s="118">
        <v>9</v>
      </c>
      <c r="AN32" s="118">
        <v>7</v>
      </c>
      <c r="AO32" s="118">
        <v>0</v>
      </c>
      <c r="AP32" s="118">
        <v>0</v>
      </c>
      <c r="AQ32" s="118">
        <v>0</v>
      </c>
      <c r="AR32" s="118">
        <v>133</v>
      </c>
      <c r="AS32" s="118">
        <v>32</v>
      </c>
      <c r="AT32" s="117">
        <f t="shared" si="10"/>
        <v>1325</v>
      </c>
      <c r="AU32" s="118">
        <v>1325</v>
      </c>
      <c r="AV32" s="118">
        <v>0</v>
      </c>
      <c r="AW32" s="118">
        <v>0</v>
      </c>
      <c r="AX32" s="118">
        <v>0</v>
      </c>
      <c r="AY32" s="118">
        <v>0</v>
      </c>
      <c r="AZ32" s="117">
        <f t="shared" si="11"/>
        <v>47</v>
      </c>
      <c r="BA32" s="118">
        <v>47</v>
      </c>
      <c r="BB32" s="118">
        <v>0</v>
      </c>
      <c r="BC32" s="118">
        <v>0</v>
      </c>
    </row>
    <row r="33" spans="1:55" s="89" customFormat="1" ht="12" customHeight="1">
      <c r="A33" s="95" t="s">
        <v>278</v>
      </c>
      <c r="B33" s="96" t="s">
        <v>279</v>
      </c>
      <c r="C33" s="95" t="s">
        <v>256</v>
      </c>
      <c r="D33" s="117">
        <f t="shared" si="0"/>
        <v>602673</v>
      </c>
      <c r="E33" s="117">
        <f t="shared" si="1"/>
        <v>8984</v>
      </c>
      <c r="F33" s="118">
        <v>8788</v>
      </c>
      <c r="G33" s="118">
        <v>196</v>
      </c>
      <c r="H33" s="117">
        <f t="shared" si="2"/>
        <v>151125</v>
      </c>
      <c r="I33" s="118">
        <v>151125</v>
      </c>
      <c r="J33" s="118">
        <v>0</v>
      </c>
      <c r="K33" s="117">
        <f t="shared" si="3"/>
        <v>442564</v>
      </c>
      <c r="L33" s="118">
        <v>156877</v>
      </c>
      <c r="M33" s="118">
        <v>285687</v>
      </c>
      <c r="N33" s="117">
        <f t="shared" si="4"/>
        <v>603325</v>
      </c>
      <c r="O33" s="117">
        <f t="shared" si="5"/>
        <v>316790</v>
      </c>
      <c r="P33" s="118">
        <v>249306</v>
      </c>
      <c r="Q33" s="118">
        <v>0</v>
      </c>
      <c r="R33" s="118">
        <v>0</v>
      </c>
      <c r="S33" s="118">
        <v>67484</v>
      </c>
      <c r="T33" s="118">
        <v>0</v>
      </c>
      <c r="U33" s="118">
        <v>0</v>
      </c>
      <c r="V33" s="117">
        <f t="shared" si="6"/>
        <v>285883</v>
      </c>
      <c r="W33" s="118">
        <v>225645</v>
      </c>
      <c r="X33" s="118">
        <v>0</v>
      </c>
      <c r="Y33" s="118">
        <v>0</v>
      </c>
      <c r="Z33" s="118">
        <v>60238</v>
      </c>
      <c r="AA33" s="118">
        <v>0</v>
      </c>
      <c r="AB33" s="118">
        <v>0</v>
      </c>
      <c r="AC33" s="117">
        <f t="shared" si="7"/>
        <v>652</v>
      </c>
      <c r="AD33" s="118">
        <v>560</v>
      </c>
      <c r="AE33" s="118">
        <v>92</v>
      </c>
      <c r="AF33" s="117">
        <f t="shared" si="8"/>
        <v>10059</v>
      </c>
      <c r="AG33" s="118">
        <v>10059</v>
      </c>
      <c r="AH33" s="118">
        <v>0</v>
      </c>
      <c r="AI33" s="118">
        <v>0</v>
      </c>
      <c r="AJ33" s="117">
        <f t="shared" si="9"/>
        <v>11111</v>
      </c>
      <c r="AK33" s="118">
        <v>1053</v>
      </c>
      <c r="AL33" s="118">
        <v>401</v>
      </c>
      <c r="AM33" s="118">
        <v>4406</v>
      </c>
      <c r="AN33" s="118">
        <v>2432</v>
      </c>
      <c r="AO33" s="118">
        <v>0</v>
      </c>
      <c r="AP33" s="118">
        <v>0</v>
      </c>
      <c r="AQ33" s="118">
        <v>7</v>
      </c>
      <c r="AR33" s="118">
        <v>0</v>
      </c>
      <c r="AS33" s="118">
        <v>2812</v>
      </c>
      <c r="AT33" s="117">
        <f t="shared" si="10"/>
        <v>438</v>
      </c>
      <c r="AU33" s="118">
        <v>202</v>
      </c>
      <c r="AV33" s="118">
        <v>200</v>
      </c>
      <c r="AW33" s="118">
        <v>36</v>
      </c>
      <c r="AX33" s="118">
        <v>0</v>
      </c>
      <c r="AY33" s="118">
        <v>0</v>
      </c>
      <c r="AZ33" s="117">
        <f t="shared" si="11"/>
        <v>223</v>
      </c>
      <c r="BA33" s="118">
        <v>223</v>
      </c>
      <c r="BB33" s="118">
        <v>0</v>
      </c>
      <c r="BC33" s="118">
        <v>0</v>
      </c>
    </row>
    <row r="34" spans="1:55" s="89" customFormat="1" ht="12" customHeight="1">
      <c r="A34" s="95" t="s">
        <v>280</v>
      </c>
      <c r="B34" s="96" t="s">
        <v>281</v>
      </c>
      <c r="C34" s="95" t="s">
        <v>256</v>
      </c>
      <c r="D34" s="117">
        <f t="shared" si="0"/>
        <v>347071</v>
      </c>
      <c r="E34" s="117">
        <f t="shared" si="1"/>
        <v>38531</v>
      </c>
      <c r="F34" s="118">
        <v>26625</v>
      </c>
      <c r="G34" s="118">
        <v>11906</v>
      </c>
      <c r="H34" s="117">
        <f t="shared" si="2"/>
        <v>101280</v>
      </c>
      <c r="I34" s="118">
        <v>67935</v>
      </c>
      <c r="J34" s="118">
        <v>33345</v>
      </c>
      <c r="K34" s="117">
        <f t="shared" si="3"/>
        <v>207260</v>
      </c>
      <c r="L34" s="118">
        <v>19891</v>
      </c>
      <c r="M34" s="118">
        <v>187369</v>
      </c>
      <c r="N34" s="117">
        <f t="shared" si="4"/>
        <v>348088</v>
      </c>
      <c r="O34" s="117">
        <f t="shared" si="5"/>
        <v>114478</v>
      </c>
      <c r="P34" s="118">
        <v>75510</v>
      </c>
      <c r="Q34" s="118">
        <v>0</v>
      </c>
      <c r="R34" s="118">
        <v>0</v>
      </c>
      <c r="S34" s="118">
        <v>38968</v>
      </c>
      <c r="T34" s="118">
        <v>0</v>
      </c>
      <c r="U34" s="118">
        <v>0</v>
      </c>
      <c r="V34" s="117">
        <f t="shared" si="6"/>
        <v>232620</v>
      </c>
      <c r="W34" s="118">
        <v>188791</v>
      </c>
      <c r="X34" s="118">
        <v>0</v>
      </c>
      <c r="Y34" s="118">
        <v>0</v>
      </c>
      <c r="Z34" s="118">
        <v>43829</v>
      </c>
      <c r="AA34" s="118">
        <v>0</v>
      </c>
      <c r="AB34" s="118">
        <v>0</v>
      </c>
      <c r="AC34" s="117">
        <f t="shared" si="7"/>
        <v>990</v>
      </c>
      <c r="AD34" s="118">
        <v>990</v>
      </c>
      <c r="AE34" s="118">
        <v>0</v>
      </c>
      <c r="AF34" s="117">
        <f t="shared" si="8"/>
        <v>6100</v>
      </c>
      <c r="AG34" s="118">
        <v>6100</v>
      </c>
      <c r="AH34" s="118">
        <v>0</v>
      </c>
      <c r="AI34" s="118">
        <v>0</v>
      </c>
      <c r="AJ34" s="117">
        <f t="shared" si="9"/>
        <v>8950</v>
      </c>
      <c r="AK34" s="118">
        <v>3064</v>
      </c>
      <c r="AL34" s="118">
        <v>21</v>
      </c>
      <c r="AM34" s="118">
        <v>1320</v>
      </c>
      <c r="AN34" s="118">
        <v>1989</v>
      </c>
      <c r="AO34" s="118">
        <v>0</v>
      </c>
      <c r="AP34" s="118">
        <v>0</v>
      </c>
      <c r="AQ34" s="118">
        <v>80</v>
      </c>
      <c r="AR34" s="118">
        <v>45</v>
      </c>
      <c r="AS34" s="118">
        <v>2431</v>
      </c>
      <c r="AT34" s="117">
        <f t="shared" si="10"/>
        <v>235</v>
      </c>
      <c r="AU34" s="118">
        <v>235</v>
      </c>
      <c r="AV34" s="118">
        <v>0</v>
      </c>
      <c r="AW34" s="118">
        <v>0</v>
      </c>
      <c r="AX34" s="118">
        <v>0</v>
      </c>
      <c r="AY34" s="118">
        <v>0</v>
      </c>
      <c r="AZ34" s="117">
        <f t="shared" si="11"/>
        <v>586</v>
      </c>
      <c r="BA34" s="118">
        <v>586</v>
      </c>
      <c r="BB34" s="118">
        <v>0</v>
      </c>
      <c r="BC34" s="118">
        <v>0</v>
      </c>
    </row>
    <row r="35" spans="1:55" s="89" customFormat="1" ht="12" customHeight="1">
      <c r="A35" s="95" t="s">
        <v>385</v>
      </c>
      <c r="B35" s="96" t="s">
        <v>386</v>
      </c>
      <c r="C35" s="95" t="s">
        <v>300</v>
      </c>
      <c r="D35" s="117">
        <f t="shared" si="0"/>
        <v>245197</v>
      </c>
      <c r="E35" s="117">
        <f t="shared" si="1"/>
        <v>13483</v>
      </c>
      <c r="F35" s="118">
        <v>4857</v>
      </c>
      <c r="G35" s="118">
        <v>8626</v>
      </c>
      <c r="H35" s="117">
        <f t="shared" si="2"/>
        <v>57349</v>
      </c>
      <c r="I35" s="118">
        <v>39310</v>
      </c>
      <c r="J35" s="118">
        <v>18039</v>
      </c>
      <c r="K35" s="117">
        <f t="shared" si="3"/>
        <v>174365</v>
      </c>
      <c r="L35" s="118">
        <v>27771</v>
      </c>
      <c r="M35" s="118">
        <v>146594</v>
      </c>
      <c r="N35" s="117">
        <f t="shared" si="4"/>
        <v>245572</v>
      </c>
      <c r="O35" s="117">
        <f t="shared" si="5"/>
        <v>71938</v>
      </c>
      <c r="P35" s="118">
        <v>71468</v>
      </c>
      <c r="Q35" s="118">
        <v>0</v>
      </c>
      <c r="R35" s="118">
        <v>0</v>
      </c>
      <c r="S35" s="118">
        <v>470</v>
      </c>
      <c r="T35" s="118">
        <v>0</v>
      </c>
      <c r="U35" s="118">
        <v>0</v>
      </c>
      <c r="V35" s="117">
        <f t="shared" si="6"/>
        <v>173259</v>
      </c>
      <c r="W35" s="118">
        <v>172229</v>
      </c>
      <c r="X35" s="118">
        <v>0</v>
      </c>
      <c r="Y35" s="118">
        <v>0</v>
      </c>
      <c r="Z35" s="118">
        <v>1030</v>
      </c>
      <c r="AA35" s="118">
        <v>0</v>
      </c>
      <c r="AB35" s="118">
        <v>0</v>
      </c>
      <c r="AC35" s="117">
        <f t="shared" si="7"/>
        <v>375</v>
      </c>
      <c r="AD35" s="118">
        <v>140</v>
      </c>
      <c r="AE35" s="118">
        <v>235</v>
      </c>
      <c r="AF35" s="117">
        <f t="shared" si="8"/>
        <v>2043</v>
      </c>
      <c r="AG35" s="118">
        <v>2043</v>
      </c>
      <c r="AH35" s="118">
        <v>0</v>
      </c>
      <c r="AI35" s="118">
        <v>0</v>
      </c>
      <c r="AJ35" s="117">
        <f t="shared" si="9"/>
        <v>7975</v>
      </c>
      <c r="AK35" s="118">
        <v>5988</v>
      </c>
      <c r="AL35" s="118">
        <v>386</v>
      </c>
      <c r="AM35" s="118">
        <v>852</v>
      </c>
      <c r="AN35" s="118">
        <v>527</v>
      </c>
      <c r="AO35" s="118">
        <v>0</v>
      </c>
      <c r="AP35" s="118">
        <v>0</v>
      </c>
      <c r="AQ35" s="118">
        <v>0</v>
      </c>
      <c r="AR35" s="118">
        <v>0</v>
      </c>
      <c r="AS35" s="118">
        <v>222</v>
      </c>
      <c r="AT35" s="117">
        <f t="shared" si="10"/>
        <v>1035</v>
      </c>
      <c r="AU35" s="118">
        <v>442</v>
      </c>
      <c r="AV35" s="118">
        <v>0</v>
      </c>
      <c r="AW35" s="118">
        <v>593</v>
      </c>
      <c r="AX35" s="118">
        <v>0</v>
      </c>
      <c r="AY35" s="118">
        <v>0</v>
      </c>
      <c r="AZ35" s="117">
        <f t="shared" si="11"/>
        <v>568</v>
      </c>
      <c r="BA35" s="118">
        <v>568</v>
      </c>
      <c r="BB35" s="118">
        <v>0</v>
      </c>
      <c r="BC35" s="118">
        <v>0</v>
      </c>
    </row>
    <row r="36" spans="1:55" s="89" customFormat="1" ht="12" customHeight="1">
      <c r="A36" s="95" t="s">
        <v>389</v>
      </c>
      <c r="B36" s="96" t="s">
        <v>390</v>
      </c>
      <c r="C36" s="95" t="s">
        <v>319</v>
      </c>
      <c r="D36" s="117">
        <f t="shared" si="0"/>
        <v>518658</v>
      </c>
      <c r="E36" s="117">
        <f t="shared" si="1"/>
        <v>4209</v>
      </c>
      <c r="F36" s="118">
        <v>2831</v>
      </c>
      <c r="G36" s="118">
        <v>1378</v>
      </c>
      <c r="H36" s="117">
        <f t="shared" si="2"/>
        <v>16257</v>
      </c>
      <c r="I36" s="118">
        <v>8360</v>
      </c>
      <c r="J36" s="118">
        <v>7897</v>
      </c>
      <c r="K36" s="117">
        <f t="shared" si="3"/>
        <v>498192</v>
      </c>
      <c r="L36" s="118">
        <v>144577</v>
      </c>
      <c r="M36" s="118">
        <v>353615</v>
      </c>
      <c r="N36" s="117">
        <f t="shared" si="4"/>
        <v>518968</v>
      </c>
      <c r="O36" s="117">
        <f t="shared" si="5"/>
        <v>155768</v>
      </c>
      <c r="P36" s="118">
        <v>155768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7">
        <f t="shared" si="6"/>
        <v>362890</v>
      </c>
      <c r="W36" s="118">
        <v>362890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7">
        <f t="shared" si="7"/>
        <v>310</v>
      </c>
      <c r="AD36" s="118">
        <v>310</v>
      </c>
      <c r="AE36" s="118">
        <v>0</v>
      </c>
      <c r="AF36" s="117">
        <f t="shared" si="8"/>
        <v>3801</v>
      </c>
      <c r="AG36" s="118">
        <v>3801</v>
      </c>
      <c r="AH36" s="118">
        <v>0</v>
      </c>
      <c r="AI36" s="118">
        <v>0</v>
      </c>
      <c r="AJ36" s="117">
        <f t="shared" si="9"/>
        <v>7581</v>
      </c>
      <c r="AK36" s="118">
        <v>4224</v>
      </c>
      <c r="AL36" s="118">
        <v>100</v>
      </c>
      <c r="AM36" s="118">
        <v>2696</v>
      </c>
      <c r="AN36" s="118">
        <v>0</v>
      </c>
      <c r="AO36" s="118">
        <v>0</v>
      </c>
      <c r="AP36" s="118">
        <v>0</v>
      </c>
      <c r="AQ36" s="118">
        <v>197</v>
      </c>
      <c r="AR36" s="118">
        <v>0</v>
      </c>
      <c r="AS36" s="118">
        <v>364</v>
      </c>
      <c r="AT36" s="117">
        <f t="shared" si="10"/>
        <v>818</v>
      </c>
      <c r="AU36" s="118">
        <v>544</v>
      </c>
      <c r="AV36" s="118">
        <v>0</v>
      </c>
      <c r="AW36" s="118">
        <v>274</v>
      </c>
      <c r="AX36" s="118">
        <v>0</v>
      </c>
      <c r="AY36" s="118">
        <v>0</v>
      </c>
      <c r="AZ36" s="117">
        <f t="shared" si="11"/>
        <v>100</v>
      </c>
      <c r="BA36" s="118">
        <v>100</v>
      </c>
      <c r="BB36" s="118">
        <v>0</v>
      </c>
      <c r="BC36" s="118">
        <v>0</v>
      </c>
    </row>
    <row r="37" spans="1:55" s="89" customFormat="1" ht="12" customHeight="1">
      <c r="A37" s="95" t="s">
        <v>391</v>
      </c>
      <c r="B37" s="96" t="s">
        <v>392</v>
      </c>
      <c r="C37" s="95" t="s">
        <v>357</v>
      </c>
      <c r="D37" s="117">
        <f t="shared" si="0"/>
        <v>124200</v>
      </c>
      <c r="E37" s="117">
        <f t="shared" si="1"/>
        <v>23</v>
      </c>
      <c r="F37" s="118">
        <v>23</v>
      </c>
      <c r="G37" s="118">
        <v>0</v>
      </c>
      <c r="H37" s="117">
        <f t="shared" si="2"/>
        <v>4543</v>
      </c>
      <c r="I37" s="118">
        <v>2972</v>
      </c>
      <c r="J37" s="118">
        <v>1571</v>
      </c>
      <c r="K37" s="117">
        <f t="shared" si="3"/>
        <v>119634</v>
      </c>
      <c r="L37" s="118">
        <v>33921</v>
      </c>
      <c r="M37" s="118">
        <v>85713</v>
      </c>
      <c r="N37" s="117">
        <f t="shared" si="4"/>
        <v>125376</v>
      </c>
      <c r="O37" s="117">
        <f t="shared" si="5"/>
        <v>36916</v>
      </c>
      <c r="P37" s="118">
        <v>36916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7">
        <f t="shared" si="6"/>
        <v>87284</v>
      </c>
      <c r="W37" s="118">
        <v>87284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7">
        <f t="shared" si="7"/>
        <v>1176</v>
      </c>
      <c r="AD37" s="118">
        <v>1165</v>
      </c>
      <c r="AE37" s="118">
        <v>11</v>
      </c>
      <c r="AF37" s="117">
        <f t="shared" si="8"/>
        <v>31323</v>
      </c>
      <c r="AG37" s="118">
        <v>31323</v>
      </c>
      <c r="AH37" s="118">
        <v>0</v>
      </c>
      <c r="AI37" s="118">
        <v>0</v>
      </c>
      <c r="AJ37" s="117">
        <f t="shared" si="9"/>
        <v>35910</v>
      </c>
      <c r="AK37" s="118">
        <v>4802</v>
      </c>
      <c r="AL37" s="118">
        <v>0</v>
      </c>
      <c r="AM37" s="118">
        <v>218</v>
      </c>
      <c r="AN37" s="118">
        <v>280</v>
      </c>
      <c r="AO37" s="118">
        <v>0</v>
      </c>
      <c r="AP37" s="118">
        <v>30610</v>
      </c>
      <c r="AQ37" s="118">
        <v>0</v>
      </c>
      <c r="AR37" s="118">
        <v>0</v>
      </c>
      <c r="AS37" s="118">
        <v>0</v>
      </c>
      <c r="AT37" s="117">
        <f t="shared" si="10"/>
        <v>236</v>
      </c>
      <c r="AU37" s="118">
        <v>215</v>
      </c>
      <c r="AV37" s="118">
        <v>0</v>
      </c>
      <c r="AW37" s="118">
        <v>21</v>
      </c>
      <c r="AX37" s="118">
        <v>0</v>
      </c>
      <c r="AY37" s="118">
        <v>0</v>
      </c>
      <c r="AZ37" s="117">
        <f t="shared" si="11"/>
        <v>0</v>
      </c>
      <c r="BA37" s="118">
        <v>0</v>
      </c>
      <c r="BB37" s="118">
        <v>0</v>
      </c>
      <c r="BC37" s="118">
        <v>0</v>
      </c>
    </row>
    <row r="38" spans="1:55" s="89" customFormat="1" ht="12" customHeight="1">
      <c r="A38" s="95" t="s">
        <v>395</v>
      </c>
      <c r="B38" s="96" t="s">
        <v>396</v>
      </c>
      <c r="C38" s="95" t="s">
        <v>292</v>
      </c>
      <c r="D38" s="117">
        <f t="shared" si="0"/>
        <v>276603</v>
      </c>
      <c r="E38" s="117">
        <f t="shared" si="1"/>
        <v>18</v>
      </c>
      <c r="F38" s="118">
        <v>18</v>
      </c>
      <c r="G38" s="118">
        <v>0</v>
      </c>
      <c r="H38" s="117">
        <f t="shared" si="2"/>
        <v>5130</v>
      </c>
      <c r="I38" s="118">
        <v>5130</v>
      </c>
      <c r="J38" s="118">
        <v>0</v>
      </c>
      <c r="K38" s="117">
        <f t="shared" si="3"/>
        <v>271455</v>
      </c>
      <c r="L38" s="118">
        <v>95120</v>
      </c>
      <c r="M38" s="118">
        <v>176335</v>
      </c>
      <c r="N38" s="117">
        <f t="shared" si="4"/>
        <v>280481</v>
      </c>
      <c r="O38" s="117">
        <f t="shared" si="5"/>
        <v>100268</v>
      </c>
      <c r="P38" s="118">
        <v>100137</v>
      </c>
      <c r="Q38" s="118">
        <v>0</v>
      </c>
      <c r="R38" s="118">
        <v>0</v>
      </c>
      <c r="S38" s="118">
        <v>113</v>
      </c>
      <c r="T38" s="118">
        <v>18</v>
      </c>
      <c r="U38" s="118">
        <v>0</v>
      </c>
      <c r="V38" s="117">
        <f t="shared" si="6"/>
        <v>176335</v>
      </c>
      <c r="W38" s="118">
        <v>175680</v>
      </c>
      <c r="X38" s="118">
        <v>0</v>
      </c>
      <c r="Y38" s="118">
        <v>0</v>
      </c>
      <c r="Z38" s="118">
        <v>540</v>
      </c>
      <c r="AA38" s="118">
        <v>115</v>
      </c>
      <c r="AB38" s="118">
        <v>0</v>
      </c>
      <c r="AC38" s="117">
        <f t="shared" si="7"/>
        <v>3878</v>
      </c>
      <c r="AD38" s="118">
        <v>3072</v>
      </c>
      <c r="AE38" s="118">
        <v>806</v>
      </c>
      <c r="AF38" s="117">
        <f t="shared" si="8"/>
        <v>8683</v>
      </c>
      <c r="AG38" s="118">
        <v>8683</v>
      </c>
      <c r="AH38" s="118">
        <v>0</v>
      </c>
      <c r="AI38" s="118">
        <v>0</v>
      </c>
      <c r="AJ38" s="117">
        <f t="shared" si="9"/>
        <v>10986</v>
      </c>
      <c r="AK38" s="118">
        <v>1918</v>
      </c>
      <c r="AL38" s="118">
        <v>536</v>
      </c>
      <c r="AM38" s="118">
        <v>1465</v>
      </c>
      <c r="AN38" s="118">
        <v>0</v>
      </c>
      <c r="AO38" s="118">
        <v>0</v>
      </c>
      <c r="AP38" s="118">
        <v>5152</v>
      </c>
      <c r="AQ38" s="118">
        <v>33</v>
      </c>
      <c r="AR38" s="118">
        <v>160</v>
      </c>
      <c r="AS38" s="118">
        <v>1722</v>
      </c>
      <c r="AT38" s="117">
        <f t="shared" si="10"/>
        <v>296</v>
      </c>
      <c r="AU38" s="118">
        <v>151</v>
      </c>
      <c r="AV38" s="118">
        <v>0</v>
      </c>
      <c r="AW38" s="118">
        <v>145</v>
      </c>
      <c r="AX38" s="118">
        <v>0</v>
      </c>
      <c r="AY38" s="118">
        <v>0</v>
      </c>
      <c r="AZ38" s="117">
        <f t="shared" si="11"/>
        <v>778</v>
      </c>
      <c r="BA38" s="118">
        <v>778</v>
      </c>
      <c r="BB38" s="118">
        <v>0</v>
      </c>
      <c r="BC38" s="118">
        <v>0</v>
      </c>
    </row>
    <row r="39" spans="1:55" s="89" customFormat="1" ht="12" customHeight="1">
      <c r="A39" s="95" t="s">
        <v>282</v>
      </c>
      <c r="B39" s="96" t="s">
        <v>283</v>
      </c>
      <c r="C39" s="95" t="s">
        <v>256</v>
      </c>
      <c r="D39" s="117">
        <f t="shared" si="0"/>
        <v>643941.85</v>
      </c>
      <c r="E39" s="117">
        <f t="shared" si="1"/>
        <v>12811</v>
      </c>
      <c r="F39" s="118">
        <v>12811</v>
      </c>
      <c r="G39" s="118">
        <v>0</v>
      </c>
      <c r="H39" s="117">
        <f t="shared" si="2"/>
        <v>48989.9</v>
      </c>
      <c r="I39" s="118">
        <v>21065</v>
      </c>
      <c r="J39" s="118">
        <v>27924.9</v>
      </c>
      <c r="K39" s="117">
        <f t="shared" si="3"/>
        <v>582140.95</v>
      </c>
      <c r="L39" s="118">
        <v>181046</v>
      </c>
      <c r="M39" s="118">
        <v>401094.95</v>
      </c>
      <c r="N39" s="117">
        <f t="shared" si="4"/>
        <v>649040.85</v>
      </c>
      <c r="O39" s="117">
        <f t="shared" si="5"/>
        <v>214922</v>
      </c>
      <c r="P39" s="118">
        <v>209249</v>
      </c>
      <c r="Q39" s="118">
        <v>0</v>
      </c>
      <c r="R39" s="118">
        <v>0</v>
      </c>
      <c r="S39" s="118">
        <v>5673</v>
      </c>
      <c r="T39" s="118">
        <v>0</v>
      </c>
      <c r="U39" s="118">
        <v>0</v>
      </c>
      <c r="V39" s="117">
        <f t="shared" si="6"/>
        <v>429019.85</v>
      </c>
      <c r="W39" s="118">
        <v>404986.85</v>
      </c>
      <c r="X39" s="118">
        <v>0</v>
      </c>
      <c r="Y39" s="118">
        <v>0</v>
      </c>
      <c r="Z39" s="118">
        <v>24033</v>
      </c>
      <c r="AA39" s="118">
        <v>0</v>
      </c>
      <c r="AB39" s="118">
        <v>0</v>
      </c>
      <c r="AC39" s="117">
        <f t="shared" si="7"/>
        <v>5099</v>
      </c>
      <c r="AD39" s="118">
        <v>3412</v>
      </c>
      <c r="AE39" s="118">
        <v>1687</v>
      </c>
      <c r="AF39" s="117">
        <f t="shared" si="8"/>
        <v>17641</v>
      </c>
      <c r="AG39" s="118">
        <v>17641</v>
      </c>
      <c r="AH39" s="118">
        <v>0</v>
      </c>
      <c r="AI39" s="118">
        <v>0</v>
      </c>
      <c r="AJ39" s="117">
        <f t="shared" si="9"/>
        <v>17751</v>
      </c>
      <c r="AK39" s="118">
        <v>116</v>
      </c>
      <c r="AL39" s="118">
        <v>0</v>
      </c>
      <c r="AM39" s="118">
        <v>6071</v>
      </c>
      <c r="AN39" s="118">
        <v>3272</v>
      </c>
      <c r="AO39" s="118">
        <v>0</v>
      </c>
      <c r="AP39" s="118">
        <v>158</v>
      </c>
      <c r="AQ39" s="118">
        <v>657</v>
      </c>
      <c r="AR39" s="118">
        <v>14</v>
      </c>
      <c r="AS39" s="118">
        <v>7463</v>
      </c>
      <c r="AT39" s="117">
        <f t="shared" si="10"/>
        <v>66</v>
      </c>
      <c r="AU39" s="118">
        <v>6</v>
      </c>
      <c r="AV39" s="118">
        <v>0</v>
      </c>
      <c r="AW39" s="118">
        <v>60</v>
      </c>
      <c r="AX39" s="118">
        <v>0</v>
      </c>
      <c r="AY39" s="118">
        <v>0</v>
      </c>
      <c r="AZ39" s="117">
        <f t="shared" si="11"/>
        <v>48</v>
      </c>
      <c r="BA39" s="118">
        <v>48</v>
      </c>
      <c r="BB39" s="118">
        <v>0</v>
      </c>
      <c r="BC39" s="118">
        <v>0</v>
      </c>
    </row>
    <row r="40" spans="1:55" s="89" customFormat="1" ht="12" customHeight="1">
      <c r="A40" s="95" t="s">
        <v>401</v>
      </c>
      <c r="B40" s="96" t="s">
        <v>402</v>
      </c>
      <c r="C40" s="95" t="s">
        <v>289</v>
      </c>
      <c r="D40" s="117">
        <f t="shared" si="0"/>
        <v>679583</v>
      </c>
      <c r="E40" s="117">
        <f t="shared" si="1"/>
        <v>14310</v>
      </c>
      <c r="F40" s="118">
        <v>14310</v>
      </c>
      <c r="G40" s="118">
        <v>0</v>
      </c>
      <c r="H40" s="117">
        <f t="shared" si="2"/>
        <v>48373</v>
      </c>
      <c r="I40" s="118">
        <v>42467</v>
      </c>
      <c r="J40" s="118">
        <v>5906</v>
      </c>
      <c r="K40" s="117">
        <f t="shared" si="3"/>
        <v>616900</v>
      </c>
      <c r="L40" s="118">
        <v>179198</v>
      </c>
      <c r="M40" s="118">
        <v>437702</v>
      </c>
      <c r="N40" s="117">
        <f t="shared" si="4"/>
        <v>688530</v>
      </c>
      <c r="O40" s="117">
        <f t="shared" si="5"/>
        <v>235975</v>
      </c>
      <c r="P40" s="118">
        <v>200130</v>
      </c>
      <c r="Q40" s="118">
        <v>0</v>
      </c>
      <c r="R40" s="118">
        <v>0</v>
      </c>
      <c r="S40" s="118">
        <v>35845</v>
      </c>
      <c r="T40" s="118">
        <v>0</v>
      </c>
      <c r="U40" s="118">
        <v>0</v>
      </c>
      <c r="V40" s="117">
        <f t="shared" si="6"/>
        <v>443608</v>
      </c>
      <c r="W40" s="118">
        <v>397473</v>
      </c>
      <c r="X40" s="118">
        <v>0</v>
      </c>
      <c r="Y40" s="118">
        <v>0</v>
      </c>
      <c r="Z40" s="118">
        <v>46135</v>
      </c>
      <c r="AA40" s="118">
        <v>0</v>
      </c>
      <c r="AB40" s="118">
        <v>0</v>
      </c>
      <c r="AC40" s="117">
        <f t="shared" si="7"/>
        <v>8947</v>
      </c>
      <c r="AD40" s="118">
        <v>8947</v>
      </c>
      <c r="AE40" s="118">
        <v>0</v>
      </c>
      <c r="AF40" s="117">
        <f t="shared" si="8"/>
        <v>101999</v>
      </c>
      <c r="AG40" s="118">
        <v>101999</v>
      </c>
      <c r="AH40" s="118">
        <v>0</v>
      </c>
      <c r="AI40" s="118">
        <v>0</v>
      </c>
      <c r="AJ40" s="117">
        <f t="shared" si="9"/>
        <v>139245</v>
      </c>
      <c r="AK40" s="118">
        <v>37596</v>
      </c>
      <c r="AL40" s="118">
        <v>50</v>
      </c>
      <c r="AM40" s="118">
        <v>7859</v>
      </c>
      <c r="AN40" s="118">
        <v>1950</v>
      </c>
      <c r="AO40" s="118">
        <v>0</v>
      </c>
      <c r="AP40" s="118">
        <v>90983</v>
      </c>
      <c r="AQ40" s="118">
        <v>305</v>
      </c>
      <c r="AR40" s="118">
        <v>60</v>
      </c>
      <c r="AS40" s="118">
        <v>442</v>
      </c>
      <c r="AT40" s="117">
        <f t="shared" si="10"/>
        <v>877</v>
      </c>
      <c r="AU40" s="118">
        <v>400</v>
      </c>
      <c r="AV40" s="118">
        <v>0</v>
      </c>
      <c r="AW40" s="118">
        <v>477</v>
      </c>
      <c r="AX40" s="118">
        <v>0</v>
      </c>
      <c r="AY40" s="118">
        <v>0</v>
      </c>
      <c r="AZ40" s="117">
        <f t="shared" si="11"/>
        <v>1196</v>
      </c>
      <c r="BA40" s="118">
        <v>1196</v>
      </c>
      <c r="BB40" s="118">
        <v>0</v>
      </c>
      <c r="BC40" s="118">
        <v>0</v>
      </c>
    </row>
    <row r="41" spans="1:55" s="89" customFormat="1" ht="12" customHeight="1">
      <c r="A41" s="95" t="s">
        <v>405</v>
      </c>
      <c r="B41" s="96" t="s">
        <v>406</v>
      </c>
      <c r="C41" s="95" t="s">
        <v>309</v>
      </c>
      <c r="D41" s="117">
        <f t="shared" si="0"/>
        <v>451777</v>
      </c>
      <c r="E41" s="117">
        <f t="shared" si="1"/>
        <v>1080</v>
      </c>
      <c r="F41" s="118">
        <v>845</v>
      </c>
      <c r="G41" s="118">
        <v>235</v>
      </c>
      <c r="H41" s="117">
        <f t="shared" si="2"/>
        <v>34730</v>
      </c>
      <c r="I41" s="118">
        <v>33247</v>
      </c>
      <c r="J41" s="118">
        <v>1483</v>
      </c>
      <c r="K41" s="117">
        <f t="shared" si="3"/>
        <v>415967</v>
      </c>
      <c r="L41" s="118">
        <v>84563</v>
      </c>
      <c r="M41" s="118">
        <v>331404</v>
      </c>
      <c r="N41" s="117">
        <f t="shared" si="4"/>
        <v>456675</v>
      </c>
      <c r="O41" s="117">
        <f t="shared" si="5"/>
        <v>118655</v>
      </c>
      <c r="P41" s="118">
        <v>110576</v>
      </c>
      <c r="Q41" s="118">
        <v>0</v>
      </c>
      <c r="R41" s="118">
        <v>0</v>
      </c>
      <c r="S41" s="118">
        <v>8079</v>
      </c>
      <c r="T41" s="118">
        <v>0</v>
      </c>
      <c r="U41" s="118">
        <v>0</v>
      </c>
      <c r="V41" s="117">
        <f t="shared" si="6"/>
        <v>333122</v>
      </c>
      <c r="W41" s="118">
        <v>299415</v>
      </c>
      <c r="X41" s="118">
        <v>0</v>
      </c>
      <c r="Y41" s="118">
        <v>5356</v>
      </c>
      <c r="Z41" s="118">
        <v>27436</v>
      </c>
      <c r="AA41" s="118">
        <v>0</v>
      </c>
      <c r="AB41" s="118">
        <v>915</v>
      </c>
      <c r="AC41" s="117">
        <f t="shared" si="7"/>
        <v>4898</v>
      </c>
      <c r="AD41" s="118">
        <v>4898</v>
      </c>
      <c r="AE41" s="118">
        <v>0</v>
      </c>
      <c r="AF41" s="117">
        <f t="shared" si="8"/>
        <v>6293</v>
      </c>
      <c r="AG41" s="118">
        <v>6293</v>
      </c>
      <c r="AH41" s="118">
        <v>0</v>
      </c>
      <c r="AI41" s="118">
        <v>0</v>
      </c>
      <c r="AJ41" s="117">
        <f t="shared" si="9"/>
        <v>7645</v>
      </c>
      <c r="AK41" s="118">
        <v>1770</v>
      </c>
      <c r="AL41" s="118">
        <v>2</v>
      </c>
      <c r="AM41" s="118">
        <v>412</v>
      </c>
      <c r="AN41" s="118">
        <v>2049</v>
      </c>
      <c r="AO41" s="118">
        <v>0</v>
      </c>
      <c r="AP41" s="118">
        <v>0</v>
      </c>
      <c r="AQ41" s="118">
        <v>187</v>
      </c>
      <c r="AR41" s="118">
        <v>119</v>
      </c>
      <c r="AS41" s="118">
        <v>3106</v>
      </c>
      <c r="AT41" s="117">
        <f t="shared" si="10"/>
        <v>421</v>
      </c>
      <c r="AU41" s="118">
        <v>420</v>
      </c>
      <c r="AV41" s="118">
        <v>0</v>
      </c>
      <c r="AW41" s="118">
        <v>1</v>
      </c>
      <c r="AX41" s="118">
        <v>0</v>
      </c>
      <c r="AY41" s="118">
        <v>0</v>
      </c>
      <c r="AZ41" s="117">
        <f t="shared" si="11"/>
        <v>1166</v>
      </c>
      <c r="BA41" s="118">
        <v>1166</v>
      </c>
      <c r="BB41" s="118">
        <v>0</v>
      </c>
      <c r="BC41" s="118">
        <v>0</v>
      </c>
    </row>
    <row r="42" spans="1:55" s="89" customFormat="1" ht="12" customHeight="1">
      <c r="A42" s="95" t="s">
        <v>409</v>
      </c>
      <c r="B42" s="96" t="s">
        <v>410</v>
      </c>
      <c r="C42" s="95" t="s">
        <v>314</v>
      </c>
      <c r="D42" s="117">
        <f t="shared" si="0"/>
        <v>275647</v>
      </c>
      <c r="E42" s="117">
        <f t="shared" si="1"/>
        <v>8449</v>
      </c>
      <c r="F42" s="118">
        <v>3556</v>
      </c>
      <c r="G42" s="118">
        <v>4893</v>
      </c>
      <c r="H42" s="117">
        <f t="shared" si="2"/>
        <v>12425</v>
      </c>
      <c r="I42" s="118">
        <v>1590</v>
      </c>
      <c r="J42" s="118">
        <v>10835</v>
      </c>
      <c r="K42" s="117">
        <f t="shared" si="3"/>
        <v>254773</v>
      </c>
      <c r="L42" s="118">
        <v>31531</v>
      </c>
      <c r="M42" s="118">
        <v>223242</v>
      </c>
      <c r="N42" s="117">
        <f t="shared" si="4"/>
        <v>282605</v>
      </c>
      <c r="O42" s="117">
        <f t="shared" si="5"/>
        <v>36677</v>
      </c>
      <c r="P42" s="118">
        <v>36677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7">
        <f t="shared" si="6"/>
        <v>238970</v>
      </c>
      <c r="W42" s="118">
        <v>238970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7">
        <f t="shared" si="7"/>
        <v>6958</v>
      </c>
      <c r="AD42" s="118">
        <v>2998</v>
      </c>
      <c r="AE42" s="118">
        <v>3960</v>
      </c>
      <c r="AF42" s="117">
        <f t="shared" si="8"/>
        <v>4428</v>
      </c>
      <c r="AG42" s="118">
        <v>4428</v>
      </c>
      <c r="AH42" s="118">
        <v>0</v>
      </c>
      <c r="AI42" s="118">
        <v>0</v>
      </c>
      <c r="AJ42" s="117">
        <f t="shared" si="9"/>
        <v>31458</v>
      </c>
      <c r="AK42" s="118">
        <v>27311</v>
      </c>
      <c r="AL42" s="118">
        <v>25</v>
      </c>
      <c r="AM42" s="118">
        <v>1961</v>
      </c>
      <c r="AN42" s="118">
        <v>117</v>
      </c>
      <c r="AO42" s="118">
        <v>0</v>
      </c>
      <c r="AP42" s="118">
        <v>0</v>
      </c>
      <c r="AQ42" s="118">
        <v>1281</v>
      </c>
      <c r="AR42" s="118">
        <v>703</v>
      </c>
      <c r="AS42" s="118">
        <v>60</v>
      </c>
      <c r="AT42" s="117">
        <f t="shared" si="10"/>
        <v>335</v>
      </c>
      <c r="AU42" s="118">
        <v>306</v>
      </c>
      <c r="AV42" s="118">
        <v>0</v>
      </c>
      <c r="AW42" s="118">
        <v>29</v>
      </c>
      <c r="AX42" s="118">
        <v>0</v>
      </c>
      <c r="AY42" s="118">
        <v>0</v>
      </c>
      <c r="AZ42" s="117">
        <f t="shared" si="11"/>
        <v>65</v>
      </c>
      <c r="BA42" s="118">
        <v>65</v>
      </c>
      <c r="BB42" s="118">
        <v>0</v>
      </c>
      <c r="BC42" s="118">
        <v>0</v>
      </c>
    </row>
    <row r="43" spans="1:55" s="89" customFormat="1" ht="12" customHeight="1">
      <c r="A43" s="95" t="s">
        <v>411</v>
      </c>
      <c r="B43" s="96" t="s">
        <v>412</v>
      </c>
      <c r="C43" s="95" t="s">
        <v>297</v>
      </c>
      <c r="D43" s="117">
        <f t="shared" si="0"/>
        <v>182939</v>
      </c>
      <c r="E43" s="117">
        <f t="shared" si="1"/>
        <v>18000</v>
      </c>
      <c r="F43" s="118">
        <v>15858</v>
      </c>
      <c r="G43" s="118">
        <v>2142</v>
      </c>
      <c r="H43" s="117">
        <f t="shared" si="2"/>
        <v>31003</v>
      </c>
      <c r="I43" s="118">
        <v>30804</v>
      </c>
      <c r="J43" s="118">
        <v>199</v>
      </c>
      <c r="K43" s="117">
        <f t="shared" si="3"/>
        <v>133936</v>
      </c>
      <c r="L43" s="118">
        <v>19646</v>
      </c>
      <c r="M43" s="118">
        <v>114290</v>
      </c>
      <c r="N43" s="117">
        <f t="shared" si="4"/>
        <v>183127</v>
      </c>
      <c r="O43" s="117">
        <f t="shared" si="5"/>
        <v>66310</v>
      </c>
      <c r="P43" s="118">
        <v>66168</v>
      </c>
      <c r="Q43" s="118">
        <v>0</v>
      </c>
      <c r="R43" s="118">
        <v>0</v>
      </c>
      <c r="S43" s="118">
        <v>140</v>
      </c>
      <c r="T43" s="118">
        <v>2</v>
      </c>
      <c r="U43" s="118">
        <v>0</v>
      </c>
      <c r="V43" s="117">
        <f t="shared" si="6"/>
        <v>116631</v>
      </c>
      <c r="W43" s="118">
        <v>116322</v>
      </c>
      <c r="X43" s="118">
        <v>0</v>
      </c>
      <c r="Y43" s="118">
        <v>0</v>
      </c>
      <c r="Z43" s="118">
        <v>309</v>
      </c>
      <c r="AA43" s="118">
        <v>0</v>
      </c>
      <c r="AB43" s="118">
        <v>0</v>
      </c>
      <c r="AC43" s="117">
        <f t="shared" si="7"/>
        <v>186</v>
      </c>
      <c r="AD43" s="118">
        <v>178</v>
      </c>
      <c r="AE43" s="118">
        <v>8</v>
      </c>
      <c r="AF43" s="117">
        <f t="shared" si="8"/>
        <v>3764</v>
      </c>
      <c r="AG43" s="118">
        <v>3764</v>
      </c>
      <c r="AH43" s="118">
        <v>0</v>
      </c>
      <c r="AI43" s="118">
        <v>0</v>
      </c>
      <c r="AJ43" s="117">
        <f t="shared" si="9"/>
        <v>3719</v>
      </c>
      <c r="AK43" s="118">
        <v>4</v>
      </c>
      <c r="AL43" s="118">
        <v>1</v>
      </c>
      <c r="AM43" s="118">
        <v>169</v>
      </c>
      <c r="AN43" s="118">
        <v>441</v>
      </c>
      <c r="AO43" s="118">
        <v>0</v>
      </c>
      <c r="AP43" s="118">
        <v>0</v>
      </c>
      <c r="AQ43" s="118">
        <v>918</v>
      </c>
      <c r="AR43" s="118">
        <v>303</v>
      </c>
      <c r="AS43" s="118">
        <v>1883</v>
      </c>
      <c r="AT43" s="117">
        <f t="shared" si="10"/>
        <v>52</v>
      </c>
      <c r="AU43" s="118">
        <v>50</v>
      </c>
      <c r="AV43" s="118">
        <v>0</v>
      </c>
      <c r="AW43" s="118">
        <v>2</v>
      </c>
      <c r="AX43" s="118">
        <v>0</v>
      </c>
      <c r="AY43" s="118">
        <v>0</v>
      </c>
      <c r="AZ43" s="117">
        <f t="shared" si="11"/>
        <v>1944</v>
      </c>
      <c r="BA43" s="118">
        <v>1944</v>
      </c>
      <c r="BB43" s="118">
        <v>0</v>
      </c>
      <c r="BC43" s="118">
        <v>0</v>
      </c>
    </row>
    <row r="44" spans="1:55" s="89" customFormat="1" ht="12" customHeight="1">
      <c r="A44" s="95" t="s">
        <v>267</v>
      </c>
      <c r="B44" s="96" t="s">
        <v>268</v>
      </c>
      <c r="C44" s="95" t="s">
        <v>256</v>
      </c>
      <c r="D44" s="117">
        <f t="shared" si="0"/>
        <v>409223</v>
      </c>
      <c r="E44" s="117">
        <f t="shared" si="1"/>
        <v>0</v>
      </c>
      <c r="F44" s="118">
        <v>0</v>
      </c>
      <c r="G44" s="118">
        <v>0</v>
      </c>
      <c r="H44" s="117">
        <f t="shared" si="2"/>
        <v>17928</v>
      </c>
      <c r="I44" s="118">
        <v>10851</v>
      </c>
      <c r="J44" s="118">
        <v>7077</v>
      </c>
      <c r="K44" s="117">
        <f t="shared" si="3"/>
        <v>391295</v>
      </c>
      <c r="L44" s="118">
        <v>129638</v>
      </c>
      <c r="M44" s="118">
        <v>261657</v>
      </c>
      <c r="N44" s="117">
        <f t="shared" si="4"/>
        <v>410452</v>
      </c>
      <c r="O44" s="117">
        <f t="shared" si="5"/>
        <v>140489</v>
      </c>
      <c r="P44" s="118">
        <v>140332</v>
      </c>
      <c r="Q44" s="118">
        <v>0</v>
      </c>
      <c r="R44" s="118">
        <v>0</v>
      </c>
      <c r="S44" s="118">
        <v>157</v>
      </c>
      <c r="T44" s="118">
        <v>0</v>
      </c>
      <c r="U44" s="118">
        <v>0</v>
      </c>
      <c r="V44" s="117">
        <f t="shared" si="6"/>
        <v>268734</v>
      </c>
      <c r="W44" s="118">
        <v>268341</v>
      </c>
      <c r="X44" s="118">
        <v>0</v>
      </c>
      <c r="Y44" s="118">
        <v>0</v>
      </c>
      <c r="Z44" s="118">
        <v>393</v>
      </c>
      <c r="AA44" s="118">
        <v>0</v>
      </c>
      <c r="AB44" s="118">
        <v>0</v>
      </c>
      <c r="AC44" s="117">
        <f t="shared" si="7"/>
        <v>1229</v>
      </c>
      <c r="AD44" s="118">
        <v>1229</v>
      </c>
      <c r="AE44" s="118">
        <v>0</v>
      </c>
      <c r="AF44" s="117">
        <f t="shared" si="8"/>
        <v>8038</v>
      </c>
      <c r="AG44" s="118">
        <v>8038</v>
      </c>
      <c r="AH44" s="118">
        <v>0</v>
      </c>
      <c r="AI44" s="118">
        <v>0</v>
      </c>
      <c r="AJ44" s="117">
        <f t="shared" si="9"/>
        <v>42458</v>
      </c>
      <c r="AK44" s="118">
        <v>34939</v>
      </c>
      <c r="AL44" s="118">
        <v>191</v>
      </c>
      <c r="AM44" s="118">
        <v>6607</v>
      </c>
      <c r="AN44" s="118">
        <v>0</v>
      </c>
      <c r="AO44" s="118">
        <v>0</v>
      </c>
      <c r="AP44" s="118">
        <v>0</v>
      </c>
      <c r="AQ44" s="118">
        <v>0</v>
      </c>
      <c r="AR44" s="118">
        <v>531</v>
      </c>
      <c r="AS44" s="118">
        <v>190</v>
      </c>
      <c r="AT44" s="117">
        <f t="shared" si="10"/>
        <v>711</v>
      </c>
      <c r="AU44" s="118">
        <v>710</v>
      </c>
      <c r="AV44" s="118">
        <v>0</v>
      </c>
      <c r="AW44" s="118">
        <v>1</v>
      </c>
      <c r="AX44" s="118">
        <v>0</v>
      </c>
      <c r="AY44" s="118">
        <v>0</v>
      </c>
      <c r="AZ44" s="117">
        <f t="shared" si="11"/>
        <v>129</v>
      </c>
      <c r="BA44" s="118">
        <v>129</v>
      </c>
      <c r="BB44" s="118">
        <v>0</v>
      </c>
      <c r="BC44" s="118">
        <v>0</v>
      </c>
    </row>
    <row r="45" spans="1:55" s="89" customFormat="1" ht="12" customHeight="1">
      <c r="A45" s="95" t="s">
        <v>418</v>
      </c>
      <c r="B45" s="96" t="s">
        <v>419</v>
      </c>
      <c r="C45" s="95" t="s">
        <v>300</v>
      </c>
      <c r="D45" s="117">
        <f t="shared" si="0"/>
        <v>360641</v>
      </c>
      <c r="E45" s="117">
        <f t="shared" si="1"/>
        <v>0</v>
      </c>
      <c r="F45" s="118">
        <v>0</v>
      </c>
      <c r="G45" s="118">
        <v>0</v>
      </c>
      <c r="H45" s="117">
        <f t="shared" si="2"/>
        <v>11252</v>
      </c>
      <c r="I45" s="118">
        <v>9999</v>
      </c>
      <c r="J45" s="118">
        <v>1253</v>
      </c>
      <c r="K45" s="117">
        <f t="shared" si="3"/>
        <v>349389</v>
      </c>
      <c r="L45" s="118">
        <v>151772</v>
      </c>
      <c r="M45" s="118">
        <v>197617</v>
      </c>
      <c r="N45" s="117">
        <f t="shared" si="4"/>
        <v>361933</v>
      </c>
      <c r="O45" s="117">
        <f t="shared" si="5"/>
        <v>161771</v>
      </c>
      <c r="P45" s="118">
        <v>160917</v>
      </c>
      <c r="Q45" s="118">
        <v>851</v>
      </c>
      <c r="R45" s="118">
        <v>0</v>
      </c>
      <c r="S45" s="118">
        <v>0</v>
      </c>
      <c r="T45" s="118">
        <v>0</v>
      </c>
      <c r="U45" s="118">
        <v>3</v>
      </c>
      <c r="V45" s="117">
        <f t="shared" si="6"/>
        <v>198870</v>
      </c>
      <c r="W45" s="118">
        <v>198184</v>
      </c>
      <c r="X45" s="118">
        <v>0</v>
      </c>
      <c r="Y45" s="118">
        <v>0</v>
      </c>
      <c r="Z45" s="118">
        <v>259</v>
      </c>
      <c r="AA45" s="118">
        <v>0</v>
      </c>
      <c r="AB45" s="118">
        <v>427</v>
      </c>
      <c r="AC45" s="117">
        <f t="shared" si="7"/>
        <v>1292</v>
      </c>
      <c r="AD45" s="118">
        <v>1224</v>
      </c>
      <c r="AE45" s="118">
        <v>68</v>
      </c>
      <c r="AF45" s="117">
        <f t="shared" si="8"/>
        <v>6159</v>
      </c>
      <c r="AG45" s="118">
        <v>6159</v>
      </c>
      <c r="AH45" s="118">
        <v>0</v>
      </c>
      <c r="AI45" s="118">
        <v>0</v>
      </c>
      <c r="AJ45" s="117">
        <f t="shared" si="9"/>
        <v>11687</v>
      </c>
      <c r="AK45" s="118">
        <v>5789</v>
      </c>
      <c r="AL45" s="118">
        <v>47</v>
      </c>
      <c r="AM45" s="118">
        <v>4542</v>
      </c>
      <c r="AN45" s="118">
        <v>1057</v>
      </c>
      <c r="AO45" s="118">
        <v>0</v>
      </c>
      <c r="AP45" s="118">
        <v>0</v>
      </c>
      <c r="AQ45" s="118">
        <v>18</v>
      </c>
      <c r="AR45" s="118">
        <v>0</v>
      </c>
      <c r="AS45" s="118">
        <v>234</v>
      </c>
      <c r="AT45" s="117">
        <f t="shared" si="10"/>
        <v>311</v>
      </c>
      <c r="AU45" s="118">
        <v>308</v>
      </c>
      <c r="AV45" s="118">
        <v>0</v>
      </c>
      <c r="AW45" s="118">
        <v>3</v>
      </c>
      <c r="AX45" s="118">
        <v>0</v>
      </c>
      <c r="AY45" s="118">
        <v>0</v>
      </c>
      <c r="AZ45" s="117">
        <f t="shared" si="11"/>
        <v>646</v>
      </c>
      <c r="BA45" s="118">
        <v>646</v>
      </c>
      <c r="BB45" s="118">
        <v>0</v>
      </c>
      <c r="BC45" s="118">
        <v>0</v>
      </c>
    </row>
    <row r="46" spans="1:55" s="89" customFormat="1" ht="12" customHeight="1">
      <c r="A46" s="95" t="s">
        <v>420</v>
      </c>
      <c r="B46" s="96" t="s">
        <v>421</v>
      </c>
      <c r="C46" s="95" t="s">
        <v>300</v>
      </c>
      <c r="D46" s="117">
        <f t="shared" si="0"/>
        <v>1249405</v>
      </c>
      <c r="E46" s="117">
        <f t="shared" si="1"/>
        <v>41873</v>
      </c>
      <c r="F46" s="118">
        <v>38878</v>
      </c>
      <c r="G46" s="118">
        <v>2995</v>
      </c>
      <c r="H46" s="117">
        <f t="shared" si="2"/>
        <v>197680</v>
      </c>
      <c r="I46" s="118">
        <v>192539</v>
      </c>
      <c r="J46" s="118">
        <v>5141</v>
      </c>
      <c r="K46" s="117">
        <f t="shared" si="3"/>
        <v>1009852</v>
      </c>
      <c r="L46" s="118">
        <v>477517</v>
      </c>
      <c r="M46" s="118">
        <v>532335</v>
      </c>
      <c r="N46" s="117">
        <f t="shared" si="4"/>
        <v>1250619</v>
      </c>
      <c r="O46" s="117">
        <f t="shared" si="5"/>
        <v>708934</v>
      </c>
      <c r="P46" s="118">
        <v>652583</v>
      </c>
      <c r="Q46" s="118">
        <v>0</v>
      </c>
      <c r="R46" s="118">
        <v>2203</v>
      </c>
      <c r="S46" s="118">
        <v>54119</v>
      </c>
      <c r="T46" s="118">
        <v>17</v>
      </c>
      <c r="U46" s="118">
        <v>12</v>
      </c>
      <c r="V46" s="117">
        <f t="shared" si="6"/>
        <v>540471</v>
      </c>
      <c r="W46" s="118">
        <v>464036</v>
      </c>
      <c r="X46" s="118">
        <v>0</v>
      </c>
      <c r="Y46" s="118">
        <v>8459</v>
      </c>
      <c r="Z46" s="118">
        <v>67947</v>
      </c>
      <c r="AA46" s="118">
        <v>17</v>
      </c>
      <c r="AB46" s="118">
        <v>12</v>
      </c>
      <c r="AC46" s="117">
        <f t="shared" si="7"/>
        <v>1214</v>
      </c>
      <c r="AD46" s="118">
        <v>1214</v>
      </c>
      <c r="AE46" s="118">
        <v>0</v>
      </c>
      <c r="AF46" s="117">
        <f t="shared" si="8"/>
        <v>11568</v>
      </c>
      <c r="AG46" s="118">
        <v>11551</v>
      </c>
      <c r="AH46" s="118">
        <v>0</v>
      </c>
      <c r="AI46" s="118">
        <v>17</v>
      </c>
      <c r="AJ46" s="117">
        <f t="shared" si="9"/>
        <v>83134</v>
      </c>
      <c r="AK46" s="118">
        <v>71631</v>
      </c>
      <c r="AL46" s="118">
        <v>461</v>
      </c>
      <c r="AM46" s="118">
        <v>7705</v>
      </c>
      <c r="AN46" s="118">
        <v>0</v>
      </c>
      <c r="AO46" s="118">
        <v>0</v>
      </c>
      <c r="AP46" s="118">
        <v>0</v>
      </c>
      <c r="AQ46" s="118">
        <v>583</v>
      </c>
      <c r="AR46" s="118">
        <v>65</v>
      </c>
      <c r="AS46" s="118">
        <v>2689</v>
      </c>
      <c r="AT46" s="117">
        <f t="shared" si="10"/>
        <v>574</v>
      </c>
      <c r="AU46" s="118">
        <v>509</v>
      </c>
      <c r="AV46" s="118">
        <v>0</v>
      </c>
      <c r="AW46" s="118">
        <v>65</v>
      </c>
      <c r="AX46" s="118">
        <v>0</v>
      </c>
      <c r="AY46" s="118">
        <v>0</v>
      </c>
      <c r="AZ46" s="117">
        <f t="shared" si="11"/>
        <v>6555</v>
      </c>
      <c r="BA46" s="118">
        <v>6555</v>
      </c>
      <c r="BB46" s="118">
        <v>0</v>
      </c>
      <c r="BC46" s="118">
        <v>0</v>
      </c>
    </row>
    <row r="47" spans="1:55" s="89" customFormat="1" ht="12" customHeight="1">
      <c r="A47" s="95" t="s">
        <v>424</v>
      </c>
      <c r="B47" s="96" t="s">
        <v>425</v>
      </c>
      <c r="C47" s="95" t="s">
        <v>319</v>
      </c>
      <c r="D47" s="117">
        <f t="shared" si="0"/>
        <v>417219</v>
      </c>
      <c r="E47" s="117">
        <f t="shared" si="1"/>
        <v>0</v>
      </c>
      <c r="F47" s="118">
        <v>0</v>
      </c>
      <c r="G47" s="118">
        <v>0</v>
      </c>
      <c r="H47" s="117">
        <f t="shared" si="2"/>
        <v>29264</v>
      </c>
      <c r="I47" s="118">
        <v>12513</v>
      </c>
      <c r="J47" s="118">
        <v>16751</v>
      </c>
      <c r="K47" s="117">
        <f t="shared" si="3"/>
        <v>387955</v>
      </c>
      <c r="L47" s="118">
        <v>238530</v>
      </c>
      <c r="M47" s="118">
        <v>149425</v>
      </c>
      <c r="N47" s="117">
        <f t="shared" si="4"/>
        <v>418134</v>
      </c>
      <c r="O47" s="117">
        <f t="shared" si="5"/>
        <v>251043</v>
      </c>
      <c r="P47" s="118">
        <v>251043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7">
        <f t="shared" si="6"/>
        <v>166176</v>
      </c>
      <c r="W47" s="118">
        <v>164278</v>
      </c>
      <c r="X47" s="118">
        <v>1898</v>
      </c>
      <c r="Y47" s="118">
        <v>0</v>
      </c>
      <c r="Z47" s="118">
        <v>0</v>
      </c>
      <c r="AA47" s="118">
        <v>0</v>
      </c>
      <c r="AB47" s="118">
        <v>0</v>
      </c>
      <c r="AC47" s="117">
        <f t="shared" si="7"/>
        <v>915</v>
      </c>
      <c r="AD47" s="118">
        <v>915</v>
      </c>
      <c r="AE47" s="118">
        <v>0</v>
      </c>
      <c r="AF47" s="117">
        <f t="shared" si="8"/>
        <v>9073</v>
      </c>
      <c r="AG47" s="118">
        <v>9073</v>
      </c>
      <c r="AH47" s="118">
        <v>0</v>
      </c>
      <c r="AI47" s="118">
        <v>0</v>
      </c>
      <c r="AJ47" s="117">
        <f t="shared" si="9"/>
        <v>23432</v>
      </c>
      <c r="AK47" s="118">
        <v>10680</v>
      </c>
      <c r="AL47" s="118">
        <v>3751</v>
      </c>
      <c r="AM47" s="118">
        <v>6232</v>
      </c>
      <c r="AN47" s="118">
        <v>199</v>
      </c>
      <c r="AO47" s="118">
        <v>0</v>
      </c>
      <c r="AP47" s="118">
        <v>1986</v>
      </c>
      <c r="AQ47" s="118">
        <v>536</v>
      </c>
      <c r="AR47" s="118">
        <v>0</v>
      </c>
      <c r="AS47" s="118">
        <v>48</v>
      </c>
      <c r="AT47" s="117">
        <f t="shared" si="10"/>
        <v>73</v>
      </c>
      <c r="AU47" s="118">
        <v>72</v>
      </c>
      <c r="AV47" s="118">
        <v>0</v>
      </c>
      <c r="AW47" s="118">
        <v>1</v>
      </c>
      <c r="AX47" s="118">
        <v>0</v>
      </c>
      <c r="AY47" s="118">
        <v>0</v>
      </c>
      <c r="AZ47" s="117">
        <f t="shared" si="11"/>
        <v>1024</v>
      </c>
      <c r="BA47" s="118">
        <v>633</v>
      </c>
      <c r="BB47" s="118">
        <v>391</v>
      </c>
      <c r="BC47" s="118">
        <v>0</v>
      </c>
    </row>
    <row r="48" spans="1:55" s="89" customFormat="1" ht="12" customHeight="1">
      <c r="A48" s="95" t="s">
        <v>428</v>
      </c>
      <c r="B48" s="96" t="s">
        <v>429</v>
      </c>
      <c r="C48" s="95" t="s">
        <v>314</v>
      </c>
      <c r="D48" s="117">
        <f t="shared" si="0"/>
        <v>618743</v>
      </c>
      <c r="E48" s="117">
        <f t="shared" si="1"/>
        <v>59924</v>
      </c>
      <c r="F48" s="118">
        <v>42196</v>
      </c>
      <c r="G48" s="118">
        <v>17728</v>
      </c>
      <c r="H48" s="117">
        <f t="shared" si="2"/>
        <v>9590</v>
      </c>
      <c r="I48" s="118">
        <v>7304</v>
      </c>
      <c r="J48" s="118">
        <v>2286</v>
      </c>
      <c r="K48" s="117">
        <f t="shared" si="3"/>
        <v>549229</v>
      </c>
      <c r="L48" s="118">
        <v>354275</v>
      </c>
      <c r="M48" s="118">
        <v>194954</v>
      </c>
      <c r="N48" s="117">
        <f t="shared" si="4"/>
        <v>620352</v>
      </c>
      <c r="O48" s="117">
        <f t="shared" si="5"/>
        <v>403775</v>
      </c>
      <c r="P48" s="118">
        <v>401826</v>
      </c>
      <c r="Q48" s="118">
        <v>0</v>
      </c>
      <c r="R48" s="118">
        <v>0</v>
      </c>
      <c r="S48" s="118">
        <v>1949</v>
      </c>
      <c r="T48" s="118">
        <v>0</v>
      </c>
      <c r="U48" s="118">
        <v>0</v>
      </c>
      <c r="V48" s="117">
        <f t="shared" si="6"/>
        <v>214968</v>
      </c>
      <c r="W48" s="118">
        <v>213671</v>
      </c>
      <c r="X48" s="118">
        <v>0</v>
      </c>
      <c r="Y48" s="118">
        <v>0</v>
      </c>
      <c r="Z48" s="118">
        <v>1297</v>
      </c>
      <c r="AA48" s="118">
        <v>0</v>
      </c>
      <c r="AB48" s="118">
        <v>0</v>
      </c>
      <c r="AC48" s="117">
        <f t="shared" si="7"/>
        <v>1609</v>
      </c>
      <c r="AD48" s="118">
        <v>1609</v>
      </c>
      <c r="AE48" s="118">
        <v>0</v>
      </c>
      <c r="AF48" s="117">
        <f t="shared" si="8"/>
        <v>7778</v>
      </c>
      <c r="AG48" s="118">
        <v>7778</v>
      </c>
      <c r="AH48" s="118">
        <v>0</v>
      </c>
      <c r="AI48" s="118">
        <v>0</v>
      </c>
      <c r="AJ48" s="117">
        <f t="shared" si="9"/>
        <v>7366</v>
      </c>
      <c r="AK48" s="118">
        <v>1161</v>
      </c>
      <c r="AL48" s="118">
        <v>298</v>
      </c>
      <c r="AM48" s="118">
        <v>3301</v>
      </c>
      <c r="AN48" s="118">
        <v>1033</v>
      </c>
      <c r="AO48" s="118">
        <v>0</v>
      </c>
      <c r="AP48" s="118">
        <v>0</v>
      </c>
      <c r="AQ48" s="118">
        <v>0</v>
      </c>
      <c r="AR48" s="118">
        <v>23</v>
      </c>
      <c r="AS48" s="118">
        <v>1550</v>
      </c>
      <c r="AT48" s="117">
        <f t="shared" si="10"/>
        <v>1889</v>
      </c>
      <c r="AU48" s="118">
        <v>73</v>
      </c>
      <c r="AV48" s="118">
        <v>1798</v>
      </c>
      <c r="AW48" s="118">
        <v>18</v>
      </c>
      <c r="AX48" s="118">
        <v>0</v>
      </c>
      <c r="AY48" s="118">
        <v>0</v>
      </c>
      <c r="AZ48" s="117">
        <f t="shared" si="11"/>
        <v>3375</v>
      </c>
      <c r="BA48" s="118">
        <v>3375</v>
      </c>
      <c r="BB48" s="118">
        <v>0</v>
      </c>
      <c r="BC48" s="118">
        <v>0</v>
      </c>
    </row>
    <row r="49" spans="1:55" s="89" customFormat="1" ht="12" customHeight="1">
      <c r="A49" s="95" t="s">
        <v>432</v>
      </c>
      <c r="B49" s="96" t="s">
        <v>433</v>
      </c>
      <c r="C49" s="95" t="s">
        <v>319</v>
      </c>
      <c r="D49" s="117">
        <f t="shared" si="0"/>
        <v>509312</v>
      </c>
      <c r="E49" s="117">
        <f t="shared" si="1"/>
        <v>0</v>
      </c>
      <c r="F49" s="118">
        <v>0</v>
      </c>
      <c r="G49" s="118">
        <v>0</v>
      </c>
      <c r="H49" s="117">
        <f t="shared" si="2"/>
        <v>23556</v>
      </c>
      <c r="I49" s="118">
        <v>19811</v>
      </c>
      <c r="J49" s="118">
        <v>3745</v>
      </c>
      <c r="K49" s="117">
        <f t="shared" si="3"/>
        <v>485756</v>
      </c>
      <c r="L49" s="118">
        <v>136415</v>
      </c>
      <c r="M49" s="118">
        <v>349341</v>
      </c>
      <c r="N49" s="117">
        <f t="shared" si="4"/>
        <v>510532</v>
      </c>
      <c r="O49" s="117">
        <f t="shared" si="5"/>
        <v>156226</v>
      </c>
      <c r="P49" s="118">
        <v>141602</v>
      </c>
      <c r="Q49" s="118">
        <v>0</v>
      </c>
      <c r="R49" s="118">
        <v>0</v>
      </c>
      <c r="S49" s="118">
        <v>14264</v>
      </c>
      <c r="T49" s="118">
        <v>0</v>
      </c>
      <c r="U49" s="118">
        <v>360</v>
      </c>
      <c r="V49" s="117">
        <f t="shared" si="6"/>
        <v>352636</v>
      </c>
      <c r="W49" s="118">
        <v>291221</v>
      </c>
      <c r="X49" s="118">
        <v>1902</v>
      </c>
      <c r="Y49" s="118">
        <v>0</v>
      </c>
      <c r="Z49" s="118">
        <v>58518</v>
      </c>
      <c r="AA49" s="118">
        <v>0</v>
      </c>
      <c r="AB49" s="118">
        <v>995</v>
      </c>
      <c r="AC49" s="117">
        <f t="shared" si="7"/>
        <v>1670</v>
      </c>
      <c r="AD49" s="118">
        <v>1670</v>
      </c>
      <c r="AE49" s="118">
        <v>0</v>
      </c>
      <c r="AF49" s="117">
        <f t="shared" si="8"/>
        <v>13420</v>
      </c>
      <c r="AG49" s="118">
        <v>13412</v>
      </c>
      <c r="AH49" s="118">
        <v>8</v>
      </c>
      <c r="AI49" s="118">
        <v>0</v>
      </c>
      <c r="AJ49" s="117">
        <f t="shared" si="9"/>
        <v>23740</v>
      </c>
      <c r="AK49" s="118">
        <v>10785</v>
      </c>
      <c r="AL49" s="118">
        <v>9</v>
      </c>
      <c r="AM49" s="118">
        <v>2266</v>
      </c>
      <c r="AN49" s="118">
        <v>0</v>
      </c>
      <c r="AO49" s="118">
        <v>0</v>
      </c>
      <c r="AP49" s="118">
        <v>7477</v>
      </c>
      <c r="AQ49" s="118">
        <v>1529</v>
      </c>
      <c r="AR49" s="118">
        <v>11</v>
      </c>
      <c r="AS49" s="118">
        <v>1663</v>
      </c>
      <c r="AT49" s="117">
        <f t="shared" si="10"/>
        <v>683</v>
      </c>
      <c r="AU49" s="118">
        <v>466</v>
      </c>
      <c r="AV49" s="118">
        <v>0</v>
      </c>
      <c r="AW49" s="118">
        <v>217</v>
      </c>
      <c r="AX49" s="118">
        <v>0</v>
      </c>
      <c r="AY49" s="118">
        <v>0</v>
      </c>
      <c r="AZ49" s="117">
        <f t="shared" si="11"/>
        <v>649</v>
      </c>
      <c r="BA49" s="118">
        <v>649</v>
      </c>
      <c r="BB49" s="118">
        <v>0</v>
      </c>
      <c r="BC49" s="118">
        <v>0</v>
      </c>
    </row>
    <row r="50" spans="1:55" s="89" customFormat="1" ht="12" customHeight="1">
      <c r="A50" s="95" t="s">
        <v>436</v>
      </c>
      <c r="B50" s="96" t="s">
        <v>437</v>
      </c>
      <c r="C50" s="95" t="s">
        <v>297</v>
      </c>
      <c r="D50" s="117">
        <f t="shared" si="0"/>
        <v>420415</v>
      </c>
      <c r="E50" s="117">
        <f t="shared" si="1"/>
        <v>1247</v>
      </c>
      <c r="F50" s="118">
        <v>1247</v>
      </c>
      <c r="G50" s="118">
        <v>0</v>
      </c>
      <c r="H50" s="117">
        <f t="shared" si="2"/>
        <v>26245</v>
      </c>
      <c r="I50" s="118">
        <v>26245</v>
      </c>
      <c r="J50" s="118">
        <v>0</v>
      </c>
      <c r="K50" s="117">
        <f t="shared" si="3"/>
        <v>392923</v>
      </c>
      <c r="L50" s="118">
        <v>79062</v>
      </c>
      <c r="M50" s="118">
        <v>313861</v>
      </c>
      <c r="N50" s="117">
        <f t="shared" si="4"/>
        <v>426854</v>
      </c>
      <c r="O50" s="117">
        <f t="shared" si="5"/>
        <v>106554</v>
      </c>
      <c r="P50" s="118">
        <v>106554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7">
        <f t="shared" si="6"/>
        <v>313861</v>
      </c>
      <c r="W50" s="118">
        <v>312318</v>
      </c>
      <c r="X50" s="118">
        <v>1543</v>
      </c>
      <c r="Y50" s="118">
        <v>0</v>
      </c>
      <c r="Z50" s="118">
        <v>0</v>
      </c>
      <c r="AA50" s="118">
        <v>0</v>
      </c>
      <c r="AB50" s="118">
        <v>0</v>
      </c>
      <c r="AC50" s="117">
        <f t="shared" si="7"/>
        <v>6439</v>
      </c>
      <c r="AD50" s="118">
        <v>6070</v>
      </c>
      <c r="AE50" s="118">
        <v>369</v>
      </c>
      <c r="AF50" s="117">
        <f t="shared" si="8"/>
        <v>14709</v>
      </c>
      <c r="AG50" s="118">
        <v>14709</v>
      </c>
      <c r="AH50" s="118">
        <v>0</v>
      </c>
      <c r="AI50" s="118">
        <v>0</v>
      </c>
      <c r="AJ50" s="117">
        <f t="shared" si="9"/>
        <v>39944</v>
      </c>
      <c r="AK50" s="118">
        <v>196</v>
      </c>
      <c r="AL50" s="118">
        <v>25050</v>
      </c>
      <c r="AM50" s="118">
        <v>8696</v>
      </c>
      <c r="AN50" s="118">
        <v>0</v>
      </c>
      <c r="AO50" s="118">
        <v>0</v>
      </c>
      <c r="AP50" s="118">
        <v>0</v>
      </c>
      <c r="AQ50" s="118">
        <v>5667</v>
      </c>
      <c r="AR50" s="118">
        <v>6</v>
      </c>
      <c r="AS50" s="118">
        <v>329</v>
      </c>
      <c r="AT50" s="117">
        <f t="shared" si="10"/>
        <v>53</v>
      </c>
      <c r="AU50" s="118">
        <v>11</v>
      </c>
      <c r="AV50" s="118">
        <v>0</v>
      </c>
      <c r="AW50" s="118">
        <v>42</v>
      </c>
      <c r="AX50" s="118">
        <v>0</v>
      </c>
      <c r="AY50" s="118">
        <v>0</v>
      </c>
      <c r="AZ50" s="117">
        <f t="shared" si="11"/>
        <v>1762</v>
      </c>
      <c r="BA50" s="118">
        <v>1762</v>
      </c>
      <c r="BB50" s="118">
        <v>0</v>
      </c>
      <c r="BC50" s="118">
        <v>0</v>
      </c>
    </row>
    <row r="51" spans="1:55" s="89" customFormat="1" ht="12" customHeight="1">
      <c r="A51" s="95" t="s">
        <v>440</v>
      </c>
      <c r="B51" s="96" t="s">
        <v>441</v>
      </c>
      <c r="C51" s="95" t="s">
        <v>297</v>
      </c>
      <c r="D51" s="117">
        <f t="shared" si="0"/>
        <v>336583</v>
      </c>
      <c r="E51" s="117">
        <f t="shared" si="1"/>
        <v>0</v>
      </c>
      <c r="F51" s="118">
        <v>0</v>
      </c>
      <c r="G51" s="118">
        <v>0</v>
      </c>
      <c r="H51" s="117">
        <f t="shared" si="2"/>
        <v>24815</v>
      </c>
      <c r="I51" s="118">
        <v>24815</v>
      </c>
      <c r="J51" s="118">
        <v>0</v>
      </c>
      <c r="K51" s="117">
        <f t="shared" si="3"/>
        <v>311768</v>
      </c>
      <c r="L51" s="118">
        <v>54747</v>
      </c>
      <c r="M51" s="118">
        <v>257021</v>
      </c>
      <c r="N51" s="117">
        <f t="shared" si="4"/>
        <v>336707</v>
      </c>
      <c r="O51" s="117">
        <f t="shared" si="5"/>
        <v>79604</v>
      </c>
      <c r="P51" s="118">
        <v>75614</v>
      </c>
      <c r="Q51" s="118">
        <v>0</v>
      </c>
      <c r="R51" s="118">
        <v>0</v>
      </c>
      <c r="S51" s="118">
        <v>3963</v>
      </c>
      <c r="T51" s="118">
        <v>27</v>
      </c>
      <c r="U51" s="118">
        <v>0</v>
      </c>
      <c r="V51" s="117">
        <f t="shared" si="6"/>
        <v>257070</v>
      </c>
      <c r="W51" s="118">
        <v>249082</v>
      </c>
      <c r="X51" s="118">
        <v>426</v>
      </c>
      <c r="Y51" s="118">
        <v>0</v>
      </c>
      <c r="Z51" s="118">
        <v>7562</v>
      </c>
      <c r="AA51" s="118">
        <v>0</v>
      </c>
      <c r="AB51" s="118">
        <v>0</v>
      </c>
      <c r="AC51" s="117">
        <f t="shared" si="7"/>
        <v>33</v>
      </c>
      <c r="AD51" s="118">
        <v>33</v>
      </c>
      <c r="AE51" s="118">
        <v>0</v>
      </c>
      <c r="AF51" s="117">
        <f t="shared" si="8"/>
        <v>35666</v>
      </c>
      <c r="AG51" s="118">
        <v>35666</v>
      </c>
      <c r="AH51" s="118">
        <v>0</v>
      </c>
      <c r="AI51" s="118">
        <v>0</v>
      </c>
      <c r="AJ51" s="117">
        <f t="shared" si="9"/>
        <v>37609</v>
      </c>
      <c r="AK51" s="118">
        <v>2076</v>
      </c>
      <c r="AL51" s="118">
        <v>58</v>
      </c>
      <c r="AM51" s="118">
        <v>1050</v>
      </c>
      <c r="AN51" s="118">
        <v>2726</v>
      </c>
      <c r="AO51" s="118">
        <v>0</v>
      </c>
      <c r="AP51" s="118">
        <v>30716</v>
      </c>
      <c r="AQ51" s="118">
        <v>406</v>
      </c>
      <c r="AR51" s="118">
        <v>36</v>
      </c>
      <c r="AS51" s="118">
        <v>541</v>
      </c>
      <c r="AT51" s="117">
        <f t="shared" si="10"/>
        <v>267</v>
      </c>
      <c r="AU51" s="118">
        <v>188</v>
      </c>
      <c r="AV51" s="118">
        <v>3</v>
      </c>
      <c r="AW51" s="118">
        <v>65</v>
      </c>
      <c r="AX51" s="118">
        <v>11</v>
      </c>
      <c r="AY51" s="118">
        <v>0</v>
      </c>
      <c r="AZ51" s="117">
        <f t="shared" si="11"/>
        <v>252</v>
      </c>
      <c r="BA51" s="118">
        <v>252</v>
      </c>
      <c r="BB51" s="118">
        <v>0</v>
      </c>
      <c r="BC51" s="118">
        <v>0</v>
      </c>
    </row>
    <row r="52" spans="1:55" s="89" customFormat="1" ht="12" customHeight="1">
      <c r="A52" s="95" t="s">
        <v>444</v>
      </c>
      <c r="B52" s="96" t="s">
        <v>445</v>
      </c>
      <c r="C52" s="95" t="s">
        <v>319</v>
      </c>
      <c r="D52" s="117">
        <f t="shared" si="0"/>
        <v>723768</v>
      </c>
      <c r="E52" s="117">
        <f t="shared" si="1"/>
        <v>26777</v>
      </c>
      <c r="F52" s="118">
        <v>14514</v>
      </c>
      <c r="G52" s="118">
        <v>12263</v>
      </c>
      <c r="H52" s="117">
        <f t="shared" si="2"/>
        <v>12203</v>
      </c>
      <c r="I52" s="118">
        <v>10598</v>
      </c>
      <c r="J52" s="118">
        <v>1605</v>
      </c>
      <c r="K52" s="117">
        <f t="shared" si="3"/>
        <v>684788</v>
      </c>
      <c r="L52" s="118">
        <v>183780</v>
      </c>
      <c r="M52" s="118">
        <v>501008</v>
      </c>
      <c r="N52" s="117">
        <f t="shared" si="4"/>
        <v>724101</v>
      </c>
      <c r="O52" s="117">
        <f t="shared" si="5"/>
        <v>208892</v>
      </c>
      <c r="P52" s="118">
        <v>203047</v>
      </c>
      <c r="Q52" s="118">
        <v>0</v>
      </c>
      <c r="R52" s="118">
        <v>0</v>
      </c>
      <c r="S52" s="118">
        <v>116</v>
      </c>
      <c r="T52" s="118">
        <v>4191</v>
      </c>
      <c r="U52" s="118">
        <v>1538</v>
      </c>
      <c r="V52" s="117">
        <f t="shared" si="6"/>
        <v>514876</v>
      </c>
      <c r="W52" s="118">
        <v>504303</v>
      </c>
      <c r="X52" s="118">
        <v>0</v>
      </c>
      <c r="Y52" s="118">
        <v>0</v>
      </c>
      <c r="Z52" s="118">
        <v>495</v>
      </c>
      <c r="AA52" s="118">
        <v>8190</v>
      </c>
      <c r="AB52" s="118">
        <v>1888</v>
      </c>
      <c r="AC52" s="117">
        <f t="shared" si="7"/>
        <v>333</v>
      </c>
      <c r="AD52" s="118">
        <v>220</v>
      </c>
      <c r="AE52" s="118">
        <v>113</v>
      </c>
      <c r="AF52" s="117">
        <f t="shared" si="8"/>
        <v>12783</v>
      </c>
      <c r="AG52" s="118">
        <v>12783</v>
      </c>
      <c r="AH52" s="118">
        <v>0</v>
      </c>
      <c r="AI52" s="118">
        <v>0</v>
      </c>
      <c r="AJ52" s="117">
        <f t="shared" si="9"/>
        <v>15190</v>
      </c>
      <c r="AK52" s="118">
        <v>2993</v>
      </c>
      <c r="AL52" s="118">
        <v>58</v>
      </c>
      <c r="AM52" s="118">
        <v>1739</v>
      </c>
      <c r="AN52" s="118">
        <v>3319</v>
      </c>
      <c r="AO52" s="118">
        <v>0</v>
      </c>
      <c r="AP52" s="118">
        <v>0</v>
      </c>
      <c r="AQ52" s="118">
        <v>91</v>
      </c>
      <c r="AR52" s="118">
        <v>138</v>
      </c>
      <c r="AS52" s="118">
        <v>6852</v>
      </c>
      <c r="AT52" s="117">
        <f t="shared" si="10"/>
        <v>665</v>
      </c>
      <c r="AU52" s="118">
        <v>644</v>
      </c>
      <c r="AV52" s="118">
        <v>0</v>
      </c>
      <c r="AW52" s="118">
        <v>13</v>
      </c>
      <c r="AX52" s="118">
        <v>8</v>
      </c>
      <c r="AY52" s="118">
        <v>0</v>
      </c>
      <c r="AZ52" s="117">
        <f t="shared" si="11"/>
        <v>788</v>
      </c>
      <c r="BA52" s="118">
        <v>788</v>
      </c>
      <c r="BB52" s="118">
        <v>0</v>
      </c>
      <c r="BC52" s="118">
        <v>0</v>
      </c>
    </row>
    <row r="53" spans="1:55" s="89" customFormat="1" ht="12" customHeight="1">
      <c r="A53" s="95" t="s">
        <v>448</v>
      </c>
      <c r="B53" s="96" t="s">
        <v>449</v>
      </c>
      <c r="C53" s="95" t="s">
        <v>450</v>
      </c>
      <c r="D53" s="117">
        <f t="shared" si="0"/>
        <v>144716</v>
      </c>
      <c r="E53" s="117">
        <f t="shared" si="1"/>
        <v>639</v>
      </c>
      <c r="F53" s="118">
        <v>0</v>
      </c>
      <c r="G53" s="118">
        <v>639</v>
      </c>
      <c r="H53" s="117">
        <f t="shared" si="2"/>
        <v>7085</v>
      </c>
      <c r="I53" s="118">
        <v>346</v>
      </c>
      <c r="J53" s="118">
        <v>6739</v>
      </c>
      <c r="K53" s="117">
        <f t="shared" si="3"/>
        <v>136992</v>
      </c>
      <c r="L53" s="118">
        <v>27737</v>
      </c>
      <c r="M53" s="118">
        <v>109255</v>
      </c>
      <c r="N53" s="117">
        <f t="shared" si="4"/>
        <v>144804</v>
      </c>
      <c r="O53" s="117">
        <f t="shared" si="5"/>
        <v>28083</v>
      </c>
      <c r="P53" s="118">
        <v>19859</v>
      </c>
      <c r="Q53" s="118">
        <v>0</v>
      </c>
      <c r="R53" s="118">
        <v>0</v>
      </c>
      <c r="S53" s="118">
        <v>2488</v>
      </c>
      <c r="T53" s="118">
        <v>2257</v>
      </c>
      <c r="U53" s="118">
        <v>3479</v>
      </c>
      <c r="V53" s="117">
        <f t="shared" si="6"/>
        <v>116633</v>
      </c>
      <c r="W53" s="118">
        <v>89940</v>
      </c>
      <c r="X53" s="118">
        <v>0</v>
      </c>
      <c r="Y53" s="118">
        <v>0</v>
      </c>
      <c r="Z53" s="118">
        <v>20958</v>
      </c>
      <c r="AA53" s="118">
        <v>2358</v>
      </c>
      <c r="AB53" s="118">
        <v>3377</v>
      </c>
      <c r="AC53" s="117">
        <f t="shared" si="7"/>
        <v>88</v>
      </c>
      <c r="AD53" s="118">
        <v>61</v>
      </c>
      <c r="AE53" s="118">
        <v>27</v>
      </c>
      <c r="AF53" s="117">
        <f t="shared" si="8"/>
        <v>3890</v>
      </c>
      <c r="AG53" s="118">
        <v>3890</v>
      </c>
      <c r="AH53" s="118">
        <v>0</v>
      </c>
      <c r="AI53" s="118">
        <v>0</v>
      </c>
      <c r="AJ53" s="117">
        <f t="shared" si="9"/>
        <v>4159</v>
      </c>
      <c r="AK53" s="118">
        <v>353</v>
      </c>
      <c r="AL53" s="118">
        <v>0</v>
      </c>
      <c r="AM53" s="118">
        <v>2091</v>
      </c>
      <c r="AN53" s="118">
        <v>590</v>
      </c>
      <c r="AO53" s="118">
        <v>0</v>
      </c>
      <c r="AP53" s="118">
        <v>0</v>
      </c>
      <c r="AQ53" s="118">
        <v>555</v>
      </c>
      <c r="AR53" s="118">
        <v>450</v>
      </c>
      <c r="AS53" s="118">
        <v>120</v>
      </c>
      <c r="AT53" s="117">
        <f t="shared" si="10"/>
        <v>187</v>
      </c>
      <c r="AU53" s="118">
        <v>84</v>
      </c>
      <c r="AV53" s="118">
        <v>0</v>
      </c>
      <c r="AW53" s="118">
        <v>103</v>
      </c>
      <c r="AX53" s="118">
        <v>0</v>
      </c>
      <c r="AY53" s="118">
        <v>0</v>
      </c>
      <c r="AZ53" s="117">
        <f t="shared" si="11"/>
        <v>0</v>
      </c>
      <c r="BA53" s="118">
        <v>0</v>
      </c>
      <c r="BB53" s="118">
        <v>0</v>
      </c>
      <c r="BC53" s="118">
        <v>0</v>
      </c>
    </row>
    <row r="54" spans="1:55" s="89" customFormat="1" ht="12" customHeight="1">
      <c r="A54" s="95" t="s">
        <v>451</v>
      </c>
      <c r="B54" s="96" t="s">
        <v>452</v>
      </c>
      <c r="C54" s="95" t="s">
        <v>256</v>
      </c>
      <c r="D54" s="117">
        <f aca="true" t="shared" si="12" ref="D54:AI54">SUM(D7:D53)</f>
        <v>21859984.85</v>
      </c>
      <c r="E54" s="117">
        <f t="shared" si="12"/>
        <v>609880</v>
      </c>
      <c r="F54" s="118">
        <f t="shared" si="12"/>
        <v>368780</v>
      </c>
      <c r="G54" s="118">
        <f t="shared" si="12"/>
        <v>241100</v>
      </c>
      <c r="H54" s="117">
        <f t="shared" si="12"/>
        <v>2631606.9</v>
      </c>
      <c r="I54" s="118">
        <f t="shared" si="12"/>
        <v>2043797</v>
      </c>
      <c r="J54" s="118">
        <f t="shared" si="12"/>
        <v>587809.9</v>
      </c>
      <c r="K54" s="117">
        <f t="shared" si="12"/>
        <v>18618497.95</v>
      </c>
      <c r="L54" s="118">
        <f t="shared" si="12"/>
        <v>4815016</v>
      </c>
      <c r="M54" s="118">
        <f t="shared" si="12"/>
        <v>13803481.95</v>
      </c>
      <c r="N54" s="117">
        <f t="shared" si="12"/>
        <v>21934980.85</v>
      </c>
      <c r="O54" s="117">
        <f t="shared" si="12"/>
        <v>7227668</v>
      </c>
      <c r="P54" s="118">
        <f t="shared" si="12"/>
        <v>6771213</v>
      </c>
      <c r="Q54" s="118">
        <f t="shared" si="12"/>
        <v>2485</v>
      </c>
      <c r="R54" s="118">
        <f t="shared" si="12"/>
        <v>5929</v>
      </c>
      <c r="S54" s="118">
        <f t="shared" si="12"/>
        <v>434434</v>
      </c>
      <c r="T54" s="118">
        <f t="shared" si="12"/>
        <v>6677</v>
      </c>
      <c r="U54" s="118">
        <f t="shared" si="12"/>
        <v>6930</v>
      </c>
      <c r="V54" s="117">
        <f t="shared" si="12"/>
        <v>14631419.85</v>
      </c>
      <c r="W54" s="118">
        <f t="shared" si="12"/>
        <v>13725961.85</v>
      </c>
      <c r="X54" s="118">
        <f t="shared" si="12"/>
        <v>16195</v>
      </c>
      <c r="Y54" s="118">
        <f t="shared" si="12"/>
        <v>15452</v>
      </c>
      <c r="Z54" s="118">
        <f t="shared" si="12"/>
        <v>830663</v>
      </c>
      <c r="AA54" s="118">
        <f t="shared" si="12"/>
        <v>11090</v>
      </c>
      <c r="AB54" s="118">
        <f t="shared" si="12"/>
        <v>32058</v>
      </c>
      <c r="AC54" s="117">
        <f t="shared" si="12"/>
        <v>75893</v>
      </c>
      <c r="AD54" s="118">
        <f t="shared" si="12"/>
        <v>61147</v>
      </c>
      <c r="AE54" s="118">
        <f t="shared" si="12"/>
        <v>14746</v>
      </c>
      <c r="AF54" s="117">
        <f t="shared" si="12"/>
        <v>560174</v>
      </c>
      <c r="AG54" s="118">
        <f t="shared" si="12"/>
        <v>560142</v>
      </c>
      <c r="AH54" s="118">
        <f t="shared" si="12"/>
        <v>15</v>
      </c>
      <c r="AI54" s="118">
        <f t="shared" si="12"/>
        <v>17</v>
      </c>
      <c r="AJ54" s="117">
        <f aca="true" t="shared" si="13" ref="AJ54:BC54">SUM(AJ7:AJ53)</f>
        <v>1085576</v>
      </c>
      <c r="AK54" s="118">
        <f t="shared" si="13"/>
        <v>507124</v>
      </c>
      <c r="AL54" s="118">
        <f t="shared" si="13"/>
        <v>39704</v>
      </c>
      <c r="AM54" s="118">
        <f t="shared" si="13"/>
        <v>199179</v>
      </c>
      <c r="AN54" s="118">
        <f t="shared" si="13"/>
        <v>47734</v>
      </c>
      <c r="AO54" s="118">
        <f t="shared" si="13"/>
        <v>2115</v>
      </c>
      <c r="AP54" s="118">
        <f t="shared" si="13"/>
        <v>175311</v>
      </c>
      <c r="AQ54" s="118">
        <f t="shared" si="13"/>
        <v>32453</v>
      </c>
      <c r="AR54" s="118">
        <f t="shared" si="13"/>
        <v>9736</v>
      </c>
      <c r="AS54" s="118">
        <f t="shared" si="13"/>
        <v>72220</v>
      </c>
      <c r="AT54" s="117">
        <f t="shared" si="13"/>
        <v>28337</v>
      </c>
      <c r="AU54" s="118">
        <f t="shared" si="13"/>
        <v>18147</v>
      </c>
      <c r="AV54" s="118">
        <f t="shared" si="13"/>
        <v>3247</v>
      </c>
      <c r="AW54" s="118">
        <f t="shared" si="13"/>
        <v>6890</v>
      </c>
      <c r="AX54" s="118">
        <f t="shared" si="13"/>
        <v>53</v>
      </c>
      <c r="AY54" s="118">
        <f t="shared" si="13"/>
        <v>0</v>
      </c>
      <c r="AZ54" s="117">
        <f t="shared" si="13"/>
        <v>44394</v>
      </c>
      <c r="BA54" s="118">
        <f t="shared" si="13"/>
        <v>42140</v>
      </c>
      <c r="BB54" s="118">
        <f t="shared" si="13"/>
        <v>2092</v>
      </c>
      <c r="BC54" s="118">
        <f t="shared" si="13"/>
        <v>162</v>
      </c>
    </row>
  </sheetData>
  <sheetProtection/>
  <autoFilter ref="A6:BC6"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452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48</v>
      </c>
      <c r="M2" s="2" t="e">
        <f>IF(L2&lt;&gt;"",VLOOKUP(L2,$AI$6:$AJ$52,2,FALSE),"-")</f>
        <v>#N/A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54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56" t="s">
        <v>26</v>
      </c>
      <c r="G6" s="157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65" t="s">
        <v>28</v>
      </c>
      <c r="C7" s="5" t="s">
        <v>29</v>
      </c>
      <c r="D7" s="18">
        <f>AD7</f>
        <v>8242082</v>
      </c>
      <c r="F7" s="160" t="s">
        <v>30</v>
      </c>
      <c r="G7" s="6" t="s">
        <v>31</v>
      </c>
      <c r="H7" s="19">
        <f aca="true" t="shared" si="1" ref="H7:H12">AD14</f>
        <v>6771213</v>
      </c>
      <c r="I7" s="19">
        <f aca="true" t="shared" si="2" ref="I7:I12">AD24</f>
        <v>13725961.85</v>
      </c>
      <c r="J7" s="19">
        <f aca="true" t="shared" si="3" ref="J7:J12">SUM(H7:I7)</f>
        <v>20497174.85</v>
      </c>
      <c r="K7" s="20">
        <f aca="true" t="shared" si="4" ref="K7:K12">IF(J$13&gt;0,J7/J$13,0)</f>
        <v>0.9376957991410424</v>
      </c>
      <c r="L7" s="21">
        <f>AD34</f>
        <v>560142</v>
      </c>
      <c r="M7" s="22">
        <f>AD37</f>
        <v>42140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8242082</v>
      </c>
      <c r="AF7" s="11" t="str">
        <f ca="1" t="shared" si="0"/>
        <v>01000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66"/>
      <c r="C8" s="6" t="s">
        <v>32</v>
      </c>
      <c r="D8" s="23">
        <f>AD8</f>
        <v>86654</v>
      </c>
      <c r="F8" s="161"/>
      <c r="G8" s="6" t="s">
        <v>33</v>
      </c>
      <c r="H8" s="19">
        <f t="shared" si="1"/>
        <v>2485</v>
      </c>
      <c r="I8" s="19">
        <f t="shared" si="2"/>
        <v>16195</v>
      </c>
      <c r="J8" s="19">
        <f t="shared" si="3"/>
        <v>18680</v>
      </c>
      <c r="K8" s="20">
        <f t="shared" si="4"/>
        <v>0.0008545644780873141</v>
      </c>
      <c r="L8" s="21">
        <f>AD35</f>
        <v>15</v>
      </c>
      <c r="M8" s="22">
        <f>AD38</f>
        <v>2092</v>
      </c>
      <c r="AA8" s="3" t="s">
        <v>32</v>
      </c>
      <c r="AB8" s="48" t="s">
        <v>67</v>
      </c>
      <c r="AC8" s="48" t="s">
        <v>124</v>
      </c>
      <c r="AD8" s="11">
        <f ca="1" t="shared" si="5"/>
        <v>86654</v>
      </c>
      <c r="AF8" s="11" t="str">
        <f ca="1" t="shared" si="0"/>
        <v>02000</v>
      </c>
      <c r="AG8" s="11">
        <v>8</v>
      </c>
      <c r="AI8" s="45" t="s">
        <v>168</v>
      </c>
      <c r="AJ8" s="2" t="s">
        <v>115</v>
      </c>
    </row>
    <row r="9" spans="2:36" ht="16.5" customHeight="1">
      <c r="B9" s="167"/>
      <c r="C9" s="7" t="s">
        <v>34</v>
      </c>
      <c r="D9" s="24">
        <f>SUM(D7:D8)</f>
        <v>8328736</v>
      </c>
      <c r="F9" s="161"/>
      <c r="G9" s="6" t="s">
        <v>35</v>
      </c>
      <c r="H9" s="19">
        <f t="shared" si="1"/>
        <v>5929</v>
      </c>
      <c r="I9" s="19">
        <f t="shared" si="2"/>
        <v>15452</v>
      </c>
      <c r="J9" s="19">
        <f t="shared" si="3"/>
        <v>21381</v>
      </c>
      <c r="K9" s="20">
        <f t="shared" si="4"/>
        <v>0.0009781286459306672</v>
      </c>
      <c r="L9" s="21">
        <f>AD36</f>
        <v>17</v>
      </c>
      <c r="M9" s="22">
        <f>AD39</f>
        <v>162</v>
      </c>
      <c r="AA9" s="3" t="s">
        <v>37</v>
      </c>
      <c r="AB9" s="48" t="s">
        <v>67</v>
      </c>
      <c r="AC9" s="48" t="s">
        <v>125</v>
      </c>
      <c r="AD9" s="11">
        <f ca="1" t="shared" si="5"/>
        <v>92885977</v>
      </c>
      <c r="AF9" s="11" t="str">
        <f ca="1" t="shared" si="0"/>
        <v>03000</v>
      </c>
      <c r="AG9" s="11">
        <v>9</v>
      </c>
      <c r="AI9" s="45" t="s">
        <v>169</v>
      </c>
      <c r="AJ9" s="2" t="s">
        <v>114</v>
      </c>
    </row>
    <row r="10" spans="2:36" ht="16.5" customHeight="1">
      <c r="B10" s="168" t="s">
        <v>36</v>
      </c>
      <c r="C10" s="8" t="s">
        <v>37</v>
      </c>
      <c r="D10" s="23">
        <f>AD9</f>
        <v>92885977</v>
      </c>
      <c r="F10" s="161"/>
      <c r="G10" s="6" t="s">
        <v>38</v>
      </c>
      <c r="H10" s="19">
        <f t="shared" si="1"/>
        <v>434434</v>
      </c>
      <c r="I10" s="19">
        <f t="shared" si="2"/>
        <v>830663</v>
      </c>
      <c r="J10" s="19">
        <f t="shared" si="3"/>
        <v>1265097</v>
      </c>
      <c r="K10" s="20">
        <f t="shared" si="4"/>
        <v>0.05787510479308495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304295</v>
      </c>
      <c r="AF10" s="11" t="str">
        <f ca="1" t="shared" si="0"/>
        <v>04000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69"/>
      <c r="C11" s="6" t="s">
        <v>39</v>
      </c>
      <c r="D11" s="23">
        <f>AD10</f>
        <v>304295</v>
      </c>
      <c r="F11" s="161"/>
      <c r="G11" s="6" t="s">
        <v>41</v>
      </c>
      <c r="H11" s="19">
        <f t="shared" si="1"/>
        <v>6677</v>
      </c>
      <c r="I11" s="19">
        <f t="shared" si="2"/>
        <v>11090</v>
      </c>
      <c r="J11" s="19">
        <f t="shared" si="3"/>
        <v>17767</v>
      </c>
      <c r="K11" s="20">
        <f t="shared" si="4"/>
        <v>0.0008127969530073506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26874958</v>
      </c>
      <c r="AF11" s="11" t="str">
        <f ca="1" t="shared" si="0"/>
        <v>05000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69"/>
      <c r="C12" s="6" t="s">
        <v>40</v>
      </c>
      <c r="D12" s="23">
        <f>AD11</f>
        <v>26874958</v>
      </c>
      <c r="F12" s="161"/>
      <c r="G12" s="6" t="s">
        <v>42</v>
      </c>
      <c r="H12" s="19">
        <f t="shared" si="1"/>
        <v>6930</v>
      </c>
      <c r="I12" s="19">
        <f t="shared" si="2"/>
        <v>32058</v>
      </c>
      <c r="J12" s="19">
        <f t="shared" si="3"/>
        <v>38988</v>
      </c>
      <c r="K12" s="20">
        <f t="shared" si="4"/>
        <v>0.001783605988847334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14492089</v>
      </c>
      <c r="AF12" s="11" t="str">
        <f ca="1" t="shared" si="0"/>
        <v>06000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70"/>
      <c r="C13" s="7" t="s">
        <v>34</v>
      </c>
      <c r="D13" s="24">
        <f>SUM(D10:D12)</f>
        <v>120065230</v>
      </c>
      <c r="F13" s="162"/>
      <c r="G13" s="6" t="s">
        <v>34</v>
      </c>
      <c r="H13" s="19">
        <f>SUM(H7:H12)</f>
        <v>7227668</v>
      </c>
      <c r="I13" s="19">
        <f>SUM(I7:I12)</f>
        <v>14631419.85</v>
      </c>
      <c r="J13" s="19">
        <f>SUM(J7:J12)</f>
        <v>21859087.85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1974254</v>
      </c>
      <c r="AF13" s="11" t="str">
        <f ca="1" t="shared" si="0"/>
        <v>07000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58" t="s">
        <v>43</v>
      </c>
      <c r="C14" s="159"/>
      <c r="D14" s="27">
        <f>SUM(D9,D13)</f>
        <v>128393966</v>
      </c>
      <c r="F14" s="163" t="s">
        <v>44</v>
      </c>
      <c r="G14" s="164"/>
      <c r="H14" s="19">
        <f>AD20</f>
        <v>61147</v>
      </c>
      <c r="I14" s="19">
        <f>AD30</f>
        <v>14746</v>
      </c>
      <c r="J14" s="19">
        <f>SUM(H14:I14)</f>
        <v>75893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6771213</v>
      </c>
      <c r="AF14" s="11" t="str">
        <f ca="1" t="shared" si="0"/>
        <v>08000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58" t="s">
        <v>122</v>
      </c>
      <c r="C15" s="159"/>
      <c r="D15" s="27">
        <f>AD13</f>
        <v>1974254</v>
      </c>
      <c r="F15" s="158" t="s">
        <v>3</v>
      </c>
      <c r="G15" s="159"/>
      <c r="H15" s="29">
        <f>SUM(H13:H14)</f>
        <v>7288815</v>
      </c>
      <c r="I15" s="29">
        <f>SUM(I13:I14)</f>
        <v>14646165.85</v>
      </c>
      <c r="J15" s="29">
        <f>SUM(J13:J14)</f>
        <v>21934980.85</v>
      </c>
      <c r="K15" s="30" t="s">
        <v>126</v>
      </c>
      <c r="L15" s="31">
        <f>SUM(L7:L9)</f>
        <v>560174</v>
      </c>
      <c r="M15" s="32">
        <f>SUM(M7:M9)</f>
        <v>44394</v>
      </c>
      <c r="AA15" s="3" t="s">
        <v>33</v>
      </c>
      <c r="AB15" s="48" t="s">
        <v>68</v>
      </c>
      <c r="AC15" s="48" t="s">
        <v>131</v>
      </c>
      <c r="AD15" s="11">
        <f ca="1" t="shared" si="5"/>
        <v>2485</v>
      </c>
      <c r="AF15" s="11" t="str">
        <f ca="1" t="shared" si="0"/>
        <v>09000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5929</v>
      </c>
      <c r="AF16" s="11" t="str">
        <f ca="1" t="shared" si="0"/>
        <v>10000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14492089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434434</v>
      </c>
      <c r="AF17" s="11" t="str">
        <f ca="1" t="shared" si="0"/>
        <v>11000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56" t="s">
        <v>48</v>
      </c>
      <c r="G18" s="157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6677</v>
      </c>
      <c r="AF18" s="11" t="str">
        <f ca="1" t="shared" si="0"/>
        <v>12000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0.9351314064089273</v>
      </c>
      <c r="F19" s="163" t="s">
        <v>50</v>
      </c>
      <c r="G19" s="164"/>
      <c r="H19" s="19">
        <f>AD21</f>
        <v>368780</v>
      </c>
      <c r="I19" s="19">
        <f>AD31</f>
        <v>241100</v>
      </c>
      <c r="J19" s="23">
        <f>SUM(H19:I19)</f>
        <v>609880</v>
      </c>
      <c r="AA19" s="3" t="s">
        <v>42</v>
      </c>
      <c r="AB19" s="48" t="s">
        <v>68</v>
      </c>
      <c r="AC19" s="48" t="s">
        <v>134</v>
      </c>
      <c r="AD19" s="11">
        <f ca="1" t="shared" si="5"/>
        <v>6930</v>
      </c>
      <c r="AF19" s="11" t="str">
        <f ca="1" t="shared" si="0"/>
        <v>13000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0.06486859359107265</v>
      </c>
      <c r="F20" s="163" t="s">
        <v>52</v>
      </c>
      <c r="G20" s="164"/>
      <c r="H20" s="19">
        <f>AD22</f>
        <v>2043797</v>
      </c>
      <c r="I20" s="19">
        <f>AD32</f>
        <v>587809.9</v>
      </c>
      <c r="J20" s="23">
        <f>SUM(H20:I20)</f>
        <v>2631606.9</v>
      </c>
      <c r="AA20" s="3" t="s">
        <v>44</v>
      </c>
      <c r="AB20" s="48" t="s">
        <v>68</v>
      </c>
      <c r="AC20" s="48" t="s">
        <v>135</v>
      </c>
      <c r="AD20" s="11">
        <f ca="1" t="shared" si="5"/>
        <v>61147</v>
      </c>
      <c r="AF20" s="11" t="str">
        <f ca="1" t="shared" si="0"/>
        <v>14000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0.7234450332346615</v>
      </c>
      <c r="F21" s="163" t="s">
        <v>54</v>
      </c>
      <c r="G21" s="164"/>
      <c r="H21" s="19">
        <f>AD23</f>
        <v>4815016</v>
      </c>
      <c r="I21" s="19">
        <f>AD33</f>
        <v>13803481.95</v>
      </c>
      <c r="J21" s="23">
        <f>SUM(H21:I21)</f>
        <v>18618497.95</v>
      </c>
      <c r="AA21" s="3" t="s">
        <v>50</v>
      </c>
      <c r="AB21" s="48" t="s">
        <v>68</v>
      </c>
      <c r="AC21" s="48" t="s">
        <v>136</v>
      </c>
      <c r="AD21" s="11">
        <f ca="1" t="shared" si="5"/>
        <v>368780</v>
      </c>
      <c r="AF21" s="11" t="str">
        <f ca="1" t="shared" si="0"/>
        <v>15000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0.20931636304466208</v>
      </c>
      <c r="F22" s="158" t="s">
        <v>3</v>
      </c>
      <c r="G22" s="159"/>
      <c r="H22" s="29">
        <f>SUM(H19:H21)</f>
        <v>7227593</v>
      </c>
      <c r="I22" s="29">
        <f>SUM(I19:I21)</f>
        <v>14632391.85</v>
      </c>
      <c r="J22" s="34">
        <f>SUM(J19:J21)</f>
        <v>21859984.849999998</v>
      </c>
      <c r="AA22" s="3" t="s">
        <v>52</v>
      </c>
      <c r="AB22" s="48" t="s">
        <v>68</v>
      </c>
      <c r="AC22" s="48" t="s">
        <v>137</v>
      </c>
      <c r="AD22" s="11">
        <f ca="1" t="shared" si="5"/>
        <v>2043797</v>
      </c>
      <c r="AF22" s="11" t="str">
        <f ca="1" t="shared" si="0"/>
        <v>16000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0.11287204104280103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4815016</v>
      </c>
      <c r="AF23" s="11" t="str">
        <f ca="1" t="shared" si="0"/>
        <v>17000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0.9895957802000207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13725961.85</v>
      </c>
      <c r="AF24" s="11" t="str">
        <f ca="1" t="shared" si="0"/>
        <v>18000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0.010404219799979252</v>
      </c>
      <c r="F25" s="181" t="s">
        <v>57</v>
      </c>
      <c r="G25" s="182"/>
      <c r="H25" s="182"/>
      <c r="I25" s="171" t="s">
        <v>58</v>
      </c>
      <c r="J25" s="173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16195</v>
      </c>
      <c r="AF25" s="11" t="str">
        <f ca="1" t="shared" si="0"/>
        <v>19000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2"/>
      <c r="J26" s="174"/>
      <c r="AA26" s="3" t="s">
        <v>35</v>
      </c>
      <c r="AB26" s="48" t="s">
        <v>68</v>
      </c>
      <c r="AC26" s="48" t="s">
        <v>141</v>
      </c>
      <c r="AD26" s="11">
        <f ca="1" t="shared" si="5"/>
        <v>15452</v>
      </c>
      <c r="AF26" s="11" t="str">
        <f ca="1" t="shared" si="0"/>
        <v>20000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75" t="s">
        <v>60</v>
      </c>
      <c r="G27" s="176"/>
      <c r="H27" s="177"/>
      <c r="I27" s="21">
        <f aca="true" t="shared" si="6" ref="I27:I35">AD40</f>
        <v>507124</v>
      </c>
      <c r="J27" s="37">
        <f>AD49</f>
        <v>18147</v>
      </c>
      <c r="AA27" s="3" t="s">
        <v>38</v>
      </c>
      <c r="AB27" s="48" t="s">
        <v>68</v>
      </c>
      <c r="AC27" s="48" t="s">
        <v>142</v>
      </c>
      <c r="AD27" s="11">
        <f ca="1" t="shared" si="5"/>
        <v>830663</v>
      </c>
      <c r="AF27" s="11" t="str">
        <f ca="1" t="shared" si="0"/>
        <v>21000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39704</v>
      </c>
      <c r="J28" s="37">
        <f>AD50</f>
        <v>3247</v>
      </c>
      <c r="AA28" s="3" t="s">
        <v>41</v>
      </c>
      <c r="AB28" s="48" t="s">
        <v>68</v>
      </c>
      <c r="AC28" s="48" t="s">
        <v>143</v>
      </c>
      <c r="AD28" s="11">
        <f ca="1" t="shared" si="5"/>
        <v>11090</v>
      </c>
      <c r="AF28" s="11" t="str">
        <f ca="1" t="shared" si="0"/>
        <v>22000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75" t="s">
        <v>62</v>
      </c>
      <c r="G29" s="176"/>
      <c r="H29" s="177"/>
      <c r="I29" s="21">
        <f t="shared" si="6"/>
        <v>199179</v>
      </c>
      <c r="J29" s="37">
        <f>AD51</f>
        <v>6890</v>
      </c>
      <c r="AA29" s="3" t="s">
        <v>42</v>
      </c>
      <c r="AB29" s="48" t="s">
        <v>68</v>
      </c>
      <c r="AC29" s="48" t="s">
        <v>144</v>
      </c>
      <c r="AD29" s="11">
        <f ca="1" t="shared" si="5"/>
        <v>32058</v>
      </c>
      <c r="AF29" s="11" t="str">
        <f ca="1" t="shared" si="0"/>
        <v>23000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75" t="s">
        <v>16</v>
      </c>
      <c r="G30" s="176"/>
      <c r="H30" s="177"/>
      <c r="I30" s="21">
        <f t="shared" si="6"/>
        <v>47734</v>
      </c>
      <c r="J30" s="37">
        <f>AD52</f>
        <v>53</v>
      </c>
      <c r="AA30" s="3" t="s">
        <v>44</v>
      </c>
      <c r="AB30" s="48" t="s">
        <v>68</v>
      </c>
      <c r="AC30" s="48" t="s">
        <v>145</v>
      </c>
      <c r="AD30" s="11">
        <f ca="1" t="shared" si="5"/>
        <v>14746</v>
      </c>
      <c r="AF30" s="11" t="str">
        <f ca="1" t="shared" si="0"/>
        <v>24000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75" t="s">
        <v>17</v>
      </c>
      <c r="G31" s="176"/>
      <c r="H31" s="177"/>
      <c r="I31" s="21">
        <f t="shared" si="6"/>
        <v>2115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241100</v>
      </c>
      <c r="AF31" s="11" t="str">
        <f ca="1" t="shared" si="0"/>
        <v>25000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75" t="s">
        <v>63</v>
      </c>
      <c r="G32" s="176"/>
      <c r="H32" s="177"/>
      <c r="I32" s="21">
        <f t="shared" si="6"/>
        <v>175311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587809.9</v>
      </c>
      <c r="AF32" s="11" t="str">
        <f ca="1" t="shared" si="0"/>
        <v>26000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75" t="s">
        <v>64</v>
      </c>
      <c r="G33" s="176"/>
      <c r="H33" s="177"/>
      <c r="I33" s="21">
        <f t="shared" si="6"/>
        <v>32453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13803481.95</v>
      </c>
      <c r="AF33" s="11" t="str">
        <f ca="1" t="shared" si="0"/>
        <v>27000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75" t="s">
        <v>65</v>
      </c>
      <c r="G34" s="176"/>
      <c r="H34" s="177"/>
      <c r="I34" s="21">
        <f t="shared" si="6"/>
        <v>9736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560142</v>
      </c>
      <c r="AF34" s="11" t="str">
        <f ca="1" t="shared" si="0"/>
        <v>28000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75" t="s">
        <v>66</v>
      </c>
      <c r="G35" s="176"/>
      <c r="H35" s="177"/>
      <c r="I35" s="21">
        <f t="shared" si="6"/>
        <v>72220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15</v>
      </c>
      <c r="AF35" s="11" t="str">
        <f ca="1" t="shared" si="0"/>
        <v>29000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85" t="s">
        <v>10</v>
      </c>
      <c r="G36" s="186"/>
      <c r="H36" s="187"/>
      <c r="I36" s="38">
        <f>SUM(I27:I35)</f>
        <v>1085576</v>
      </c>
      <c r="J36" s="39">
        <f>SUM(J27:J31)</f>
        <v>28337</v>
      </c>
      <c r="AA36" s="3" t="s">
        <v>35</v>
      </c>
      <c r="AB36" s="48" t="s">
        <v>68</v>
      </c>
      <c r="AC36" s="48" t="s">
        <v>149</v>
      </c>
      <c r="AD36" s="48">
        <f ca="1" t="shared" si="5"/>
        <v>17</v>
      </c>
      <c r="AF36" s="11" t="str">
        <f ca="1" t="shared" si="0"/>
        <v>30000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42140</v>
      </c>
      <c r="AF37" s="11" t="str">
        <f ca="1" t="shared" si="0"/>
        <v>31000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2092</v>
      </c>
      <c r="AF38" s="11" t="str">
        <f ca="1" t="shared" si="0"/>
        <v>32000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162</v>
      </c>
      <c r="AF39" s="11" t="str">
        <f ca="1" t="shared" si="0"/>
        <v>33000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507124</v>
      </c>
      <c r="AF40" s="11" t="str">
        <f ca="1" t="shared" si="0"/>
        <v>34000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39704</v>
      </c>
      <c r="AF41" s="11" t="str">
        <f ca="1" t="shared" si="0"/>
        <v>35000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199179</v>
      </c>
      <c r="AF42" s="11" t="str">
        <f ca="1" t="shared" si="0"/>
        <v>36000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47734</v>
      </c>
      <c r="AF43" s="11" t="str">
        <f ca="1" t="shared" si="0"/>
        <v>37000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2115</v>
      </c>
      <c r="AF44" s="11" t="str">
        <f ca="1" t="shared" si="0"/>
        <v>38000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175311</v>
      </c>
      <c r="AF45" s="11" t="str">
        <f ca="1" t="shared" si="0"/>
        <v>39000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32453</v>
      </c>
      <c r="AF46" s="11" t="str">
        <f ca="1" t="shared" si="0"/>
        <v>40000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9736</v>
      </c>
      <c r="AF47" s="11" t="str">
        <f ca="1" t="shared" si="0"/>
        <v>41000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72220</v>
      </c>
      <c r="AF48" s="11" t="str">
        <f ca="1" t="shared" si="0"/>
        <v>42000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18147</v>
      </c>
      <c r="AF49" s="11" t="str">
        <f ca="1" t="shared" si="0"/>
        <v>43000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3247</v>
      </c>
      <c r="AF50" s="11" t="str">
        <f ca="1" t="shared" si="0"/>
        <v>44000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6890</v>
      </c>
      <c r="AF51" s="11" t="str">
        <f ca="1" t="shared" si="0"/>
        <v>45000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53</v>
      </c>
      <c r="AF52" s="11" t="str">
        <f ca="1" t="shared" si="0"/>
        <v>46000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 t="str">
        <f ca="1" t="shared" si="0"/>
        <v>47000</v>
      </c>
      <c r="AG53" s="11">
        <v>53</v>
      </c>
    </row>
    <row r="54" spans="32:33" ht="13.5" hidden="1">
      <c r="AF54" s="11" t="str">
        <f ca="1" t="shared" si="0"/>
        <v>48000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2014-07-16T08:04:22Z</cp:lastPrinted>
  <dcterms:created xsi:type="dcterms:W3CDTF">2008-01-06T09:25:24Z</dcterms:created>
  <dcterms:modified xsi:type="dcterms:W3CDTF">2015-02-25T06:57:59Z</dcterms:modified>
  <cp:category/>
  <cp:version/>
  <cp:contentType/>
  <cp:contentStatus/>
</cp:coreProperties>
</file>