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495" windowWidth="19320" windowHeight="612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_xlnm._FilterDatabase" localSheetId="0" hidden="1">'ごみ処理概要'!$A$6:$AE$6</definedName>
    <definedName name="_xlnm._FilterDatabase" localSheetId="23" hidden="1">'ごみ処理量内訳'!$A$6:$BI$6</definedName>
    <definedName name="_xlnm._FilterDatabase" localSheetId="9" hidden="1">'ごみ搬入量内訳(セメント)'!$A$6:$AH$6</definedName>
    <definedName name="_xlnm._FilterDatabase" localSheetId="11" hidden="1">'ごみ搬入量内訳(その他)'!$A$6:$AH$6</definedName>
    <definedName name="_xlnm._FilterDatabase" localSheetId="7" hidden="1">'ごみ搬入量内訳(メタン化)'!$A$6:$AH$6</definedName>
    <definedName name="_xlnm._FilterDatabase" localSheetId="13" hidden="1">'ごみ搬入量内訳(海洋投入)'!$A$6:$AH$6</definedName>
    <definedName name="_xlnm._FilterDatabase" localSheetId="10" hidden="1">'ごみ搬入量内訳(資源化等)'!$A$6:$AH$6</definedName>
    <definedName name="_xlnm._FilterDatabase" localSheetId="6" hidden="1">'ごみ搬入量内訳(飼料化)'!$A$6:$AH$6</definedName>
    <definedName name="_xlnm._FilterDatabase" localSheetId="3" hidden="1">'ごみ搬入量内訳(焼却)'!$A$6:$AH$6</definedName>
    <definedName name="_xlnm._FilterDatabase" localSheetId="4" hidden="1">'ごみ搬入量内訳(粗大)'!$A$6:$AH$6</definedName>
    <definedName name="_xlnm._FilterDatabase" localSheetId="1" hidden="1">'ごみ搬入量内訳(総括)'!$A$6:$AH$6</definedName>
    <definedName name="_xlnm._FilterDatabase" localSheetId="5" hidden="1">'ごみ搬入量内訳(堆肥化)'!$A$6:$AH$6</definedName>
    <definedName name="_xlnm._FilterDatabase" localSheetId="2" hidden="1">'ごみ搬入量内訳(直接資源化)'!$A$6:$AH$6</definedName>
    <definedName name="_xlnm._FilterDatabase" localSheetId="12" hidden="1">'ごみ搬入量内訳(直接埋立)'!$A$6:$AH$6</definedName>
    <definedName name="_xlnm._FilterDatabase" localSheetId="8" hidden="1">'ごみ搬入量内訳(燃料化)'!$A$6:$AH$6</definedName>
    <definedName name="_xlnm._FilterDatabase" localSheetId="21" hidden="1">'施設資源化量内訳(セメント)'!$A$6:$AG$6</definedName>
    <definedName name="_xlnm._FilterDatabase" localSheetId="22" hidden="1">'施設資源化量内訳(資源化等)'!$A$6:$AG$6</definedName>
    <definedName name="_xlnm._FilterDatabase" localSheetId="18" hidden="1">'施設資源化量内訳(飼料化)'!$A$6:$AG$6</definedName>
    <definedName name="_xlnm._FilterDatabase" localSheetId="15" hidden="1">'施設資源化量内訳(焼却)'!$A$6:$AG$6</definedName>
    <definedName name="_xlnm._FilterDatabase" localSheetId="16" hidden="1">'施設資源化量内訳(粗大)'!$A$6:$AG$6</definedName>
    <definedName name="_xlnm._FilterDatabase" localSheetId="17" hidden="1">'施設資源化量内訳(堆肥化)'!$A$6:$AG$6</definedName>
    <definedName name="_xlnm._FilterDatabase" localSheetId="20" hidden="1">'施設資源化量内訳(燃料化)'!$A$6:$AG$6</definedName>
    <definedName name="_xlnm._FilterDatabase" localSheetId="14" hidden="1">'資源化量内訳'!$A$6:$CL$6</definedName>
    <definedName name="C都道府県コード">#REF!</definedName>
    <definedName name="ER_S1">#REF!</definedName>
    <definedName name="_xlnm.Print_Area" localSheetId="0">'ごみ処理概要'!$A$7:$AE$10</definedName>
    <definedName name="_xlnm.Print_Area" localSheetId="23">'ごみ処理量内訳'!$A$7:$BI$10</definedName>
    <definedName name="_xlnm.Print_Area" localSheetId="9">'ごみ搬入量内訳(セメント)'!$A$7:$AH$10</definedName>
    <definedName name="_xlnm.Print_Area" localSheetId="11">'ごみ搬入量内訳(その他)'!$A$7:$AH$10</definedName>
    <definedName name="_xlnm.Print_Area" localSheetId="7">'ごみ搬入量内訳(メタン化)'!$A$7:$AH$10</definedName>
    <definedName name="_xlnm.Print_Area" localSheetId="13">'ごみ搬入量内訳(海洋投入)'!$A$7:$AH$10</definedName>
    <definedName name="_xlnm.Print_Area" localSheetId="10">'ごみ搬入量内訳(資源化等)'!$A$7:$AH$10</definedName>
    <definedName name="_xlnm.Print_Area" localSheetId="6">'ごみ搬入量内訳(飼料化)'!$A$7:$AH$10</definedName>
    <definedName name="_xlnm.Print_Area" localSheetId="3">'ごみ搬入量内訳(焼却)'!$A$7:$AH$10</definedName>
    <definedName name="_xlnm.Print_Area" localSheetId="4">'ごみ搬入量内訳(粗大)'!$A$7:$AH$10</definedName>
    <definedName name="_xlnm.Print_Area" localSheetId="1">'ごみ搬入量内訳(総括)'!$A$7:$AH$10</definedName>
    <definedName name="_xlnm.Print_Area" localSheetId="5">'ごみ搬入量内訳(堆肥化)'!$A$7:$AH$10</definedName>
    <definedName name="_xlnm.Print_Area" localSheetId="2">'ごみ搬入量内訳(直接資源化)'!$A$7:$AH$10</definedName>
    <definedName name="_xlnm.Print_Area" localSheetId="12">'ごみ搬入量内訳(直接埋立)'!$A$7:$AH$10</definedName>
    <definedName name="_xlnm.Print_Area" localSheetId="8">'ごみ搬入量内訳(燃料化)'!$A$7:$AH$10</definedName>
    <definedName name="_xlnm.Print_Area" localSheetId="21">'施設資源化量内訳(セメント)'!$A$7:$AF$10</definedName>
    <definedName name="_xlnm.Print_Area" localSheetId="19">'施設資源化量内訳(メタン化)'!$A$7:$AF$10</definedName>
    <definedName name="_xlnm.Print_Area" localSheetId="22">'施設資源化量内訳(資源化等)'!$A$7:$AF$10</definedName>
    <definedName name="_xlnm.Print_Area" localSheetId="18">'施設資源化量内訳(飼料化)'!$A$7:$AF$10</definedName>
    <definedName name="_xlnm.Print_Area" localSheetId="15">'施設資源化量内訳(焼却)'!$A$7:$AF$10</definedName>
    <definedName name="_xlnm.Print_Area" localSheetId="16">'施設資源化量内訳(粗大)'!$A$7:$AF$10</definedName>
    <definedName name="_xlnm.Print_Area" localSheetId="17">'施設資源化量内訳(堆肥化)'!$A$7:$AF$10</definedName>
    <definedName name="_xlnm.Print_Area" localSheetId="20">'施設資源化量内訳(燃料化)'!$A$7:$AF$10</definedName>
    <definedName name="_xlnm.Print_Area" localSheetId="14">'資源化量内訳'!$A$7:$CL$10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<sst xmlns="http://schemas.openxmlformats.org/spreadsheetml/2006/main" count="2052" uniqueCount="130">
  <si>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</si>
  <si>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</si>
  <si>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</si>
  <si>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</si>
  <si>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</si>
  <si>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</si>
  <si>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</si>
  <si>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</si>
  <si>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</si>
  <si>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</si>
  <si>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</si>
  <si>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</si>
  <si>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</si>
  <si>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</si>
  <si>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</si>
  <si>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</si>
  <si>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</si>
  <si>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</si>
  <si>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</si>
  <si>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</si>
  <si>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</si>
  <si>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</si>
  <si>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</si>
  <si>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</si>
  <si>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</si>
  <si>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</si>
  <si>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</si>
  <si>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</si>
  <si>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</si>
  <si>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</si>
  <si>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</si>
  <si>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</si>
  <si>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</si>
  <si>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</si>
  <si>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</si>
  <si>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</si>
  <si>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</si>
  <si>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</si>
  <si>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</si>
  <si>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</si>
  <si>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</si>
  <si>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</si>
  <si>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</si>
  <si>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</si>
  <si>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</si>
  <si>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</si>
  <si>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</si>
  <si>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</si>
  <si>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</si>
  <si>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</si>
  <si>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</si>
  <si>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</si>
  <si>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</si>
  <si>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</si>
  <si>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</si>
  <si>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</si>
  <si>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</si>
  <si>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</si>
  <si>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</si>
  <si>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</si>
  <si>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</si>
  <si>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</si>
  <si>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</si>
  <si>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</si>
  <si>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</si>
  <si>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</si>
  <si>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</si>
  <si>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</si>
  <si>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</si>
  <si>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</si>
  <si>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</si>
  <si>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</si>
  <si>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</si>
  <si>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</si>
  <si>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</si>
  <si>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</si>
  <si>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</si>
  <si>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</si>
  <si>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</si>
  <si>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</si>
  <si>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</si>
  <si>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</si>
  <si>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</si>
  <si>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</si>
  <si>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</si>
  <si>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</si>
  <si>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</si>
  <si>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</si>
  <si>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</si>
  <si>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</si>
  <si>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</si>
  <si>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</si>
  <si>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</si>
  <si>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</si>
  <si>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</si>
  <si>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</si>
  <si>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</si>
  <si>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</si>
  <si>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</si>
  <si>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</si>
  <si>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</si>
  <si>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</si>
  <si>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</si>
  <si>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</si>
  <si>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</si>
  <si>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</si>
  <si>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</si>
  <si>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</si>
  <si>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</si>
  <si>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</si>
  <si>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</si>
  <si>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除染廃棄物</t>
  </si>
  <si>
    <t>中間処理後再生利用量 (焼却施設＋粗大ごみ処理施設+ごみ堆肥化施設+ごみ飼料化施設+メタン化施設+ごみ燃料化施設+その他の資源化等を行う施設)</t>
  </si>
  <si>
    <t>【災害】ごみ処理の概要（平成25年度実績）</t>
  </si>
  <si>
    <t>【災害】処理施設別ごみ搬入量の状況（平成25年度実績）</t>
  </si>
  <si>
    <t>【災害】ごみ資源化の状況（平成25年度実績）</t>
  </si>
  <si>
    <t>【災害】中間処理後の再生利用量の状況（平成25年度実績）</t>
  </si>
  <si>
    <t>【災害】ごみ処理の状況（平成25年度実績）</t>
  </si>
  <si>
    <t>合計</t>
  </si>
  <si>
    <t>-</t>
  </si>
  <si>
    <t>不明</t>
  </si>
  <si>
    <t>山口県</t>
  </si>
  <si>
    <t>35000</t>
  </si>
  <si>
    <t>35203</t>
  </si>
  <si>
    <t>山口市</t>
  </si>
  <si>
    <t>35204</t>
  </si>
  <si>
    <t>萩市</t>
  </si>
  <si>
    <t>35502</t>
  </si>
  <si>
    <t>阿武町</t>
  </si>
  <si>
    <t>不明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</si>
</sst>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8" fillId="0" borderId="0">
      <alignment/>
      <protection/>
    </xf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3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15" fillId="0" borderId="0" xfId="62" applyNumberFormat="1" applyFont="1" applyFill="1" applyAlignment="1">
      <alignment vertical="center"/>
      <protection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5" fillId="34" borderId="18" xfId="0" applyNumberFormat="1" applyFont="1" applyFill="1" applyBorder="1" applyAlignment="1">
      <alignment vertical="center"/>
    </xf>
    <xf numFmtId="49" fontId="15" fillId="34" borderId="18" xfId="0" applyNumberFormat="1" applyFont="1" applyFill="1" applyBorder="1" applyAlignment="1">
      <alignment vertical="center"/>
    </xf>
    <xf numFmtId="0" fontId="15" fillId="34" borderId="18" xfId="0" applyNumberFormat="1" applyFont="1" applyFill="1" applyBorder="1" applyAlignment="1">
      <alignment vertical="center" wrapText="1"/>
    </xf>
    <xf numFmtId="3" fontId="15" fillId="34" borderId="18" xfId="0" applyNumberFormat="1" applyFont="1" applyFill="1" applyBorder="1" applyAlignment="1">
      <alignment horizontal="right" vertical="center" wrapText="1"/>
    </xf>
    <xf numFmtId="3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vertical="center"/>
    </xf>
    <xf numFmtId="49" fontId="15" fillId="0" borderId="18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3" fontId="15" fillId="0" borderId="18" xfId="49" applyNumberFormat="1" applyFont="1" applyFill="1" applyBorder="1" applyAlignment="1">
      <alignment horizontal="right" vertical="center" wrapText="1"/>
    </xf>
    <xf numFmtId="3" fontId="15" fillId="0" borderId="18" xfId="49" applyNumberFormat="1" applyFont="1" applyFill="1" applyBorder="1" applyAlignment="1">
      <alignment horizontal="right" vertical="center"/>
    </xf>
    <xf numFmtId="191" fontId="15" fillId="0" borderId="18" xfId="49" applyNumberFormat="1" applyFont="1" applyFill="1" applyBorder="1" applyAlignment="1">
      <alignment horizontal="right" vertical="center"/>
    </xf>
    <xf numFmtId="0" fontId="15" fillId="34" borderId="19" xfId="0" applyNumberFormat="1" applyFont="1" applyFill="1" applyBorder="1" applyAlignment="1">
      <alignment vertical="center"/>
    </xf>
    <xf numFmtId="49" fontId="15" fillId="34" borderId="19" xfId="0" applyNumberFormat="1" applyFont="1" applyFill="1" applyBorder="1" applyAlignment="1">
      <alignment vertical="center"/>
    </xf>
    <xf numFmtId="3" fontId="15" fillId="34" borderId="19" xfId="49" applyNumberFormat="1" applyFont="1" applyFill="1" applyBorder="1" applyAlignment="1">
      <alignment vertical="center"/>
    </xf>
    <xf numFmtId="0" fontId="15" fillId="0" borderId="19" xfId="0" applyNumberFormat="1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vertical="center"/>
    </xf>
    <xf numFmtId="3" fontId="15" fillId="0" borderId="19" xfId="49" applyNumberFormat="1" applyFont="1" applyFill="1" applyBorder="1" applyAlignment="1">
      <alignment vertical="center"/>
    </xf>
    <xf numFmtId="192" fontId="15" fillId="34" borderId="19" xfId="49" applyNumberFormat="1" applyFont="1" applyFill="1" applyBorder="1" applyAlignment="1">
      <alignment horizontal="center" vertical="center"/>
    </xf>
    <xf numFmtId="192" fontId="15" fillId="0" borderId="19" xfId="49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vertical="center"/>
    </xf>
    <xf numFmtId="0" fontId="15" fillId="34" borderId="19" xfId="0" applyNumberFormat="1" applyFont="1" applyFill="1" applyBorder="1" applyAlignment="1">
      <alignment vertical="center" wrapText="1"/>
    </xf>
    <xf numFmtId="0" fontId="15" fillId="0" borderId="19" xfId="49" applyNumberFormat="1" applyFont="1" applyFill="1" applyBorder="1" applyAlignment="1">
      <alignment vertical="center"/>
    </xf>
    <xf numFmtId="0" fontId="15" fillId="0" borderId="19" xfId="49" applyNumberFormat="1" applyFont="1" applyFill="1" applyBorder="1" applyAlignment="1">
      <alignment horizontal="center" vertical="center"/>
    </xf>
    <xf numFmtId="0" fontId="10" fillId="33" borderId="12" xfId="62" applyNumberFormat="1" applyFont="1" applyFill="1" applyBorder="1" applyAlignment="1">
      <alignment vertical="center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0" fillId="0" borderId="12" xfId="0" applyBorder="1" applyAlignment="1">
      <alignment vertical="center" wrapText="1"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3" fontId="15" fillId="3" borderId="19" xfId="0" applyNumberFormat="1" applyFont="1" applyFill="1" applyBorder="1" applyAlignment="1">
      <alignment vertical="center"/>
    </xf>
    <xf numFmtId="3" fontId="15" fillId="3" borderId="19" xfId="49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11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2" customWidth="1"/>
  </cols>
  <sheetData>
    <row r="1" spans="1:31" s="3" customFormat="1" ht="17.25">
      <c r="A1" s="34" t="s">
        <v>113</v>
      </c>
      <c r="B1" s="1"/>
      <c r="C1" s="1"/>
      <c r="D1" s="1"/>
      <c r="E1" s="2"/>
      <c r="F1" s="14"/>
      <c r="G1" s="2"/>
      <c r="H1" s="14"/>
      <c r="I1" s="2"/>
      <c r="J1" s="14"/>
      <c r="K1" s="14"/>
      <c r="L1" s="14"/>
      <c r="M1" s="2"/>
      <c r="N1" s="15"/>
      <c r="O1" s="2"/>
      <c r="P1" s="2"/>
      <c r="Q1" s="14"/>
      <c r="R1" s="2"/>
      <c r="S1" s="14"/>
      <c r="T1" s="2"/>
      <c r="U1" s="2"/>
      <c r="V1" s="2"/>
      <c r="W1" s="14"/>
      <c r="X1" s="2"/>
      <c r="Y1" s="2"/>
      <c r="Z1" s="14"/>
      <c r="AA1" s="14"/>
      <c r="AB1" s="2"/>
      <c r="AC1" s="14"/>
      <c r="AD1" s="2"/>
      <c r="AE1" s="14"/>
    </row>
    <row r="2" spans="1:31" s="4" customFormat="1" ht="25.5" customHeight="1">
      <c r="A2" s="86" t="s">
        <v>0</v>
      </c>
      <c r="B2" s="86" t="s">
        <v>1</v>
      </c>
      <c r="C2" s="86" t="s">
        <v>2</v>
      </c>
      <c r="D2" s="86" t="s">
        <v>109</v>
      </c>
      <c r="E2" s="22" t="s">
        <v>3</v>
      </c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76" t="s">
        <v>4</v>
      </c>
      <c r="R2" s="80" t="s">
        <v>112</v>
      </c>
      <c r="S2" s="83"/>
      <c r="T2" s="83"/>
      <c r="U2" s="83"/>
      <c r="V2" s="83"/>
      <c r="W2" s="83"/>
      <c r="X2" s="83"/>
      <c r="Y2" s="84"/>
      <c r="Z2" s="76" t="s">
        <v>98</v>
      </c>
      <c r="AA2" s="76" t="s">
        <v>99</v>
      </c>
      <c r="AB2" s="80" t="s">
        <v>5</v>
      </c>
      <c r="AC2" s="81"/>
      <c r="AD2" s="81"/>
      <c r="AE2" s="82"/>
    </row>
    <row r="3" spans="1:31" s="4" customFormat="1" ht="25.5" customHeight="1">
      <c r="A3" s="87"/>
      <c r="B3" s="87"/>
      <c r="C3" s="88"/>
      <c r="D3" s="94"/>
      <c r="E3" s="78" t="s">
        <v>7</v>
      </c>
      <c r="F3" s="78" t="s">
        <v>106</v>
      </c>
      <c r="G3" s="89" t="s">
        <v>8</v>
      </c>
      <c r="H3" s="90"/>
      <c r="I3" s="90"/>
      <c r="J3" s="90"/>
      <c r="K3" s="90"/>
      <c r="L3" s="90"/>
      <c r="M3" s="90"/>
      <c r="N3" s="91"/>
      <c r="O3" s="78" t="s">
        <v>9</v>
      </c>
      <c r="P3" s="75" t="s">
        <v>10</v>
      </c>
      <c r="Q3" s="77"/>
      <c r="R3" s="78" t="s">
        <v>11</v>
      </c>
      <c r="S3" s="78" t="s">
        <v>12</v>
      </c>
      <c r="T3" s="78" t="s">
        <v>13</v>
      </c>
      <c r="U3" s="78" t="s">
        <v>14</v>
      </c>
      <c r="V3" s="78" t="s">
        <v>15</v>
      </c>
      <c r="W3" s="78" t="s">
        <v>16</v>
      </c>
      <c r="X3" s="78" t="s">
        <v>103</v>
      </c>
      <c r="Y3" s="75" t="s">
        <v>10</v>
      </c>
      <c r="Z3" s="77"/>
      <c r="AA3" s="77"/>
      <c r="AB3" s="78" t="s">
        <v>101</v>
      </c>
      <c r="AC3" s="78" t="s">
        <v>18</v>
      </c>
      <c r="AD3" s="78" t="s">
        <v>19</v>
      </c>
      <c r="AE3" s="75" t="s">
        <v>10</v>
      </c>
    </row>
    <row r="4" spans="1:31" s="4" customFormat="1" ht="36" customHeight="1">
      <c r="A4" s="87"/>
      <c r="B4" s="87"/>
      <c r="C4" s="88"/>
      <c r="D4" s="94"/>
      <c r="E4" s="79"/>
      <c r="F4" s="79"/>
      <c r="G4" s="75" t="s">
        <v>10</v>
      </c>
      <c r="H4" s="78" t="s">
        <v>12</v>
      </c>
      <c r="I4" s="78" t="s">
        <v>105</v>
      </c>
      <c r="J4" s="78" t="s">
        <v>13</v>
      </c>
      <c r="K4" s="78" t="s">
        <v>14</v>
      </c>
      <c r="L4" s="78" t="s">
        <v>15</v>
      </c>
      <c r="M4" s="78" t="s">
        <v>20</v>
      </c>
      <c r="N4" s="78" t="s">
        <v>104</v>
      </c>
      <c r="O4" s="92"/>
      <c r="P4" s="75"/>
      <c r="Q4" s="77"/>
      <c r="R4" s="85"/>
      <c r="S4" s="85"/>
      <c r="T4" s="85"/>
      <c r="U4" s="85"/>
      <c r="V4" s="85"/>
      <c r="W4" s="85"/>
      <c r="X4" s="85"/>
      <c r="Y4" s="75"/>
      <c r="Z4" s="77"/>
      <c r="AA4" s="77"/>
      <c r="AB4" s="79"/>
      <c r="AC4" s="79"/>
      <c r="AD4" s="79"/>
      <c r="AE4" s="75"/>
    </row>
    <row r="5" spans="1:31" s="5" customFormat="1" ht="69" customHeight="1">
      <c r="A5" s="87"/>
      <c r="B5" s="87"/>
      <c r="C5" s="88"/>
      <c r="D5" s="94"/>
      <c r="E5" s="12"/>
      <c r="F5" s="12"/>
      <c r="G5" s="75"/>
      <c r="H5" s="93"/>
      <c r="I5" s="85"/>
      <c r="J5" s="85"/>
      <c r="K5" s="85"/>
      <c r="L5" s="85"/>
      <c r="M5" s="85"/>
      <c r="N5" s="93"/>
      <c r="O5" s="11"/>
      <c r="P5" s="11"/>
      <c r="Q5" s="77"/>
      <c r="R5" s="85"/>
      <c r="S5" s="85"/>
      <c r="T5" s="85"/>
      <c r="U5" s="85"/>
      <c r="V5" s="85"/>
      <c r="W5" s="85"/>
      <c r="X5" s="85"/>
      <c r="Y5" s="11"/>
      <c r="Z5" s="77"/>
      <c r="AA5" s="77"/>
      <c r="AB5" s="12"/>
      <c r="AC5" s="12"/>
      <c r="AD5" s="12"/>
      <c r="AE5" s="11"/>
    </row>
    <row r="6" spans="1:31" s="6" customFormat="1" ht="13.5">
      <c r="A6" s="87"/>
      <c r="B6" s="87"/>
      <c r="C6" s="88"/>
      <c r="D6" s="13" t="s">
        <v>110</v>
      </c>
      <c r="E6" s="13" t="s">
        <v>22</v>
      </c>
      <c r="F6" s="13" t="s">
        <v>22</v>
      </c>
      <c r="G6" s="13" t="s">
        <v>22</v>
      </c>
      <c r="H6" s="13" t="s">
        <v>22</v>
      </c>
      <c r="I6" s="13" t="s">
        <v>22</v>
      </c>
      <c r="J6" s="13" t="s">
        <v>22</v>
      </c>
      <c r="K6" s="13" t="s">
        <v>22</v>
      </c>
      <c r="L6" s="13" t="s">
        <v>22</v>
      </c>
      <c r="M6" s="13" t="s">
        <v>22</v>
      </c>
      <c r="N6" s="13" t="s">
        <v>22</v>
      </c>
      <c r="O6" s="13" t="s">
        <v>22</v>
      </c>
      <c r="P6" s="13" t="s">
        <v>22</v>
      </c>
      <c r="Q6" s="13" t="s">
        <v>23</v>
      </c>
      <c r="R6" s="13" t="s">
        <v>22</v>
      </c>
      <c r="S6" s="13" t="s">
        <v>22</v>
      </c>
      <c r="T6" s="13" t="s">
        <v>22</v>
      </c>
      <c r="U6" s="13" t="s">
        <v>22</v>
      </c>
      <c r="V6" s="13" t="s">
        <v>22</v>
      </c>
      <c r="W6" s="13" t="s">
        <v>22</v>
      </c>
      <c r="X6" s="13" t="s">
        <v>22</v>
      </c>
      <c r="Y6" s="13" t="s">
        <v>22</v>
      </c>
      <c r="Z6" s="13" t="s">
        <v>23</v>
      </c>
      <c r="AA6" s="13" t="s">
        <v>23</v>
      </c>
      <c r="AB6" s="13" t="s">
        <v>22</v>
      </c>
      <c r="AC6" s="13" t="s">
        <v>22</v>
      </c>
      <c r="AD6" s="13" t="s">
        <v>22</v>
      </c>
      <c r="AE6" s="13" t="s">
        <v>22</v>
      </c>
    </row>
    <row r="7" spans="1:31" s="43" customFormat="1" ht="12" customHeight="1">
      <c r="A7" s="50" t="s">
        <v>121</v>
      </c>
      <c r="B7" s="51" t="s">
        <v>122</v>
      </c>
      <c r="C7" s="52" t="s">
        <v>118</v>
      </c>
      <c r="D7" s="53">
        <f aca="true" t="shared" si="0" ref="D7:P7">SUM(D8:D10)</f>
        <v>9545</v>
      </c>
      <c r="E7" s="54">
        <f t="shared" si="0"/>
        <v>1679</v>
      </c>
      <c r="F7" s="54">
        <f t="shared" si="0"/>
        <v>7203</v>
      </c>
      <c r="G7" s="54">
        <f t="shared" si="0"/>
        <v>578</v>
      </c>
      <c r="H7" s="54">
        <f t="shared" si="0"/>
        <v>0</v>
      </c>
      <c r="I7" s="54">
        <f t="shared" si="0"/>
        <v>578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85</v>
      </c>
      <c r="P7" s="54">
        <f t="shared" si="0"/>
        <v>9545</v>
      </c>
      <c r="Q7" s="55">
        <f>IF(P7&lt;&gt;0,(O7+E7+G7)/P7*100,"-")</f>
        <v>24.536406495547407</v>
      </c>
      <c r="R7" s="54">
        <f aca="true" t="shared" si="1" ref="R7:Y7">SUM(R8:R10)</f>
        <v>0</v>
      </c>
      <c r="S7" s="54">
        <f t="shared" si="1"/>
        <v>0</v>
      </c>
      <c r="T7" s="54">
        <f t="shared" si="1"/>
        <v>0</v>
      </c>
      <c r="U7" s="54">
        <f t="shared" si="1"/>
        <v>0</v>
      </c>
      <c r="V7" s="54">
        <f t="shared" si="1"/>
        <v>0</v>
      </c>
      <c r="W7" s="54">
        <f t="shared" si="1"/>
        <v>0</v>
      </c>
      <c r="X7" s="54">
        <f t="shared" si="1"/>
        <v>578</v>
      </c>
      <c r="Y7" s="54">
        <f t="shared" si="1"/>
        <v>578</v>
      </c>
      <c r="Z7" s="56" t="s">
        <v>119</v>
      </c>
      <c r="AA7" s="56" t="s">
        <v>119</v>
      </c>
      <c r="AB7" s="54">
        <f>SUM(AB8:AB10)</f>
        <v>7203</v>
      </c>
      <c r="AC7" s="54">
        <f>SUM(AC8:AC10)</f>
        <v>0</v>
      </c>
      <c r="AD7" s="54">
        <f>SUM(AD8:AD10)</f>
        <v>0</v>
      </c>
      <c r="AE7" s="54">
        <f>SUM(AE8:AE10)</f>
        <v>7203</v>
      </c>
    </row>
    <row r="8" spans="1:31" s="44" customFormat="1" ht="12" customHeight="1">
      <c r="A8" s="57" t="s">
        <v>121</v>
      </c>
      <c r="B8" s="58" t="s">
        <v>123</v>
      </c>
      <c r="C8" s="57" t="s">
        <v>124</v>
      </c>
      <c r="D8" s="59">
        <f>'ごみ搬入量内訳(総括)'!D8</f>
        <v>781</v>
      </c>
      <c r="E8" s="60">
        <f>'ごみ処理量内訳'!E8</f>
        <v>551</v>
      </c>
      <c r="F8" s="60">
        <f>'ごみ処理量内訳'!O8</f>
        <v>133</v>
      </c>
      <c r="G8" s="60">
        <f>SUM(H8:N8)</f>
        <v>17</v>
      </c>
      <c r="H8" s="60">
        <f>'ごみ処理量内訳'!G8</f>
        <v>0</v>
      </c>
      <c r="I8" s="60">
        <f>'ごみ処理量内訳'!L8+'ごみ処理量内訳'!M8</f>
        <v>17</v>
      </c>
      <c r="J8" s="60">
        <f>'ごみ処理量内訳'!H8</f>
        <v>0</v>
      </c>
      <c r="K8" s="60">
        <f>'ごみ処理量内訳'!I8</f>
        <v>0</v>
      </c>
      <c r="L8" s="60">
        <f>'ごみ処理量内訳'!J8</f>
        <v>0</v>
      </c>
      <c r="M8" s="60">
        <f>'ごみ処理量内訳'!K8</f>
        <v>0</v>
      </c>
      <c r="N8" s="60">
        <f>'ごみ処理量内訳'!N8</f>
        <v>0</v>
      </c>
      <c r="O8" s="60">
        <f>'資源化量内訳'!AG8</f>
        <v>80</v>
      </c>
      <c r="P8" s="61">
        <f>SUM(E8,F8,G8,O8)</f>
        <v>781</v>
      </c>
      <c r="Q8" s="62">
        <f>IF(P8&lt;&gt;0,(O8+E8+G8)/P8*100,"-")</f>
        <v>82.97055057618438</v>
      </c>
      <c r="R8" s="60">
        <f>'施設資源化量内訳(焼却)'!D8</f>
        <v>0</v>
      </c>
      <c r="S8" s="60">
        <f>'施設資源化量内訳(粗大)'!D8</f>
        <v>0</v>
      </c>
      <c r="T8" s="60">
        <f>'施設資源化量内訳(堆肥化)'!D8</f>
        <v>0</v>
      </c>
      <c r="U8" s="60">
        <f>'施設資源化量内訳(飼料化)'!D8</f>
        <v>0</v>
      </c>
      <c r="V8" s="60">
        <f>'施設資源化量内訳(メタン化)'!D8</f>
        <v>0</v>
      </c>
      <c r="W8" s="60">
        <f>'施設資源化量内訳(燃料化)'!D8</f>
        <v>0</v>
      </c>
      <c r="X8" s="60">
        <f>'施設資源化量内訳(資源化等)'!D8+'ごみ搬入量内訳(セメント)'!D8</f>
        <v>17</v>
      </c>
      <c r="Y8" s="61">
        <f>SUM(R8:X8)</f>
        <v>17</v>
      </c>
      <c r="Z8" s="62"/>
      <c r="AA8" s="62"/>
      <c r="AB8" s="61">
        <f>'ごみ処理量内訳'!O8</f>
        <v>133</v>
      </c>
      <c r="AC8" s="61">
        <f>'ごみ処理量内訳'!AO8</f>
        <v>0</v>
      </c>
      <c r="AD8" s="61">
        <f>'ごみ処理量内訳'!AP8</f>
        <v>0</v>
      </c>
      <c r="AE8" s="61">
        <f>SUM(AB8:AD8)</f>
        <v>133</v>
      </c>
    </row>
    <row r="9" spans="1:31" s="44" customFormat="1" ht="12" customHeight="1">
      <c r="A9" s="57" t="s">
        <v>121</v>
      </c>
      <c r="B9" s="58" t="s">
        <v>125</v>
      </c>
      <c r="C9" s="57" t="s">
        <v>126</v>
      </c>
      <c r="D9" s="59">
        <f>'ごみ搬入量内訳(総括)'!D9</f>
        <v>8752</v>
      </c>
      <c r="E9" s="60">
        <f>'ごみ処理量内訳'!E9</f>
        <v>1116</v>
      </c>
      <c r="F9" s="60">
        <f>'ごみ処理量内訳'!O9</f>
        <v>7070</v>
      </c>
      <c r="G9" s="60">
        <f>SUM(H9:N9)</f>
        <v>561</v>
      </c>
      <c r="H9" s="60">
        <f>'ごみ処理量内訳'!G9</f>
        <v>0</v>
      </c>
      <c r="I9" s="60">
        <f>'ごみ処理量内訳'!L9+'ごみ処理量内訳'!M9</f>
        <v>561</v>
      </c>
      <c r="J9" s="60">
        <f>'ごみ処理量内訳'!H9</f>
        <v>0</v>
      </c>
      <c r="K9" s="60">
        <f>'ごみ処理量内訳'!I9</f>
        <v>0</v>
      </c>
      <c r="L9" s="60">
        <f>'ごみ処理量内訳'!J9</f>
        <v>0</v>
      </c>
      <c r="M9" s="60">
        <f>'ごみ処理量内訳'!K9</f>
        <v>0</v>
      </c>
      <c r="N9" s="60">
        <f>'ごみ処理量内訳'!N9</f>
        <v>0</v>
      </c>
      <c r="O9" s="60">
        <f>'資源化量内訳'!AG9</f>
        <v>5</v>
      </c>
      <c r="P9" s="61">
        <f>SUM(E9,F9,G9,O9)</f>
        <v>8752</v>
      </c>
      <c r="Q9" s="62">
        <f>IF(P9&lt;&gt;0,(O9+E9+G9)/P9*100,"-")</f>
        <v>19.218464351005483</v>
      </c>
      <c r="R9" s="60">
        <f>'施設資源化量内訳(焼却)'!D9</f>
        <v>0</v>
      </c>
      <c r="S9" s="60">
        <f>'施設資源化量内訳(粗大)'!D9</f>
        <v>0</v>
      </c>
      <c r="T9" s="60">
        <f>'施設資源化量内訳(堆肥化)'!D9</f>
        <v>0</v>
      </c>
      <c r="U9" s="60">
        <f>'施設資源化量内訳(飼料化)'!D9</f>
        <v>0</v>
      </c>
      <c r="V9" s="60">
        <f>'施設資源化量内訳(メタン化)'!D9</f>
        <v>0</v>
      </c>
      <c r="W9" s="60">
        <f>'施設資源化量内訳(燃料化)'!D9</f>
        <v>0</v>
      </c>
      <c r="X9" s="60">
        <f>'施設資源化量内訳(資源化等)'!D9+'ごみ搬入量内訳(セメント)'!D9</f>
        <v>561</v>
      </c>
      <c r="Y9" s="61">
        <f>SUM(R9:X9)</f>
        <v>561</v>
      </c>
      <c r="Z9" s="62"/>
      <c r="AA9" s="62"/>
      <c r="AB9" s="61">
        <f>'ごみ処理量内訳'!O9</f>
        <v>7070</v>
      </c>
      <c r="AC9" s="61">
        <f>'ごみ処理量内訳'!AO9</f>
        <v>0</v>
      </c>
      <c r="AD9" s="61">
        <f>'ごみ処理量内訳'!AP9</f>
        <v>0</v>
      </c>
      <c r="AE9" s="61">
        <f>SUM(AB9:AD9)</f>
        <v>7070</v>
      </c>
    </row>
    <row r="10" spans="1:31" s="44" customFormat="1" ht="12" customHeight="1">
      <c r="A10" s="57" t="s">
        <v>121</v>
      </c>
      <c r="B10" s="58" t="s">
        <v>127</v>
      </c>
      <c r="C10" s="57" t="s">
        <v>128</v>
      </c>
      <c r="D10" s="59">
        <f>'ごみ搬入量内訳(総括)'!D10</f>
        <v>12</v>
      </c>
      <c r="E10" s="60">
        <f>'ごみ処理量内訳'!E10</f>
        <v>12</v>
      </c>
      <c r="F10" s="60">
        <f>'ごみ処理量内訳'!O10</f>
        <v>0</v>
      </c>
      <c r="G10" s="60">
        <f>SUM(H10:N10)</f>
        <v>0</v>
      </c>
      <c r="H10" s="60">
        <f>'ごみ処理量内訳'!G10</f>
        <v>0</v>
      </c>
      <c r="I10" s="60">
        <f>'ごみ処理量内訳'!L10+'ごみ処理量内訳'!M10</f>
        <v>0</v>
      </c>
      <c r="J10" s="60">
        <f>'ごみ処理量内訳'!H10</f>
        <v>0</v>
      </c>
      <c r="K10" s="60">
        <f>'ごみ処理量内訳'!I10</f>
        <v>0</v>
      </c>
      <c r="L10" s="60">
        <f>'ごみ処理量内訳'!J10</f>
        <v>0</v>
      </c>
      <c r="M10" s="60">
        <f>'ごみ処理量内訳'!K10</f>
        <v>0</v>
      </c>
      <c r="N10" s="60">
        <f>'ごみ処理量内訳'!N10</f>
        <v>0</v>
      </c>
      <c r="O10" s="60">
        <f>'資源化量内訳'!AG10</f>
        <v>0</v>
      </c>
      <c r="P10" s="61">
        <f>SUM(E10,F10,G10,O10)</f>
        <v>12</v>
      </c>
      <c r="Q10" s="62">
        <f>IF(P10&lt;&gt;0,(O10+E10+G10)/P10*100,"-")</f>
        <v>100</v>
      </c>
      <c r="R10" s="60">
        <f>'施設資源化量内訳(焼却)'!D10</f>
        <v>0</v>
      </c>
      <c r="S10" s="60">
        <f>'施設資源化量内訳(粗大)'!D10</f>
        <v>0</v>
      </c>
      <c r="T10" s="60">
        <f>'施設資源化量内訳(堆肥化)'!D10</f>
        <v>0</v>
      </c>
      <c r="U10" s="60">
        <f>'施設資源化量内訳(飼料化)'!D10</f>
        <v>0</v>
      </c>
      <c r="V10" s="60">
        <f>'施設資源化量内訳(メタン化)'!D10</f>
        <v>0</v>
      </c>
      <c r="W10" s="60">
        <f>'施設資源化量内訳(燃料化)'!D10</f>
        <v>0</v>
      </c>
      <c r="X10" s="60">
        <f>'施設資源化量内訳(資源化等)'!D10+'ごみ搬入量内訳(セメント)'!D10</f>
        <v>0</v>
      </c>
      <c r="Y10" s="61">
        <f>SUM(R10:X10)</f>
        <v>0</v>
      </c>
      <c r="Z10" s="62"/>
      <c r="AA10" s="62"/>
      <c r="AB10" s="61">
        <f>'ごみ処理量内訳'!O10</f>
        <v>0</v>
      </c>
      <c r="AC10" s="61">
        <f>'ごみ処理量内訳'!AO10</f>
        <v>0</v>
      </c>
      <c r="AD10" s="61">
        <f>'ごみ処理量内訳'!AP10</f>
        <v>0</v>
      </c>
      <c r="AE10" s="61">
        <f>SUM(AB10:AD10)</f>
        <v>0</v>
      </c>
    </row>
  </sheetData>
  <sheetProtection/>
  <autoFilter ref="A6:AE6"/>
  <mergeCells count="34">
    <mergeCell ref="O3:O4"/>
    <mergeCell ref="N4:N5"/>
    <mergeCell ref="J4:J5"/>
    <mergeCell ref="H4:H5"/>
    <mergeCell ref="I4:I5"/>
    <mergeCell ref="D2:D5"/>
    <mergeCell ref="E3:E4"/>
    <mergeCell ref="M4:M5"/>
    <mergeCell ref="K4:K5"/>
    <mergeCell ref="A2:A6"/>
    <mergeCell ref="B2:B6"/>
    <mergeCell ref="C2:C6"/>
    <mergeCell ref="L4:L5"/>
    <mergeCell ref="F3:F4"/>
    <mergeCell ref="G4:G5"/>
    <mergeCell ref="G3:N3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E3:AE4"/>
    <mergeCell ref="AA2:AA5"/>
    <mergeCell ref="Y3:Y4"/>
    <mergeCell ref="AD3:AD4"/>
    <mergeCell ref="AB3:AB4"/>
    <mergeCell ref="Z2:Z5"/>
    <mergeCell ref="AB2:AE2"/>
    <mergeCell ref="AC3:AC4"/>
    <mergeCell ref="R2:Y2"/>
  </mergeCells>
  <conditionalFormatting sqref="A7:AE8">
    <cfRule type="expression" priority="359" dxfId="115" stopIfTrue="1">
      <formula>$A7&lt;&gt;""</formula>
    </cfRule>
  </conditionalFormatting>
  <conditionalFormatting sqref="D8">
    <cfRule type="expression" priority="358" dxfId="115" stopIfTrue="1">
      <formula>$A8&lt;&gt;""</formula>
    </cfRule>
  </conditionalFormatting>
  <conditionalFormatting sqref="D7">
    <cfRule type="expression" priority="357" dxfId="115" stopIfTrue="1">
      <formula>$A7&lt;&gt;""</formula>
    </cfRule>
  </conditionalFormatting>
  <conditionalFormatting sqref="A10:AE10">
    <cfRule type="expression" priority="356" dxfId="115" stopIfTrue="1">
      <formula>$A10&lt;&gt;""</formula>
    </cfRule>
  </conditionalFormatting>
  <conditionalFormatting sqref="D10">
    <cfRule type="expression" priority="355" dxfId="115" stopIfTrue="1">
      <formula>$A10&lt;&gt;""</formula>
    </cfRule>
  </conditionalFormatting>
  <conditionalFormatting sqref="A9:AE9">
    <cfRule type="expression" priority="344" dxfId="115" stopIfTrue="1">
      <formula>$A9&lt;&gt;""</formula>
    </cfRule>
  </conditionalFormatting>
  <conditionalFormatting sqref="D9">
    <cfRule type="expression" priority="343" dxfId="115" stopIfTrue="1">
      <formula>$A9&lt;&gt;""</formula>
    </cfRule>
  </conditionalFormatting>
  <conditionalFormatting sqref="A7:AE10">
    <cfRule type="expression" priority="5" dxfId="115" stopIfTrue="1">
      <formula>$A7&lt;&gt;""</formula>
    </cfRule>
  </conditionalFormatting>
  <conditionalFormatting sqref="D8">
    <cfRule type="expression" priority="4" dxfId="115" stopIfTrue="1">
      <formula>$A8&lt;&gt;""</formula>
    </cfRule>
  </conditionalFormatting>
  <conditionalFormatting sqref="D9">
    <cfRule type="expression" priority="3" dxfId="115" stopIfTrue="1">
      <formula>$A9&lt;&gt;""</formula>
    </cfRule>
  </conditionalFormatting>
  <conditionalFormatting sqref="D10">
    <cfRule type="expression" priority="2" dxfId="115" stopIfTrue="1">
      <formula>$A10&lt;&gt;""</formula>
    </cfRule>
  </conditionalFormatting>
  <conditionalFormatting sqref="D7">
    <cfRule type="expression" priority="1" dxfId="11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ゴシック,標準"&amp;14【災害】ごみ処理の概要（平成25年度実績）&amp;R&amp;A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121</v>
      </c>
      <c r="B7" s="64" t="s">
        <v>122</v>
      </c>
      <c r="C7" s="63" t="s">
        <v>118</v>
      </c>
      <c r="D7" s="65">
        <f aca="true" t="shared" si="0" ref="D7:AH7">SUM(D8:D10)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121</v>
      </c>
      <c r="B8" s="67" t="s">
        <v>123</v>
      </c>
      <c r="C8" s="66" t="s">
        <v>124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121</v>
      </c>
      <c r="B9" s="67" t="s">
        <v>125</v>
      </c>
      <c r="C9" s="66" t="s">
        <v>126</v>
      </c>
      <c r="D9" s="68">
        <f>SUM(E9:AH9)</f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121</v>
      </c>
      <c r="B10" s="67" t="s">
        <v>127</v>
      </c>
      <c r="C10" s="66" t="s">
        <v>128</v>
      </c>
      <c r="D10" s="68">
        <f>SUM(E10:AH10)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2" dxfId="115" stopIfTrue="1">
      <formula>$A7&lt;&gt;""</formula>
    </cfRule>
  </conditionalFormatting>
  <conditionalFormatting sqref="A10:AH10">
    <cfRule type="expression" priority="141" dxfId="115" stopIfTrue="1">
      <formula>$A10&lt;&gt;""</formula>
    </cfRule>
  </conditionalFormatting>
  <conditionalFormatting sqref="A9:AH9">
    <cfRule type="expression" priority="135" dxfId="115" stopIfTrue="1">
      <formula>$A9&lt;&gt;""</formula>
    </cfRule>
  </conditionalFormatting>
  <conditionalFormatting sqref="A7:AH10">
    <cfRule type="expression" priority="1" dxfId="11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121</v>
      </c>
      <c r="B7" s="64" t="s">
        <v>122</v>
      </c>
      <c r="C7" s="63" t="s">
        <v>118</v>
      </c>
      <c r="D7" s="65">
        <f aca="true" t="shared" si="0" ref="D7:AH7">SUM(D8:D10)</f>
        <v>578</v>
      </c>
      <c r="E7" s="65">
        <f t="shared" si="0"/>
        <v>0</v>
      </c>
      <c r="F7" s="65">
        <f t="shared" si="0"/>
        <v>0</v>
      </c>
      <c r="G7" s="65">
        <f t="shared" si="0"/>
        <v>558</v>
      </c>
      <c r="H7" s="65">
        <f t="shared" si="0"/>
        <v>2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17</v>
      </c>
      <c r="O7" s="65">
        <f t="shared" si="0"/>
        <v>0</v>
      </c>
      <c r="P7" s="65">
        <f t="shared" si="0"/>
        <v>0</v>
      </c>
      <c r="Q7" s="65">
        <f t="shared" si="0"/>
        <v>1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121</v>
      </c>
      <c r="B8" s="67" t="s">
        <v>123</v>
      </c>
      <c r="C8" s="66" t="s">
        <v>124</v>
      </c>
      <c r="D8" s="68">
        <f>SUM(E8:AH8)</f>
        <v>17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17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121</v>
      </c>
      <c r="B9" s="67" t="s">
        <v>125</v>
      </c>
      <c r="C9" s="66" t="s">
        <v>126</v>
      </c>
      <c r="D9" s="68">
        <f>SUM(E9:AH9)</f>
        <v>561</v>
      </c>
      <c r="E9" s="68">
        <v>0</v>
      </c>
      <c r="F9" s="68">
        <v>0</v>
      </c>
      <c r="G9" s="68">
        <v>558</v>
      </c>
      <c r="H9" s="68">
        <v>2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1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121</v>
      </c>
      <c r="B10" s="67" t="s">
        <v>127</v>
      </c>
      <c r="C10" s="66" t="s">
        <v>128</v>
      </c>
      <c r="D10" s="68">
        <f>SUM(E10:AH10)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2" dxfId="115" stopIfTrue="1">
      <formula>$A7&lt;&gt;""</formula>
    </cfRule>
  </conditionalFormatting>
  <conditionalFormatting sqref="A10:AH10">
    <cfRule type="expression" priority="141" dxfId="115" stopIfTrue="1">
      <formula>$A10&lt;&gt;""</formula>
    </cfRule>
  </conditionalFormatting>
  <conditionalFormatting sqref="A9:AH9">
    <cfRule type="expression" priority="135" dxfId="115" stopIfTrue="1">
      <formula>$A9&lt;&gt;""</formula>
    </cfRule>
  </conditionalFormatting>
  <conditionalFormatting sqref="A7:AH10">
    <cfRule type="expression" priority="1" dxfId="11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98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98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98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98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121</v>
      </c>
      <c r="B7" s="64" t="s">
        <v>122</v>
      </c>
      <c r="C7" s="63" t="s">
        <v>118</v>
      </c>
      <c r="D7" s="65">
        <f aca="true" t="shared" si="0" ref="D7:AH7">SUM(D8:D10)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121</v>
      </c>
      <c r="B8" s="67" t="s">
        <v>123</v>
      </c>
      <c r="C8" s="66" t="s">
        <v>124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121</v>
      </c>
      <c r="B9" s="67" t="s">
        <v>125</v>
      </c>
      <c r="C9" s="66" t="s">
        <v>126</v>
      </c>
      <c r="D9" s="68">
        <f>SUM(E9:AH9)</f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121</v>
      </c>
      <c r="B10" s="67" t="s">
        <v>127</v>
      </c>
      <c r="C10" s="66" t="s">
        <v>128</v>
      </c>
      <c r="D10" s="68">
        <f>SUM(E10:AH10)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2" dxfId="115" stopIfTrue="1">
      <formula>$A7&lt;&gt;""</formula>
    </cfRule>
  </conditionalFormatting>
  <conditionalFormatting sqref="A10:AH10">
    <cfRule type="expression" priority="141" dxfId="115" stopIfTrue="1">
      <formula>$A10&lt;&gt;""</formula>
    </cfRule>
  </conditionalFormatting>
  <conditionalFormatting sqref="A9:AH9">
    <cfRule type="expression" priority="135" dxfId="115" stopIfTrue="1">
      <formula>$A9&lt;&gt;""</formula>
    </cfRule>
  </conditionalFormatting>
  <conditionalFormatting sqref="A7:AH10">
    <cfRule type="expression" priority="1" dxfId="11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121</v>
      </c>
      <c r="B7" s="64" t="s">
        <v>122</v>
      </c>
      <c r="C7" s="63" t="s">
        <v>118</v>
      </c>
      <c r="D7" s="65">
        <f aca="true" t="shared" si="0" ref="D7:AH7">SUM(D8:D10)</f>
        <v>7203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1210</v>
      </c>
      <c r="I7" s="65">
        <f t="shared" si="0"/>
        <v>3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5176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814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121</v>
      </c>
      <c r="B8" s="67" t="s">
        <v>123</v>
      </c>
      <c r="C8" s="66" t="s">
        <v>124</v>
      </c>
      <c r="D8" s="68">
        <f>SUM(E8:AH8)</f>
        <v>133</v>
      </c>
      <c r="E8" s="68">
        <v>0</v>
      </c>
      <c r="F8" s="68">
        <v>0</v>
      </c>
      <c r="G8" s="68">
        <v>0</v>
      </c>
      <c r="H8" s="68">
        <v>133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121</v>
      </c>
      <c r="B9" s="67" t="s">
        <v>125</v>
      </c>
      <c r="C9" s="66" t="s">
        <v>126</v>
      </c>
      <c r="D9" s="68">
        <f>SUM(E9:AH9)</f>
        <v>7070</v>
      </c>
      <c r="E9" s="68">
        <v>0</v>
      </c>
      <c r="F9" s="68">
        <v>0</v>
      </c>
      <c r="G9" s="68">
        <v>0</v>
      </c>
      <c r="H9" s="68">
        <v>1077</v>
      </c>
      <c r="I9" s="68">
        <v>3</v>
      </c>
      <c r="J9" s="68">
        <v>0</v>
      </c>
      <c r="K9" s="68">
        <v>0</v>
      </c>
      <c r="L9" s="68">
        <v>0</v>
      </c>
      <c r="M9" s="68">
        <v>0</v>
      </c>
      <c r="N9" s="68">
        <v>5176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814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121</v>
      </c>
      <c r="B10" s="67" t="s">
        <v>127</v>
      </c>
      <c r="C10" s="66" t="s">
        <v>128</v>
      </c>
      <c r="D10" s="68">
        <f>SUM(E10:AH10)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2" dxfId="115" stopIfTrue="1">
      <formula>$A7&lt;&gt;""</formula>
    </cfRule>
  </conditionalFormatting>
  <conditionalFormatting sqref="A10:AH10">
    <cfRule type="expression" priority="141" dxfId="115" stopIfTrue="1">
      <formula>$A10&lt;&gt;""</formula>
    </cfRule>
  </conditionalFormatting>
  <conditionalFormatting sqref="A9:AH9">
    <cfRule type="expression" priority="135" dxfId="115" stopIfTrue="1">
      <formula>$A9&lt;&gt;""</formula>
    </cfRule>
  </conditionalFormatting>
  <conditionalFormatting sqref="A7:AH10">
    <cfRule type="expression" priority="1" dxfId="11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108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121</v>
      </c>
      <c r="B7" s="64" t="s">
        <v>122</v>
      </c>
      <c r="C7" s="63" t="s">
        <v>118</v>
      </c>
      <c r="D7" s="65">
        <f>SUM(D8:D10)</f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5">
        <f>SUM(AF8:AF10)</f>
        <v>0</v>
      </c>
      <c r="AG7" s="69">
        <v>0</v>
      </c>
      <c r="AH7" s="65">
        <f>SUM(AH8:AH10)</f>
        <v>0</v>
      </c>
    </row>
    <row r="8" spans="1:34" s="44" customFormat="1" ht="12" customHeight="1">
      <c r="A8" s="66" t="s">
        <v>121</v>
      </c>
      <c r="B8" s="67" t="s">
        <v>123</v>
      </c>
      <c r="C8" s="66" t="s">
        <v>124</v>
      </c>
      <c r="D8" s="68">
        <f>SUM(E8:AH8)</f>
        <v>0</v>
      </c>
      <c r="E8" s="70">
        <f>E7</f>
        <v>0</v>
      </c>
      <c r="F8" s="70">
        <f aca="true" t="shared" si="0" ref="F8:AE8">F7</f>
        <v>0</v>
      </c>
      <c r="G8" s="70">
        <f t="shared" si="0"/>
        <v>0</v>
      </c>
      <c r="H8" s="70">
        <f t="shared" si="0"/>
        <v>0</v>
      </c>
      <c r="I8" s="70">
        <f t="shared" si="0"/>
        <v>0</v>
      </c>
      <c r="J8" s="70">
        <f t="shared" si="0"/>
        <v>0</v>
      </c>
      <c r="K8" s="70">
        <f t="shared" si="0"/>
        <v>0</v>
      </c>
      <c r="L8" s="70">
        <f t="shared" si="0"/>
        <v>0</v>
      </c>
      <c r="M8" s="70">
        <f t="shared" si="0"/>
        <v>0</v>
      </c>
      <c r="N8" s="70">
        <f t="shared" si="0"/>
        <v>0</v>
      </c>
      <c r="O8" s="70">
        <f t="shared" si="0"/>
        <v>0</v>
      </c>
      <c r="P8" s="70">
        <f t="shared" si="0"/>
        <v>0</v>
      </c>
      <c r="Q8" s="70">
        <f t="shared" si="0"/>
        <v>0</v>
      </c>
      <c r="R8" s="70">
        <f t="shared" si="0"/>
        <v>0</v>
      </c>
      <c r="S8" s="70">
        <f t="shared" si="0"/>
        <v>0</v>
      </c>
      <c r="T8" s="70">
        <f t="shared" si="0"/>
        <v>0</v>
      </c>
      <c r="U8" s="70">
        <f t="shared" si="0"/>
        <v>0</v>
      </c>
      <c r="V8" s="70">
        <f t="shared" si="0"/>
        <v>0</v>
      </c>
      <c r="W8" s="70">
        <f t="shared" si="0"/>
        <v>0</v>
      </c>
      <c r="X8" s="70">
        <f t="shared" si="0"/>
        <v>0</v>
      </c>
      <c r="Y8" s="70">
        <f t="shared" si="0"/>
        <v>0</v>
      </c>
      <c r="Z8" s="70">
        <f t="shared" si="0"/>
        <v>0</v>
      </c>
      <c r="AA8" s="70">
        <f t="shared" si="0"/>
        <v>0</v>
      </c>
      <c r="AB8" s="70">
        <f t="shared" si="0"/>
        <v>0</v>
      </c>
      <c r="AC8" s="70">
        <f t="shared" si="0"/>
        <v>0</v>
      </c>
      <c r="AD8" s="70">
        <f t="shared" si="0"/>
        <v>0</v>
      </c>
      <c r="AE8" s="70">
        <f t="shared" si="0"/>
        <v>0</v>
      </c>
      <c r="AF8" s="68">
        <v>0</v>
      </c>
      <c r="AG8" s="70">
        <f>AG7</f>
        <v>0</v>
      </c>
      <c r="AH8" s="68">
        <v>0</v>
      </c>
    </row>
    <row r="9" spans="1:34" s="44" customFormat="1" ht="12" customHeight="1">
      <c r="A9" s="66" t="s">
        <v>121</v>
      </c>
      <c r="B9" s="67" t="s">
        <v>125</v>
      </c>
      <c r="C9" s="66" t="s">
        <v>126</v>
      </c>
      <c r="D9" s="68">
        <f>SUM(E9:AH9)</f>
        <v>0</v>
      </c>
      <c r="E9" s="70">
        <f>E8</f>
        <v>0</v>
      </c>
      <c r="F9" s="70">
        <f aca="true" t="shared" si="1" ref="F9:AE9">F8</f>
        <v>0</v>
      </c>
      <c r="G9" s="70">
        <f t="shared" si="1"/>
        <v>0</v>
      </c>
      <c r="H9" s="70">
        <f t="shared" si="1"/>
        <v>0</v>
      </c>
      <c r="I9" s="70">
        <f t="shared" si="1"/>
        <v>0</v>
      </c>
      <c r="J9" s="70">
        <f t="shared" si="1"/>
        <v>0</v>
      </c>
      <c r="K9" s="70">
        <f t="shared" si="1"/>
        <v>0</v>
      </c>
      <c r="L9" s="70">
        <f t="shared" si="1"/>
        <v>0</v>
      </c>
      <c r="M9" s="70">
        <f t="shared" si="1"/>
        <v>0</v>
      </c>
      <c r="N9" s="70">
        <f t="shared" si="1"/>
        <v>0</v>
      </c>
      <c r="O9" s="70">
        <f t="shared" si="1"/>
        <v>0</v>
      </c>
      <c r="P9" s="70">
        <f t="shared" si="1"/>
        <v>0</v>
      </c>
      <c r="Q9" s="70">
        <f t="shared" si="1"/>
        <v>0</v>
      </c>
      <c r="R9" s="70">
        <f t="shared" si="1"/>
        <v>0</v>
      </c>
      <c r="S9" s="70">
        <f t="shared" si="1"/>
        <v>0</v>
      </c>
      <c r="T9" s="70">
        <f t="shared" si="1"/>
        <v>0</v>
      </c>
      <c r="U9" s="70">
        <f t="shared" si="1"/>
        <v>0</v>
      </c>
      <c r="V9" s="70">
        <f t="shared" si="1"/>
        <v>0</v>
      </c>
      <c r="W9" s="70">
        <f t="shared" si="1"/>
        <v>0</v>
      </c>
      <c r="X9" s="70">
        <f t="shared" si="1"/>
        <v>0</v>
      </c>
      <c r="Y9" s="70">
        <f t="shared" si="1"/>
        <v>0</v>
      </c>
      <c r="Z9" s="70">
        <f t="shared" si="1"/>
        <v>0</v>
      </c>
      <c r="AA9" s="70">
        <f t="shared" si="1"/>
        <v>0</v>
      </c>
      <c r="AB9" s="70">
        <f t="shared" si="1"/>
        <v>0</v>
      </c>
      <c r="AC9" s="70">
        <f t="shared" si="1"/>
        <v>0</v>
      </c>
      <c r="AD9" s="70">
        <f t="shared" si="1"/>
        <v>0</v>
      </c>
      <c r="AE9" s="70">
        <f t="shared" si="1"/>
        <v>0</v>
      </c>
      <c r="AF9" s="68">
        <v>0</v>
      </c>
      <c r="AG9" s="70">
        <f>AG8</f>
        <v>0</v>
      </c>
      <c r="AH9" s="68">
        <v>0</v>
      </c>
    </row>
    <row r="10" spans="1:34" s="44" customFormat="1" ht="12" customHeight="1">
      <c r="A10" s="66" t="s">
        <v>121</v>
      </c>
      <c r="B10" s="67" t="s">
        <v>127</v>
      </c>
      <c r="C10" s="66" t="s">
        <v>128</v>
      </c>
      <c r="D10" s="68">
        <f>SUM(E10:AH10)</f>
        <v>0</v>
      </c>
      <c r="E10" s="70">
        <f>E9</f>
        <v>0</v>
      </c>
      <c r="F10" s="70">
        <f aca="true" t="shared" si="2" ref="F10:AE10">F9</f>
        <v>0</v>
      </c>
      <c r="G10" s="70">
        <f t="shared" si="2"/>
        <v>0</v>
      </c>
      <c r="H10" s="70">
        <f t="shared" si="2"/>
        <v>0</v>
      </c>
      <c r="I10" s="70">
        <f t="shared" si="2"/>
        <v>0</v>
      </c>
      <c r="J10" s="70">
        <f t="shared" si="2"/>
        <v>0</v>
      </c>
      <c r="K10" s="70">
        <f t="shared" si="2"/>
        <v>0</v>
      </c>
      <c r="L10" s="70">
        <f t="shared" si="2"/>
        <v>0</v>
      </c>
      <c r="M10" s="70">
        <f t="shared" si="2"/>
        <v>0</v>
      </c>
      <c r="N10" s="70">
        <f t="shared" si="2"/>
        <v>0</v>
      </c>
      <c r="O10" s="70">
        <f t="shared" si="2"/>
        <v>0</v>
      </c>
      <c r="P10" s="70">
        <f t="shared" si="2"/>
        <v>0</v>
      </c>
      <c r="Q10" s="70">
        <f t="shared" si="2"/>
        <v>0</v>
      </c>
      <c r="R10" s="70">
        <f t="shared" si="2"/>
        <v>0</v>
      </c>
      <c r="S10" s="70">
        <f t="shared" si="2"/>
        <v>0</v>
      </c>
      <c r="T10" s="70">
        <f t="shared" si="2"/>
        <v>0</v>
      </c>
      <c r="U10" s="70">
        <f t="shared" si="2"/>
        <v>0</v>
      </c>
      <c r="V10" s="70">
        <f t="shared" si="2"/>
        <v>0</v>
      </c>
      <c r="W10" s="70">
        <f t="shared" si="2"/>
        <v>0</v>
      </c>
      <c r="X10" s="70">
        <f t="shared" si="2"/>
        <v>0</v>
      </c>
      <c r="Y10" s="70">
        <f t="shared" si="2"/>
        <v>0</v>
      </c>
      <c r="Z10" s="70">
        <f t="shared" si="2"/>
        <v>0</v>
      </c>
      <c r="AA10" s="70">
        <f t="shared" si="2"/>
        <v>0</v>
      </c>
      <c r="AB10" s="70">
        <f t="shared" si="2"/>
        <v>0</v>
      </c>
      <c r="AC10" s="70">
        <f t="shared" si="2"/>
        <v>0</v>
      </c>
      <c r="AD10" s="70">
        <f t="shared" si="2"/>
        <v>0</v>
      </c>
      <c r="AE10" s="70">
        <f t="shared" si="2"/>
        <v>0</v>
      </c>
      <c r="AF10" s="68">
        <v>0</v>
      </c>
      <c r="AG10" s="70">
        <f>AG9</f>
        <v>0</v>
      </c>
      <c r="AH10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2" dxfId="115" stopIfTrue="1">
      <formula>$A7&lt;&gt;""</formula>
    </cfRule>
  </conditionalFormatting>
  <conditionalFormatting sqref="A10:AH10">
    <cfRule type="expression" priority="141" dxfId="115" stopIfTrue="1">
      <formula>$A10&lt;&gt;""</formula>
    </cfRule>
  </conditionalFormatting>
  <conditionalFormatting sqref="A9:AH9">
    <cfRule type="expression" priority="135" dxfId="115" stopIfTrue="1">
      <formula>$A9&lt;&gt;""</formula>
    </cfRule>
  </conditionalFormatting>
  <conditionalFormatting sqref="A7:AH10">
    <cfRule type="expression" priority="1" dxfId="11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10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2" customWidth="1"/>
    <col min="91" max="16384" width="9" style="32" customWidth="1"/>
  </cols>
  <sheetData>
    <row r="1" spans="1:28" s="3" customFormat="1" ht="17.25">
      <c r="A1" s="38" t="s">
        <v>115</v>
      </c>
      <c r="B1" s="38"/>
      <c r="C1" s="39"/>
      <c r="D1" s="40"/>
      <c r="E1" s="38"/>
      <c r="F1" s="38"/>
      <c r="AB1" s="30"/>
    </row>
    <row r="2" spans="1:90" s="3" customFormat="1" ht="25.5" customHeight="1">
      <c r="A2" s="86" t="s">
        <v>80</v>
      </c>
      <c r="B2" s="86" t="s">
        <v>81</v>
      </c>
      <c r="C2" s="86" t="s">
        <v>82</v>
      </c>
      <c r="D2" s="31" t="s">
        <v>83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1" t="s">
        <v>84</v>
      </c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8"/>
      <c r="BJ2" s="31" t="s">
        <v>85</v>
      </c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8"/>
    </row>
    <row r="3" spans="1:90" s="3" customFormat="1" ht="25.5" customHeight="1">
      <c r="A3" s="87"/>
      <c r="B3" s="87"/>
      <c r="C3" s="88"/>
      <c r="D3" s="97" t="s">
        <v>86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87</v>
      </c>
      <c r="AG3" s="97" t="s">
        <v>86</v>
      </c>
      <c r="AH3" s="95" t="s">
        <v>42</v>
      </c>
      <c r="AI3" s="95" t="s">
        <v>43</v>
      </c>
      <c r="AJ3" s="95" t="s">
        <v>44</v>
      </c>
      <c r="AK3" s="95" t="s">
        <v>45</v>
      </c>
      <c r="AL3" s="95" t="s">
        <v>46</v>
      </c>
      <c r="AM3" s="95" t="s">
        <v>47</v>
      </c>
      <c r="AN3" s="95" t="s">
        <v>48</v>
      </c>
      <c r="AO3" s="95" t="s">
        <v>26</v>
      </c>
      <c r="AP3" s="95" t="s">
        <v>27</v>
      </c>
      <c r="AQ3" s="95" t="s">
        <v>28</v>
      </c>
      <c r="AR3" s="95" t="s">
        <v>29</v>
      </c>
      <c r="AS3" s="95" t="s">
        <v>30</v>
      </c>
      <c r="AT3" s="95" t="s">
        <v>49</v>
      </c>
      <c r="AU3" s="95" t="s">
        <v>50</v>
      </c>
      <c r="AV3" s="95" t="s">
        <v>51</v>
      </c>
      <c r="AW3" s="95" t="s">
        <v>52</v>
      </c>
      <c r="AX3" s="95" t="s">
        <v>53</v>
      </c>
      <c r="AY3" s="95" t="s">
        <v>54</v>
      </c>
      <c r="AZ3" s="95" t="s">
        <v>55</v>
      </c>
      <c r="BA3" s="95" t="s">
        <v>56</v>
      </c>
      <c r="BB3" s="95" t="s">
        <v>57</v>
      </c>
      <c r="BC3" s="95" t="s">
        <v>58</v>
      </c>
      <c r="BD3" s="95" t="s">
        <v>59</v>
      </c>
      <c r="BE3" s="95" t="s">
        <v>60</v>
      </c>
      <c r="BF3" s="95" t="s">
        <v>61</v>
      </c>
      <c r="BG3" s="95" t="s">
        <v>62</v>
      </c>
      <c r="BH3" s="95" t="s">
        <v>63</v>
      </c>
      <c r="BI3" s="95" t="s">
        <v>87</v>
      </c>
      <c r="BJ3" s="97" t="s">
        <v>86</v>
      </c>
      <c r="BK3" s="95" t="s">
        <v>42</v>
      </c>
      <c r="BL3" s="95" t="s">
        <v>43</v>
      </c>
      <c r="BM3" s="95" t="s">
        <v>44</v>
      </c>
      <c r="BN3" s="95" t="s">
        <v>45</v>
      </c>
      <c r="BO3" s="95" t="s">
        <v>46</v>
      </c>
      <c r="BP3" s="95" t="s">
        <v>47</v>
      </c>
      <c r="BQ3" s="95" t="s">
        <v>48</v>
      </c>
      <c r="BR3" s="95" t="s">
        <v>26</v>
      </c>
      <c r="BS3" s="95" t="s">
        <v>27</v>
      </c>
      <c r="BT3" s="95" t="s">
        <v>28</v>
      </c>
      <c r="BU3" s="95" t="s">
        <v>29</v>
      </c>
      <c r="BV3" s="95" t="s">
        <v>30</v>
      </c>
      <c r="BW3" s="95" t="s">
        <v>49</v>
      </c>
      <c r="BX3" s="95" t="s">
        <v>50</v>
      </c>
      <c r="BY3" s="95" t="s">
        <v>51</v>
      </c>
      <c r="BZ3" s="95" t="s">
        <v>52</v>
      </c>
      <c r="CA3" s="95" t="s">
        <v>53</v>
      </c>
      <c r="CB3" s="95" t="s">
        <v>54</v>
      </c>
      <c r="CC3" s="95" t="s">
        <v>55</v>
      </c>
      <c r="CD3" s="95" t="s">
        <v>56</v>
      </c>
      <c r="CE3" s="95" t="s">
        <v>57</v>
      </c>
      <c r="CF3" s="95" t="s">
        <v>58</v>
      </c>
      <c r="CG3" s="95" t="s">
        <v>59</v>
      </c>
      <c r="CH3" s="95" t="s">
        <v>60</v>
      </c>
      <c r="CI3" s="95" t="s">
        <v>61</v>
      </c>
      <c r="CJ3" s="95" t="s">
        <v>62</v>
      </c>
      <c r="CK3" s="95" t="s">
        <v>63</v>
      </c>
      <c r="CL3" s="95" t="s">
        <v>87</v>
      </c>
    </row>
    <row r="4" spans="1:90" s="3" customFormat="1" ht="25.5" customHeight="1">
      <c r="A4" s="87"/>
      <c r="B4" s="87"/>
      <c r="C4" s="88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7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</row>
    <row r="5" spans="1:90" s="3" customFormat="1" ht="25.5" customHeight="1">
      <c r="A5" s="87"/>
      <c r="B5" s="87"/>
      <c r="C5" s="88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7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7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</row>
    <row r="6" spans="1:90" s="7" customFormat="1" ht="13.5">
      <c r="A6" s="87"/>
      <c r="B6" s="87"/>
      <c r="C6" s="88"/>
      <c r="D6" s="21" t="s">
        <v>88</v>
      </c>
      <c r="E6" s="21" t="s">
        <v>88</v>
      </c>
      <c r="F6" s="21" t="s">
        <v>88</v>
      </c>
      <c r="G6" s="21" t="s">
        <v>88</v>
      </c>
      <c r="H6" s="21" t="s">
        <v>88</v>
      </c>
      <c r="I6" s="21" t="s">
        <v>88</v>
      </c>
      <c r="J6" s="21" t="s">
        <v>88</v>
      </c>
      <c r="K6" s="21" t="s">
        <v>88</v>
      </c>
      <c r="L6" s="21" t="s">
        <v>88</v>
      </c>
      <c r="M6" s="21" t="s">
        <v>88</v>
      </c>
      <c r="N6" s="21" t="s">
        <v>88</v>
      </c>
      <c r="O6" s="21" t="s">
        <v>88</v>
      </c>
      <c r="P6" s="21" t="s">
        <v>88</v>
      </c>
      <c r="Q6" s="21" t="s">
        <v>88</v>
      </c>
      <c r="R6" s="21" t="s">
        <v>88</v>
      </c>
      <c r="S6" s="21" t="s">
        <v>88</v>
      </c>
      <c r="T6" s="21" t="s">
        <v>88</v>
      </c>
      <c r="U6" s="21" t="s">
        <v>88</v>
      </c>
      <c r="V6" s="21" t="s">
        <v>88</v>
      </c>
      <c r="W6" s="21" t="s">
        <v>88</v>
      </c>
      <c r="X6" s="21" t="s">
        <v>88</v>
      </c>
      <c r="Y6" s="21" t="s">
        <v>88</v>
      </c>
      <c r="Z6" s="21" t="s">
        <v>88</v>
      </c>
      <c r="AA6" s="21" t="s">
        <v>88</v>
      </c>
      <c r="AB6" s="21" t="s">
        <v>88</v>
      </c>
      <c r="AC6" s="21" t="s">
        <v>88</v>
      </c>
      <c r="AD6" s="21" t="s">
        <v>88</v>
      </c>
      <c r="AE6" s="21" t="s">
        <v>88</v>
      </c>
      <c r="AF6" s="21" t="s">
        <v>88</v>
      </c>
      <c r="AG6" s="21" t="s">
        <v>88</v>
      </c>
      <c r="AH6" s="21" t="s">
        <v>88</v>
      </c>
      <c r="AI6" s="21" t="s">
        <v>88</v>
      </c>
      <c r="AJ6" s="21" t="s">
        <v>88</v>
      </c>
      <c r="AK6" s="21" t="s">
        <v>88</v>
      </c>
      <c r="AL6" s="21" t="s">
        <v>88</v>
      </c>
      <c r="AM6" s="21" t="s">
        <v>88</v>
      </c>
      <c r="AN6" s="21" t="s">
        <v>88</v>
      </c>
      <c r="AO6" s="21" t="s">
        <v>88</v>
      </c>
      <c r="AP6" s="21" t="s">
        <v>88</v>
      </c>
      <c r="AQ6" s="21" t="s">
        <v>88</v>
      </c>
      <c r="AR6" s="21" t="s">
        <v>88</v>
      </c>
      <c r="AS6" s="21" t="s">
        <v>88</v>
      </c>
      <c r="AT6" s="21" t="s">
        <v>88</v>
      </c>
      <c r="AU6" s="21" t="s">
        <v>88</v>
      </c>
      <c r="AV6" s="21" t="s">
        <v>88</v>
      </c>
      <c r="AW6" s="21" t="s">
        <v>88</v>
      </c>
      <c r="AX6" s="21" t="s">
        <v>88</v>
      </c>
      <c r="AY6" s="21" t="s">
        <v>88</v>
      </c>
      <c r="AZ6" s="21" t="s">
        <v>88</v>
      </c>
      <c r="BA6" s="21" t="s">
        <v>88</v>
      </c>
      <c r="BB6" s="21" t="s">
        <v>88</v>
      </c>
      <c r="BC6" s="21" t="s">
        <v>88</v>
      </c>
      <c r="BD6" s="21" t="s">
        <v>88</v>
      </c>
      <c r="BE6" s="21" t="s">
        <v>88</v>
      </c>
      <c r="BF6" s="21" t="s">
        <v>88</v>
      </c>
      <c r="BG6" s="21" t="s">
        <v>88</v>
      </c>
      <c r="BH6" s="21" t="s">
        <v>88</v>
      </c>
      <c r="BI6" s="21" t="s">
        <v>88</v>
      </c>
      <c r="BJ6" s="21" t="s">
        <v>88</v>
      </c>
      <c r="BK6" s="21" t="s">
        <v>88</v>
      </c>
      <c r="BL6" s="21" t="s">
        <v>88</v>
      </c>
      <c r="BM6" s="21" t="s">
        <v>88</v>
      </c>
      <c r="BN6" s="21" t="s">
        <v>88</v>
      </c>
      <c r="BO6" s="21" t="s">
        <v>88</v>
      </c>
      <c r="BP6" s="21" t="s">
        <v>88</v>
      </c>
      <c r="BQ6" s="21" t="s">
        <v>88</v>
      </c>
      <c r="BR6" s="21" t="s">
        <v>88</v>
      </c>
      <c r="BS6" s="21" t="s">
        <v>88</v>
      </c>
      <c r="BT6" s="21" t="s">
        <v>88</v>
      </c>
      <c r="BU6" s="21" t="s">
        <v>88</v>
      </c>
      <c r="BV6" s="21" t="s">
        <v>88</v>
      </c>
      <c r="BW6" s="21" t="s">
        <v>88</v>
      </c>
      <c r="BX6" s="21" t="s">
        <v>88</v>
      </c>
      <c r="BY6" s="21" t="s">
        <v>88</v>
      </c>
      <c r="BZ6" s="21" t="s">
        <v>88</v>
      </c>
      <c r="CA6" s="21" t="s">
        <v>88</v>
      </c>
      <c r="CB6" s="21" t="s">
        <v>88</v>
      </c>
      <c r="CC6" s="21" t="s">
        <v>88</v>
      </c>
      <c r="CD6" s="21" t="s">
        <v>88</v>
      </c>
      <c r="CE6" s="21" t="s">
        <v>88</v>
      </c>
      <c r="CF6" s="21" t="s">
        <v>88</v>
      </c>
      <c r="CG6" s="21" t="s">
        <v>88</v>
      </c>
      <c r="CH6" s="21" t="s">
        <v>88</v>
      </c>
      <c r="CI6" s="21" t="s">
        <v>88</v>
      </c>
      <c r="CJ6" s="21" t="s">
        <v>88</v>
      </c>
      <c r="CK6" s="21" t="s">
        <v>88</v>
      </c>
      <c r="CL6" s="21" t="s">
        <v>88</v>
      </c>
    </row>
    <row r="7" spans="1:90" s="45" customFormat="1" ht="12" customHeight="1">
      <c r="A7" s="63" t="s">
        <v>121</v>
      </c>
      <c r="B7" s="64" t="s">
        <v>122</v>
      </c>
      <c r="C7" s="63" t="s">
        <v>118</v>
      </c>
      <c r="D7" s="65">
        <v>0</v>
      </c>
      <c r="E7" s="65">
        <f aca="true" t="shared" si="0" ref="E7:AD7">SUM(E8:E10)</f>
        <v>0</v>
      </c>
      <c r="F7" s="65">
        <f t="shared" si="0"/>
        <v>59</v>
      </c>
      <c r="G7" s="65">
        <f t="shared" si="0"/>
        <v>558</v>
      </c>
      <c r="H7" s="65">
        <f t="shared" si="0"/>
        <v>2</v>
      </c>
      <c r="I7" s="65">
        <f t="shared" si="0"/>
        <v>0</v>
      </c>
      <c r="J7" s="65">
        <f t="shared" si="0"/>
        <v>0</v>
      </c>
      <c r="K7" s="65">
        <f t="shared" si="0"/>
        <v>15</v>
      </c>
      <c r="L7" s="65">
        <f t="shared" si="0"/>
        <v>0</v>
      </c>
      <c r="M7" s="65">
        <f t="shared" si="0"/>
        <v>0</v>
      </c>
      <c r="N7" s="65">
        <f t="shared" si="0"/>
        <v>17</v>
      </c>
      <c r="O7" s="65">
        <f t="shared" si="0"/>
        <v>0</v>
      </c>
      <c r="P7" s="65">
        <f t="shared" si="0"/>
        <v>0</v>
      </c>
      <c r="Q7" s="65">
        <f t="shared" si="0"/>
        <v>12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v>0</v>
      </c>
      <c r="AF7" s="65">
        <f aca="true" t="shared" si="1" ref="AF7:BI7">SUM(AF8:AF10)</f>
        <v>0</v>
      </c>
      <c r="AG7" s="65">
        <f t="shared" si="1"/>
        <v>85</v>
      </c>
      <c r="AH7" s="65">
        <f t="shared" si="1"/>
        <v>0</v>
      </c>
      <c r="AI7" s="65">
        <f t="shared" si="1"/>
        <v>59</v>
      </c>
      <c r="AJ7" s="65">
        <f t="shared" si="1"/>
        <v>0</v>
      </c>
      <c r="AK7" s="65">
        <f t="shared" si="1"/>
        <v>0</v>
      </c>
      <c r="AL7" s="65">
        <f t="shared" si="1"/>
        <v>0</v>
      </c>
      <c r="AM7" s="65">
        <f t="shared" si="1"/>
        <v>0</v>
      </c>
      <c r="AN7" s="65">
        <f t="shared" si="1"/>
        <v>15</v>
      </c>
      <c r="AO7" s="65">
        <f t="shared" si="1"/>
        <v>0</v>
      </c>
      <c r="AP7" s="65">
        <f t="shared" si="1"/>
        <v>0</v>
      </c>
      <c r="AQ7" s="65">
        <f t="shared" si="1"/>
        <v>0</v>
      </c>
      <c r="AR7" s="65">
        <f t="shared" si="1"/>
        <v>0</v>
      </c>
      <c r="AS7" s="65">
        <f t="shared" si="1"/>
        <v>0</v>
      </c>
      <c r="AT7" s="65">
        <f t="shared" si="1"/>
        <v>11</v>
      </c>
      <c r="AU7" s="65">
        <f t="shared" si="1"/>
        <v>0</v>
      </c>
      <c r="AV7" s="65">
        <f t="shared" si="1"/>
        <v>0</v>
      </c>
      <c r="AW7" s="65">
        <f t="shared" si="1"/>
        <v>0</v>
      </c>
      <c r="AX7" s="65">
        <f t="shared" si="1"/>
        <v>0</v>
      </c>
      <c r="AY7" s="65">
        <f t="shared" si="1"/>
        <v>0</v>
      </c>
      <c r="AZ7" s="65">
        <f t="shared" si="1"/>
        <v>0</v>
      </c>
      <c r="BA7" s="65">
        <f t="shared" si="1"/>
        <v>0</v>
      </c>
      <c r="BB7" s="65">
        <f t="shared" si="1"/>
        <v>0</v>
      </c>
      <c r="BC7" s="65">
        <f t="shared" si="1"/>
        <v>0</v>
      </c>
      <c r="BD7" s="65">
        <f t="shared" si="1"/>
        <v>0</v>
      </c>
      <c r="BE7" s="65">
        <f t="shared" si="1"/>
        <v>0</v>
      </c>
      <c r="BF7" s="65">
        <f t="shared" si="1"/>
        <v>0</v>
      </c>
      <c r="BG7" s="65">
        <f t="shared" si="1"/>
        <v>0</v>
      </c>
      <c r="BH7" s="65">
        <f t="shared" si="1"/>
        <v>0</v>
      </c>
      <c r="BI7" s="65">
        <f t="shared" si="1"/>
        <v>0</v>
      </c>
      <c r="BJ7" s="65">
        <v>0</v>
      </c>
      <c r="BK7" s="65">
        <f aca="true" t="shared" si="2" ref="BK7:CJ7">SUM(BK8:BK10)</f>
        <v>0</v>
      </c>
      <c r="BL7" s="65">
        <f t="shared" si="2"/>
        <v>0</v>
      </c>
      <c r="BM7" s="65">
        <f t="shared" si="2"/>
        <v>558</v>
      </c>
      <c r="BN7" s="65">
        <f t="shared" si="2"/>
        <v>2</v>
      </c>
      <c r="BO7" s="65">
        <f t="shared" si="2"/>
        <v>0</v>
      </c>
      <c r="BP7" s="65">
        <f t="shared" si="2"/>
        <v>0</v>
      </c>
      <c r="BQ7" s="65">
        <f t="shared" si="2"/>
        <v>0</v>
      </c>
      <c r="BR7" s="65">
        <f t="shared" si="2"/>
        <v>0</v>
      </c>
      <c r="BS7" s="65">
        <f t="shared" si="2"/>
        <v>0</v>
      </c>
      <c r="BT7" s="65">
        <f t="shared" si="2"/>
        <v>17</v>
      </c>
      <c r="BU7" s="65">
        <f t="shared" si="2"/>
        <v>0</v>
      </c>
      <c r="BV7" s="65">
        <f t="shared" si="2"/>
        <v>0</v>
      </c>
      <c r="BW7" s="65">
        <f t="shared" si="2"/>
        <v>1</v>
      </c>
      <c r="BX7" s="65">
        <f t="shared" si="2"/>
        <v>0</v>
      </c>
      <c r="BY7" s="65">
        <f t="shared" si="2"/>
        <v>0</v>
      </c>
      <c r="BZ7" s="65">
        <f t="shared" si="2"/>
        <v>0</v>
      </c>
      <c r="CA7" s="65">
        <f t="shared" si="2"/>
        <v>0</v>
      </c>
      <c r="CB7" s="65">
        <f t="shared" si="2"/>
        <v>0</v>
      </c>
      <c r="CC7" s="65">
        <f t="shared" si="2"/>
        <v>0</v>
      </c>
      <c r="CD7" s="65">
        <f t="shared" si="2"/>
        <v>0</v>
      </c>
      <c r="CE7" s="65">
        <f t="shared" si="2"/>
        <v>0</v>
      </c>
      <c r="CF7" s="65">
        <f t="shared" si="2"/>
        <v>0</v>
      </c>
      <c r="CG7" s="65">
        <f t="shared" si="2"/>
        <v>0</v>
      </c>
      <c r="CH7" s="65">
        <f t="shared" si="2"/>
        <v>0</v>
      </c>
      <c r="CI7" s="65">
        <f t="shared" si="2"/>
        <v>0</v>
      </c>
      <c r="CJ7" s="65">
        <f t="shared" si="2"/>
        <v>0</v>
      </c>
      <c r="CK7" s="65">
        <v>0</v>
      </c>
      <c r="CL7" s="65">
        <f>SUM(CL8:CL10)</f>
        <v>0</v>
      </c>
    </row>
    <row r="8" spans="1:90" s="44" customFormat="1" ht="12" customHeight="1">
      <c r="A8" s="66" t="s">
        <v>121</v>
      </c>
      <c r="B8" s="67" t="s">
        <v>123</v>
      </c>
      <c r="C8" s="66" t="s">
        <v>124</v>
      </c>
      <c r="D8" s="68">
        <f>SUM(E8:AF8)</f>
        <v>97</v>
      </c>
      <c r="E8" s="68">
        <f aca="true" t="shared" si="3" ref="E8:N10">AH8+BK8</f>
        <v>0</v>
      </c>
      <c r="F8" s="68">
        <f t="shared" si="3"/>
        <v>54</v>
      </c>
      <c r="G8" s="68">
        <f t="shared" si="3"/>
        <v>0</v>
      </c>
      <c r="H8" s="68">
        <f t="shared" si="3"/>
        <v>0</v>
      </c>
      <c r="I8" s="68">
        <f t="shared" si="3"/>
        <v>0</v>
      </c>
      <c r="J8" s="68">
        <f t="shared" si="3"/>
        <v>0</v>
      </c>
      <c r="K8" s="68">
        <f t="shared" si="3"/>
        <v>15</v>
      </c>
      <c r="L8" s="68">
        <f t="shared" si="3"/>
        <v>0</v>
      </c>
      <c r="M8" s="68">
        <f t="shared" si="3"/>
        <v>0</v>
      </c>
      <c r="N8" s="68">
        <f t="shared" si="3"/>
        <v>17</v>
      </c>
      <c r="O8" s="68">
        <f aca="true" t="shared" si="4" ref="O8:X10">AR8+BU8</f>
        <v>0</v>
      </c>
      <c r="P8" s="68">
        <f t="shared" si="4"/>
        <v>0</v>
      </c>
      <c r="Q8" s="68">
        <f t="shared" si="4"/>
        <v>11</v>
      </c>
      <c r="R8" s="68">
        <f t="shared" si="4"/>
        <v>0</v>
      </c>
      <c r="S8" s="68">
        <f t="shared" si="4"/>
        <v>0</v>
      </c>
      <c r="T8" s="68">
        <f t="shared" si="4"/>
        <v>0</v>
      </c>
      <c r="U8" s="68">
        <f t="shared" si="4"/>
        <v>0</v>
      </c>
      <c r="V8" s="68">
        <f t="shared" si="4"/>
        <v>0</v>
      </c>
      <c r="W8" s="68">
        <f t="shared" si="4"/>
        <v>0</v>
      </c>
      <c r="X8" s="68">
        <f t="shared" si="4"/>
        <v>0</v>
      </c>
      <c r="Y8" s="68">
        <f aca="true" t="shared" si="5" ref="Y8:AF10">BB8+CE8</f>
        <v>0</v>
      </c>
      <c r="Z8" s="68">
        <f t="shared" si="5"/>
        <v>0</v>
      </c>
      <c r="AA8" s="68">
        <f t="shared" si="5"/>
        <v>0</v>
      </c>
      <c r="AB8" s="68">
        <f t="shared" si="5"/>
        <v>0</v>
      </c>
      <c r="AC8" s="68">
        <f t="shared" si="5"/>
        <v>0</v>
      </c>
      <c r="AD8" s="68">
        <f t="shared" si="5"/>
        <v>0</v>
      </c>
      <c r="AE8" s="108">
        <f>SUM(BH8,CK8)</f>
        <v>0</v>
      </c>
      <c r="AF8" s="68">
        <f t="shared" si="5"/>
        <v>0</v>
      </c>
      <c r="AG8" s="68">
        <f>SUM(AH8:BI8)</f>
        <v>80</v>
      </c>
      <c r="AH8" s="68">
        <v>0</v>
      </c>
      <c r="AI8" s="68">
        <v>54</v>
      </c>
      <c r="AJ8" s="68">
        <v>0</v>
      </c>
      <c r="AK8" s="68">
        <v>0</v>
      </c>
      <c r="AL8" s="68">
        <v>0</v>
      </c>
      <c r="AM8" s="68">
        <v>0</v>
      </c>
      <c r="AN8" s="68">
        <v>15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11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6">
        <f>SUM(BK8:CL8)</f>
        <v>17</v>
      </c>
      <c r="BK8" s="7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7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7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7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7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7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7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7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7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7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17</v>
      </c>
      <c r="BU8" s="7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7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7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7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7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7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7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7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7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7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7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7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7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7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7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7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107" t="s">
        <v>129</v>
      </c>
      <c r="CL8" s="7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44" customFormat="1" ht="12" customHeight="1">
      <c r="A9" s="66" t="s">
        <v>121</v>
      </c>
      <c r="B9" s="67" t="s">
        <v>125</v>
      </c>
      <c r="C9" s="66" t="s">
        <v>126</v>
      </c>
      <c r="D9" s="68">
        <f>SUM(E9:AF9)</f>
        <v>566</v>
      </c>
      <c r="E9" s="68">
        <f t="shared" si="3"/>
        <v>0</v>
      </c>
      <c r="F9" s="68">
        <f t="shared" si="3"/>
        <v>5</v>
      </c>
      <c r="G9" s="68">
        <f t="shared" si="3"/>
        <v>558</v>
      </c>
      <c r="H9" s="68">
        <f t="shared" si="3"/>
        <v>2</v>
      </c>
      <c r="I9" s="68">
        <f t="shared" si="3"/>
        <v>0</v>
      </c>
      <c r="J9" s="68">
        <f t="shared" si="3"/>
        <v>0</v>
      </c>
      <c r="K9" s="68">
        <f t="shared" si="3"/>
        <v>0</v>
      </c>
      <c r="L9" s="68">
        <f t="shared" si="3"/>
        <v>0</v>
      </c>
      <c r="M9" s="68">
        <f t="shared" si="3"/>
        <v>0</v>
      </c>
      <c r="N9" s="68">
        <f t="shared" si="3"/>
        <v>0</v>
      </c>
      <c r="O9" s="68">
        <f t="shared" si="4"/>
        <v>0</v>
      </c>
      <c r="P9" s="68">
        <f t="shared" si="4"/>
        <v>0</v>
      </c>
      <c r="Q9" s="68">
        <f t="shared" si="4"/>
        <v>1</v>
      </c>
      <c r="R9" s="68">
        <f t="shared" si="4"/>
        <v>0</v>
      </c>
      <c r="S9" s="68">
        <f t="shared" si="4"/>
        <v>0</v>
      </c>
      <c r="T9" s="68">
        <f t="shared" si="4"/>
        <v>0</v>
      </c>
      <c r="U9" s="68">
        <f t="shared" si="4"/>
        <v>0</v>
      </c>
      <c r="V9" s="68">
        <f t="shared" si="4"/>
        <v>0</v>
      </c>
      <c r="W9" s="68">
        <f t="shared" si="4"/>
        <v>0</v>
      </c>
      <c r="X9" s="68">
        <f t="shared" si="4"/>
        <v>0</v>
      </c>
      <c r="Y9" s="68">
        <f t="shared" si="5"/>
        <v>0</v>
      </c>
      <c r="Z9" s="68">
        <f t="shared" si="5"/>
        <v>0</v>
      </c>
      <c r="AA9" s="68">
        <f t="shared" si="5"/>
        <v>0</v>
      </c>
      <c r="AB9" s="68">
        <f t="shared" si="5"/>
        <v>0</v>
      </c>
      <c r="AC9" s="68">
        <f t="shared" si="5"/>
        <v>0</v>
      </c>
      <c r="AD9" s="68">
        <f t="shared" si="5"/>
        <v>0</v>
      </c>
      <c r="AE9" s="108">
        <f>SUM(BH9,CK9)</f>
        <v>0</v>
      </c>
      <c r="AF9" s="68">
        <f t="shared" si="5"/>
        <v>0</v>
      </c>
      <c r="AG9" s="68">
        <f>SUM(AH9:BI9)</f>
        <v>5</v>
      </c>
      <c r="AH9" s="68">
        <v>0</v>
      </c>
      <c r="AI9" s="68">
        <v>5</v>
      </c>
      <c r="AJ9" s="68">
        <v>0</v>
      </c>
      <c r="AK9" s="68">
        <v>0</v>
      </c>
      <c r="AL9" s="68">
        <v>0</v>
      </c>
      <c r="AM9" s="68">
        <v>0</v>
      </c>
      <c r="AN9" s="68">
        <v>0</v>
      </c>
      <c r="AO9" s="68">
        <v>0</v>
      </c>
      <c r="AP9" s="68">
        <v>0</v>
      </c>
      <c r="AQ9" s="68">
        <v>0</v>
      </c>
      <c r="AR9" s="68">
        <v>0</v>
      </c>
      <c r="AS9" s="68">
        <v>0</v>
      </c>
      <c r="AT9" s="68">
        <v>0</v>
      </c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6">
        <f>SUM(BK9:CL9)</f>
        <v>561</v>
      </c>
      <c r="BK9" s="7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7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7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558</v>
      </c>
      <c r="BN9" s="7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2</v>
      </c>
      <c r="BO9" s="7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7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7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7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7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7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7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7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7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1</v>
      </c>
      <c r="BX9" s="7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7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7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7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7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7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7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7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7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7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7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7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7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107" t="s">
        <v>129</v>
      </c>
      <c r="CL9" s="7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44" customFormat="1" ht="12" customHeight="1">
      <c r="A10" s="66" t="s">
        <v>121</v>
      </c>
      <c r="B10" s="67" t="s">
        <v>127</v>
      </c>
      <c r="C10" s="66" t="s">
        <v>128</v>
      </c>
      <c r="D10" s="68">
        <f>SUM(E10:AF10)</f>
        <v>0</v>
      </c>
      <c r="E10" s="68">
        <f t="shared" si="3"/>
        <v>0</v>
      </c>
      <c r="F10" s="68">
        <f t="shared" si="3"/>
        <v>0</v>
      </c>
      <c r="G10" s="68">
        <f t="shared" si="3"/>
        <v>0</v>
      </c>
      <c r="H10" s="68">
        <f t="shared" si="3"/>
        <v>0</v>
      </c>
      <c r="I10" s="68">
        <f t="shared" si="3"/>
        <v>0</v>
      </c>
      <c r="J10" s="68">
        <f t="shared" si="3"/>
        <v>0</v>
      </c>
      <c r="K10" s="68">
        <f t="shared" si="3"/>
        <v>0</v>
      </c>
      <c r="L10" s="68">
        <f t="shared" si="3"/>
        <v>0</v>
      </c>
      <c r="M10" s="68">
        <f t="shared" si="3"/>
        <v>0</v>
      </c>
      <c r="N10" s="68">
        <f t="shared" si="3"/>
        <v>0</v>
      </c>
      <c r="O10" s="68">
        <f t="shared" si="4"/>
        <v>0</v>
      </c>
      <c r="P10" s="68">
        <f t="shared" si="4"/>
        <v>0</v>
      </c>
      <c r="Q10" s="68">
        <f t="shared" si="4"/>
        <v>0</v>
      </c>
      <c r="R10" s="68">
        <f t="shared" si="4"/>
        <v>0</v>
      </c>
      <c r="S10" s="68">
        <f t="shared" si="4"/>
        <v>0</v>
      </c>
      <c r="T10" s="68">
        <f t="shared" si="4"/>
        <v>0</v>
      </c>
      <c r="U10" s="68">
        <f t="shared" si="4"/>
        <v>0</v>
      </c>
      <c r="V10" s="68">
        <f t="shared" si="4"/>
        <v>0</v>
      </c>
      <c r="W10" s="68">
        <f t="shared" si="4"/>
        <v>0</v>
      </c>
      <c r="X10" s="68">
        <f t="shared" si="4"/>
        <v>0</v>
      </c>
      <c r="Y10" s="68">
        <f t="shared" si="5"/>
        <v>0</v>
      </c>
      <c r="Z10" s="68">
        <f t="shared" si="5"/>
        <v>0</v>
      </c>
      <c r="AA10" s="68">
        <f t="shared" si="5"/>
        <v>0</v>
      </c>
      <c r="AB10" s="68">
        <f t="shared" si="5"/>
        <v>0</v>
      </c>
      <c r="AC10" s="68">
        <f t="shared" si="5"/>
        <v>0</v>
      </c>
      <c r="AD10" s="68">
        <f t="shared" si="5"/>
        <v>0</v>
      </c>
      <c r="AE10" s="108">
        <f>SUM(BH10,CK10)</f>
        <v>0</v>
      </c>
      <c r="AF10" s="68">
        <f t="shared" si="5"/>
        <v>0</v>
      </c>
      <c r="AG10" s="68">
        <f>SUM(AH10:BI10)</f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0</v>
      </c>
      <c r="AR10" s="68">
        <v>0</v>
      </c>
      <c r="AS10" s="68">
        <v>0</v>
      </c>
      <c r="AT10" s="68">
        <v>0</v>
      </c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6">
        <f>SUM(BK10:CL10)</f>
        <v>0</v>
      </c>
      <c r="BK10" s="7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7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7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7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7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7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7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7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7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7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7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7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7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7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7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7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7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7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7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7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7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7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7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7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7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7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107" t="s">
        <v>129</v>
      </c>
      <c r="CL10" s="7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</sheetData>
  <sheetProtection/>
  <autoFilter ref="A6:CL6"/>
  <mergeCells count="90"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  <mergeCell ref="BW3:BW5"/>
    <mergeCell ref="BX3:BX5"/>
    <mergeCell ref="BY3:BY5"/>
    <mergeCell ref="BZ3:BZ5"/>
    <mergeCell ref="CA3:CA5"/>
    <mergeCell ref="CB3:CB5"/>
    <mergeCell ref="BO3:BO5"/>
    <mergeCell ref="BP3:BP5"/>
    <mergeCell ref="BQ3:BQ5"/>
    <mergeCell ref="BR3:BR5"/>
    <mergeCell ref="BS3:BS5"/>
    <mergeCell ref="BT3:BT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C3:BC5"/>
    <mergeCell ref="BD3:BD5"/>
    <mergeCell ref="BE3:BE5"/>
    <mergeCell ref="BF3:BF5"/>
    <mergeCell ref="BG3:BG5"/>
    <mergeCell ref="BH3:BH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AG3:AG5"/>
    <mergeCell ref="AH3:AH5"/>
    <mergeCell ref="AI3:AI5"/>
    <mergeCell ref="AJ3:AJ5"/>
    <mergeCell ref="AM3:AM5"/>
    <mergeCell ref="AN3:AN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W3:W5"/>
    <mergeCell ref="X3:X5"/>
    <mergeCell ref="U3:U5"/>
    <mergeCell ref="V3:V5"/>
    <mergeCell ref="Y3:Y5"/>
    <mergeCell ref="Z3:Z5"/>
    <mergeCell ref="Q3:Q5"/>
    <mergeCell ref="R3:R5"/>
    <mergeCell ref="O3:O5"/>
    <mergeCell ref="P3:P5"/>
    <mergeCell ref="S3:S5"/>
    <mergeCell ref="T3:T5"/>
    <mergeCell ref="I3:I5"/>
    <mergeCell ref="J3:J5"/>
    <mergeCell ref="K3:K5"/>
    <mergeCell ref="L3:L5"/>
    <mergeCell ref="M3:M5"/>
    <mergeCell ref="N3:N5"/>
    <mergeCell ref="G3:G5"/>
    <mergeCell ref="H3:H5"/>
    <mergeCell ref="E3:E5"/>
    <mergeCell ref="F3:F5"/>
    <mergeCell ref="A2:A6"/>
    <mergeCell ref="B2:B6"/>
    <mergeCell ref="C2:C6"/>
    <mergeCell ref="D3:D5"/>
  </mergeCells>
  <conditionalFormatting sqref="A7:CL8">
    <cfRule type="expression" priority="146" dxfId="115" stopIfTrue="1">
      <formula>$A7&lt;&gt;""</formula>
    </cfRule>
  </conditionalFormatting>
  <conditionalFormatting sqref="A10:CL10">
    <cfRule type="expression" priority="145" dxfId="115" stopIfTrue="1">
      <formula>$A10&lt;&gt;""</formula>
    </cfRule>
  </conditionalFormatting>
  <conditionalFormatting sqref="A9:CL9">
    <cfRule type="expression" priority="139" dxfId="115" stopIfTrue="1">
      <formula>$A9&lt;&gt;""</formula>
    </cfRule>
  </conditionalFormatting>
  <conditionalFormatting sqref="A7:CL10">
    <cfRule type="expression" priority="5" dxfId="115" stopIfTrue="1">
      <formula>$A7&lt;&gt;""</formula>
    </cfRule>
  </conditionalFormatting>
  <conditionalFormatting sqref="CK9">
    <cfRule type="expression" priority="4" dxfId="115" stopIfTrue="1">
      <formula>$A9&lt;&gt;""</formula>
    </cfRule>
  </conditionalFormatting>
  <conditionalFormatting sqref="CK10">
    <cfRule type="expression" priority="3" dxfId="115" stopIfTrue="1">
      <formula>$A10&lt;&gt;""</formula>
    </cfRule>
  </conditionalFormatting>
  <conditionalFormatting sqref="AE9">
    <cfRule type="expression" priority="2" dxfId="115" stopIfTrue="1">
      <formula>$A9&lt;&gt;""</formula>
    </cfRule>
  </conditionalFormatting>
  <conditionalFormatting sqref="AE10">
    <cfRule type="expression" priority="1" dxfId="115" stopIfTrue="1">
      <formula>$A10&lt;&gt;""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ゴシック,標準"&amp;14【災害】ごみ資源化の状況（平成25年度実績）&amp;R&amp;A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0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121</v>
      </c>
      <c r="B7" s="64" t="s">
        <v>122</v>
      </c>
      <c r="C7" s="63" t="s">
        <v>118</v>
      </c>
      <c r="D7" s="65">
        <f aca="true" t="shared" si="0" ref="D7:AF7">SUM(D8:D10)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121</v>
      </c>
      <c r="B8" s="67" t="s">
        <v>123</v>
      </c>
      <c r="C8" s="66" t="s">
        <v>124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 t="s">
        <v>120</v>
      </c>
      <c r="AF8" s="68">
        <v>0</v>
      </c>
    </row>
    <row r="9" spans="1:32" s="44" customFormat="1" ht="12" customHeight="1">
      <c r="A9" s="66" t="s">
        <v>121</v>
      </c>
      <c r="B9" s="67" t="s">
        <v>125</v>
      </c>
      <c r="C9" s="66" t="s">
        <v>126</v>
      </c>
      <c r="D9" s="68">
        <f>SUM(E9:AF9)</f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 t="s">
        <v>120</v>
      </c>
      <c r="AF9" s="68">
        <v>0</v>
      </c>
    </row>
    <row r="10" spans="1:32" s="44" customFormat="1" ht="12" customHeight="1">
      <c r="A10" s="66" t="s">
        <v>121</v>
      </c>
      <c r="B10" s="67" t="s">
        <v>127</v>
      </c>
      <c r="C10" s="66" t="s">
        <v>128</v>
      </c>
      <c r="D10" s="68">
        <f>SUM(E10:AF10)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 t="s">
        <v>120</v>
      </c>
      <c r="AF10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42" dxfId="115" stopIfTrue="1">
      <formula>$A7&lt;&gt;""</formula>
    </cfRule>
  </conditionalFormatting>
  <conditionalFormatting sqref="A10:AF10">
    <cfRule type="expression" priority="141" dxfId="115" stopIfTrue="1">
      <formula>$A10&lt;&gt;""</formula>
    </cfRule>
  </conditionalFormatting>
  <conditionalFormatting sqref="A9:AF9">
    <cfRule type="expression" priority="135" dxfId="115" stopIfTrue="1">
      <formula>$A9&lt;&gt;""</formula>
    </cfRule>
  </conditionalFormatting>
  <conditionalFormatting sqref="A7:AF10">
    <cfRule type="expression" priority="1" dxfId="11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10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121</v>
      </c>
      <c r="B7" s="64" t="s">
        <v>122</v>
      </c>
      <c r="C7" s="63" t="s">
        <v>118</v>
      </c>
      <c r="D7" s="65">
        <f aca="true" t="shared" si="0" ref="D7:AF7">SUM(D8:D10)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121</v>
      </c>
      <c r="B8" s="67" t="s">
        <v>123</v>
      </c>
      <c r="C8" s="66" t="s">
        <v>124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121</v>
      </c>
      <c r="B9" s="67" t="s">
        <v>125</v>
      </c>
      <c r="C9" s="66" t="s">
        <v>126</v>
      </c>
      <c r="D9" s="68">
        <f>SUM(E9:AF9)</f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121</v>
      </c>
      <c r="B10" s="67" t="s">
        <v>127</v>
      </c>
      <c r="C10" s="66" t="s">
        <v>128</v>
      </c>
      <c r="D10" s="68">
        <f>SUM(E10:AF10)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42" dxfId="115" stopIfTrue="1">
      <formula>$A7&lt;&gt;""</formula>
    </cfRule>
  </conditionalFormatting>
  <conditionalFormatting sqref="A10:AF10">
    <cfRule type="expression" priority="141" dxfId="115" stopIfTrue="1">
      <formula>$A10&lt;&gt;""</formula>
    </cfRule>
  </conditionalFormatting>
  <conditionalFormatting sqref="A9:AF9">
    <cfRule type="expression" priority="135" dxfId="115" stopIfTrue="1">
      <formula>$A9&lt;&gt;""</formula>
    </cfRule>
  </conditionalFormatting>
  <conditionalFormatting sqref="A7:AF10">
    <cfRule type="expression" priority="1" dxfId="11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0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30"/>
      <c r="AC1" s="29"/>
      <c r="AD1" s="29"/>
      <c r="AE1" s="29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121</v>
      </c>
      <c r="B7" s="64" t="s">
        <v>122</v>
      </c>
      <c r="C7" s="63" t="s">
        <v>118</v>
      </c>
      <c r="D7" s="65">
        <f aca="true" t="shared" si="0" ref="D7:AF7">SUM(D8:D10)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121</v>
      </c>
      <c r="B8" s="67" t="s">
        <v>123</v>
      </c>
      <c r="C8" s="66" t="s">
        <v>124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121</v>
      </c>
      <c r="B9" s="67" t="s">
        <v>125</v>
      </c>
      <c r="C9" s="66" t="s">
        <v>126</v>
      </c>
      <c r="D9" s="68">
        <f>SUM(E9:AF9)</f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121</v>
      </c>
      <c r="B10" s="67" t="s">
        <v>127</v>
      </c>
      <c r="C10" s="66" t="s">
        <v>128</v>
      </c>
      <c r="D10" s="68">
        <f>SUM(E10:AF10)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42" dxfId="115" stopIfTrue="1">
      <formula>$A7&lt;&gt;""</formula>
    </cfRule>
  </conditionalFormatting>
  <conditionalFormatting sqref="A10:AF10">
    <cfRule type="expression" priority="141" dxfId="115" stopIfTrue="1">
      <formula>$A10&lt;&gt;""</formula>
    </cfRule>
  </conditionalFormatting>
  <conditionalFormatting sqref="A9:AF9">
    <cfRule type="expression" priority="135" dxfId="115" stopIfTrue="1">
      <formula>$A9&lt;&gt;""</formula>
    </cfRule>
  </conditionalFormatting>
  <conditionalFormatting sqref="A7:AF10">
    <cfRule type="expression" priority="1" dxfId="11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10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121</v>
      </c>
      <c r="B7" s="64" t="s">
        <v>122</v>
      </c>
      <c r="C7" s="63" t="s">
        <v>118</v>
      </c>
      <c r="D7" s="65">
        <f aca="true" t="shared" si="0" ref="D7:AF7">SUM(D8:D10)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121</v>
      </c>
      <c r="B8" s="67" t="s">
        <v>123</v>
      </c>
      <c r="C8" s="66" t="s">
        <v>124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121</v>
      </c>
      <c r="B9" s="67" t="s">
        <v>125</v>
      </c>
      <c r="C9" s="66" t="s">
        <v>126</v>
      </c>
      <c r="D9" s="68">
        <f>SUM(E9:AF9)</f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121</v>
      </c>
      <c r="B10" s="67" t="s">
        <v>127</v>
      </c>
      <c r="C10" s="66" t="s">
        <v>128</v>
      </c>
      <c r="D10" s="68">
        <f>SUM(E10:AF10)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42" dxfId="115" stopIfTrue="1">
      <formula>$A7&lt;&gt;""</formula>
    </cfRule>
  </conditionalFormatting>
  <conditionalFormatting sqref="A10:AF10">
    <cfRule type="expression" priority="141" dxfId="115" stopIfTrue="1">
      <formula>$A10&lt;&gt;""</formula>
    </cfRule>
  </conditionalFormatting>
  <conditionalFormatting sqref="A9:AF9">
    <cfRule type="expression" priority="135" dxfId="115" stopIfTrue="1">
      <formula>$A9&lt;&gt;""</formula>
    </cfRule>
  </conditionalFormatting>
  <conditionalFormatting sqref="A7:AF10">
    <cfRule type="expression" priority="1" dxfId="11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O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121</v>
      </c>
      <c r="B7" s="64" t="s">
        <v>122</v>
      </c>
      <c r="C7" s="63" t="s">
        <v>118</v>
      </c>
      <c r="D7" s="65">
        <f aca="true" t="shared" si="0" ref="D7:AH7">SUM(D8:D10)</f>
        <v>9545</v>
      </c>
      <c r="E7" s="65">
        <f t="shared" si="0"/>
        <v>0</v>
      </c>
      <c r="F7" s="65">
        <f t="shared" si="0"/>
        <v>59</v>
      </c>
      <c r="G7" s="65">
        <f t="shared" si="0"/>
        <v>558</v>
      </c>
      <c r="H7" s="65">
        <f t="shared" si="0"/>
        <v>1212</v>
      </c>
      <c r="I7" s="65">
        <f t="shared" si="0"/>
        <v>3</v>
      </c>
      <c r="J7" s="65">
        <f t="shared" si="0"/>
        <v>0</v>
      </c>
      <c r="K7" s="65">
        <f t="shared" si="0"/>
        <v>15</v>
      </c>
      <c r="L7" s="65">
        <f t="shared" si="0"/>
        <v>0</v>
      </c>
      <c r="M7" s="65">
        <f t="shared" si="0"/>
        <v>1679</v>
      </c>
      <c r="N7" s="65">
        <f t="shared" si="0"/>
        <v>5193</v>
      </c>
      <c r="O7" s="65">
        <f t="shared" si="0"/>
        <v>0</v>
      </c>
      <c r="P7" s="65">
        <f t="shared" si="0"/>
        <v>0</v>
      </c>
      <c r="Q7" s="65">
        <f t="shared" si="0"/>
        <v>12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814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121</v>
      </c>
      <c r="B8" s="67" t="s">
        <v>123</v>
      </c>
      <c r="C8" s="66" t="s">
        <v>124</v>
      </c>
      <c r="D8" s="68">
        <f>SUM(E8:AH8)</f>
        <v>781</v>
      </c>
      <c r="E8" s="68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68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54</v>
      </c>
      <c r="G8" s="68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68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133</v>
      </c>
      <c r="I8" s="68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8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8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15</v>
      </c>
      <c r="L8" s="68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8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551</v>
      </c>
      <c r="N8" s="68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17</v>
      </c>
      <c r="O8" s="68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8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68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11</v>
      </c>
      <c r="R8" s="68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8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8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8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8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8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8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8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8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8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8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8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8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8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8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8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8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  <row r="9" spans="1:34" s="44" customFormat="1" ht="12" customHeight="1">
      <c r="A9" s="66" t="s">
        <v>121</v>
      </c>
      <c r="B9" s="67" t="s">
        <v>125</v>
      </c>
      <c r="C9" s="66" t="s">
        <v>126</v>
      </c>
      <c r="D9" s="68">
        <f>SUM(E9:AH9)</f>
        <v>8752</v>
      </c>
      <c r="E9" s="68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68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5</v>
      </c>
      <c r="G9" s="68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558</v>
      </c>
      <c r="H9" s="68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1079</v>
      </c>
      <c r="I9" s="68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3</v>
      </c>
      <c r="J9" s="68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68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68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68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1116</v>
      </c>
      <c r="N9" s="68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5176</v>
      </c>
      <c r="O9" s="68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68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68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1</v>
      </c>
      <c r="R9" s="68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68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68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68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68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68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68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68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68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68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68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68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68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68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814</v>
      </c>
      <c r="AF9" s="68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68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  <c r="AH9" s="68">
        <f>'ごみ搬入量内訳(直接資源化)'!AH9+'ごみ搬入量内訳(焼却)'!AH9+'ごみ搬入量内訳(粗大)'!AH9+'ごみ搬入量内訳(堆肥化)'!AH9+'ごみ搬入量内訳(飼料化)'!AH9+'ごみ搬入量内訳(メタン化)'!AH9+'ごみ搬入量内訳(燃料化)'!AH9+'ごみ搬入量内訳(セメント)'!AH9+'ごみ搬入量内訳(資源化等)'!AH9+'ごみ搬入量内訳(その他)'!AH9+'ごみ搬入量内訳(直接埋立)'!AH9+'ごみ搬入量内訳(海洋投入)'!AH9</f>
        <v>0</v>
      </c>
    </row>
    <row r="10" spans="1:34" s="44" customFormat="1" ht="12" customHeight="1">
      <c r="A10" s="66" t="s">
        <v>121</v>
      </c>
      <c r="B10" s="67" t="s">
        <v>127</v>
      </c>
      <c r="C10" s="66" t="s">
        <v>128</v>
      </c>
      <c r="D10" s="68">
        <f>SUM(E10:AH10)</f>
        <v>12</v>
      </c>
      <c r="E10" s="68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68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68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68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68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68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68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68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68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12</v>
      </c>
      <c r="N10" s="68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68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68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68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68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68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68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68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68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68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68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68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68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68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68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68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68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68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68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68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  <c r="AH10" s="68">
        <f>'ごみ搬入量内訳(直接資源化)'!AH10+'ごみ搬入量内訳(焼却)'!AH10+'ごみ搬入量内訳(粗大)'!AH10+'ごみ搬入量内訳(堆肥化)'!AH10+'ごみ搬入量内訳(飼料化)'!AH10+'ごみ搬入量内訳(メタン化)'!AH10+'ごみ搬入量内訳(燃料化)'!AH10+'ごみ搬入量内訳(セメント)'!AH10+'ごみ搬入量内訳(資源化等)'!AH10+'ごみ搬入量内訳(その他)'!AH10+'ごみ搬入量内訳(直接埋立)'!AH10+'ごみ搬入量内訳(海洋投入)'!AH10</f>
        <v>0</v>
      </c>
    </row>
  </sheetData>
  <sheetProtection/>
  <autoFilter ref="A6:AH6"/>
  <mergeCells count="34">
    <mergeCell ref="AF3:AF5"/>
    <mergeCell ref="AG3:AG5"/>
    <mergeCell ref="Y3:Y5"/>
    <mergeCell ref="Z3:Z5"/>
    <mergeCell ref="AA3:AA5"/>
    <mergeCell ref="AB3:AB5"/>
    <mergeCell ref="AC3:AC5"/>
    <mergeCell ref="AD3:AD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</mergeCells>
  <conditionalFormatting sqref="A7:AH8">
    <cfRule type="expression" priority="142" dxfId="115" stopIfTrue="1">
      <formula>$A7&lt;&gt;""</formula>
    </cfRule>
  </conditionalFormatting>
  <conditionalFormatting sqref="A10:AH10">
    <cfRule type="expression" priority="141" dxfId="115" stopIfTrue="1">
      <formula>$A10&lt;&gt;""</formula>
    </cfRule>
  </conditionalFormatting>
  <conditionalFormatting sqref="A9:AH9">
    <cfRule type="expression" priority="135" dxfId="115" stopIfTrue="1">
      <formula>$A9&lt;&gt;""</formula>
    </cfRule>
  </conditionalFormatting>
  <conditionalFormatting sqref="A7:AH10">
    <cfRule type="expression" priority="1" dxfId="11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121</v>
      </c>
      <c r="B7" s="64" t="s">
        <v>122</v>
      </c>
      <c r="C7" s="63" t="s">
        <v>118</v>
      </c>
      <c r="D7" s="65">
        <f aca="true" t="shared" si="0" ref="D7:AF7">SUM(D8:D10)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121</v>
      </c>
      <c r="B8" s="67" t="s">
        <v>123</v>
      </c>
      <c r="C8" s="66" t="s">
        <v>124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121</v>
      </c>
      <c r="B9" s="67" t="s">
        <v>125</v>
      </c>
      <c r="C9" s="66" t="s">
        <v>126</v>
      </c>
      <c r="D9" s="68">
        <f>SUM(E9:AF9)</f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121</v>
      </c>
      <c r="B10" s="67" t="s">
        <v>127</v>
      </c>
      <c r="C10" s="66" t="s">
        <v>128</v>
      </c>
      <c r="D10" s="68">
        <f>SUM(E10:AF10)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42" dxfId="115" stopIfTrue="1">
      <formula>$A7&lt;&gt;""</formula>
    </cfRule>
  </conditionalFormatting>
  <conditionalFormatting sqref="A10:AF10">
    <cfRule type="expression" priority="141" dxfId="115" stopIfTrue="1">
      <formula>$A10&lt;&gt;""</formula>
    </cfRule>
  </conditionalFormatting>
  <conditionalFormatting sqref="A9:AF9">
    <cfRule type="expression" priority="135" dxfId="115" stopIfTrue="1">
      <formula>$A9&lt;&gt;""</formula>
    </cfRule>
  </conditionalFormatting>
  <conditionalFormatting sqref="A7:AF10">
    <cfRule type="expression" priority="1" dxfId="11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10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75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121</v>
      </c>
      <c r="B7" s="64" t="s">
        <v>122</v>
      </c>
      <c r="C7" s="63" t="s">
        <v>118</v>
      </c>
      <c r="D7" s="65">
        <f aca="true" t="shared" si="0" ref="D7:AF7">SUM(D8:D10)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121</v>
      </c>
      <c r="B8" s="67" t="s">
        <v>123</v>
      </c>
      <c r="C8" s="66" t="s">
        <v>124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121</v>
      </c>
      <c r="B9" s="67" t="s">
        <v>125</v>
      </c>
      <c r="C9" s="66" t="s">
        <v>126</v>
      </c>
      <c r="D9" s="68">
        <f>SUM(E9:AF9)</f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121</v>
      </c>
      <c r="B10" s="67" t="s">
        <v>127</v>
      </c>
      <c r="C10" s="66" t="s">
        <v>128</v>
      </c>
      <c r="D10" s="68">
        <f>SUM(E10:AF10)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42" dxfId="115" stopIfTrue="1">
      <formula>$A7&lt;&gt;""</formula>
    </cfRule>
  </conditionalFormatting>
  <conditionalFormatting sqref="A10:AF10">
    <cfRule type="expression" priority="141" dxfId="115" stopIfTrue="1">
      <formula>$A10&lt;&gt;""</formula>
    </cfRule>
  </conditionalFormatting>
  <conditionalFormatting sqref="A9:AF9">
    <cfRule type="expression" priority="135" dxfId="115" stopIfTrue="1">
      <formula>$A9&lt;&gt;""</formula>
    </cfRule>
  </conditionalFormatting>
  <conditionalFormatting sqref="A7:AF10">
    <cfRule type="expression" priority="1" dxfId="11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10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121</v>
      </c>
      <c r="B7" s="64" t="s">
        <v>122</v>
      </c>
      <c r="C7" s="63" t="s">
        <v>118</v>
      </c>
      <c r="D7" s="65">
        <f aca="true" t="shared" si="0" ref="D7:AF7">SUM(D8:D10)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121</v>
      </c>
      <c r="B8" s="67" t="s">
        <v>123</v>
      </c>
      <c r="C8" s="66" t="s">
        <v>124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121</v>
      </c>
      <c r="B9" s="67" t="s">
        <v>125</v>
      </c>
      <c r="C9" s="66" t="s">
        <v>126</v>
      </c>
      <c r="D9" s="68">
        <f>SUM(E9:AF9)</f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121</v>
      </c>
      <c r="B10" s="67" t="s">
        <v>127</v>
      </c>
      <c r="C10" s="66" t="s">
        <v>128</v>
      </c>
      <c r="D10" s="68">
        <f>SUM(E10:AF10)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42" dxfId="115" stopIfTrue="1">
      <formula>$A7&lt;&gt;""</formula>
    </cfRule>
  </conditionalFormatting>
  <conditionalFormatting sqref="A10:AF10">
    <cfRule type="expression" priority="141" dxfId="115" stopIfTrue="1">
      <formula>$A10&lt;&gt;""</formula>
    </cfRule>
  </conditionalFormatting>
  <conditionalFormatting sqref="A9:AF9">
    <cfRule type="expression" priority="135" dxfId="115" stopIfTrue="1">
      <formula>$A9&lt;&gt;""</formula>
    </cfRule>
  </conditionalFormatting>
  <conditionalFormatting sqref="A7:AF10">
    <cfRule type="expression" priority="1" dxfId="11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10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86" t="s">
        <v>0</v>
      </c>
      <c r="B2" s="86" t="s">
        <v>1</v>
      </c>
      <c r="C2" s="86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121</v>
      </c>
      <c r="B7" s="64" t="s">
        <v>122</v>
      </c>
      <c r="C7" s="63" t="s">
        <v>118</v>
      </c>
      <c r="D7" s="65">
        <f aca="true" t="shared" si="0" ref="D7:AF7">SUM(D8:D10)</f>
        <v>578</v>
      </c>
      <c r="E7" s="65">
        <f t="shared" si="0"/>
        <v>0</v>
      </c>
      <c r="F7" s="65">
        <f t="shared" si="0"/>
        <v>0</v>
      </c>
      <c r="G7" s="65">
        <f t="shared" si="0"/>
        <v>558</v>
      </c>
      <c r="H7" s="65">
        <f t="shared" si="0"/>
        <v>2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17</v>
      </c>
      <c r="O7" s="65">
        <f t="shared" si="0"/>
        <v>0</v>
      </c>
      <c r="P7" s="65">
        <f t="shared" si="0"/>
        <v>0</v>
      </c>
      <c r="Q7" s="65">
        <f t="shared" si="0"/>
        <v>1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121</v>
      </c>
      <c r="B8" s="67" t="s">
        <v>123</v>
      </c>
      <c r="C8" s="66" t="s">
        <v>124</v>
      </c>
      <c r="D8" s="68">
        <f>SUM(E8:AF8)</f>
        <v>17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17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121</v>
      </c>
      <c r="B9" s="67" t="s">
        <v>125</v>
      </c>
      <c r="C9" s="66" t="s">
        <v>126</v>
      </c>
      <c r="D9" s="68">
        <f>SUM(E9:AF9)</f>
        <v>561</v>
      </c>
      <c r="E9" s="68">
        <v>0</v>
      </c>
      <c r="F9" s="68">
        <v>0</v>
      </c>
      <c r="G9" s="68">
        <v>558</v>
      </c>
      <c r="H9" s="68">
        <v>2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1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121</v>
      </c>
      <c r="B10" s="67" t="s">
        <v>127</v>
      </c>
      <c r="C10" s="66" t="s">
        <v>128</v>
      </c>
      <c r="D10" s="68">
        <f>SUM(E10:AF10)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</sheetData>
  <sheetProtection/>
  <autoFilter ref="A6:AG6"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8">
    <cfRule type="expression" priority="142" dxfId="115" stopIfTrue="1">
      <formula>$A7&lt;&gt;""</formula>
    </cfRule>
  </conditionalFormatting>
  <conditionalFormatting sqref="A10:AF10">
    <cfRule type="expression" priority="141" dxfId="115" stopIfTrue="1">
      <formula>$A10&lt;&gt;""</formula>
    </cfRule>
  </conditionalFormatting>
  <conditionalFormatting sqref="A9:AF9">
    <cfRule type="expression" priority="135" dxfId="115" stopIfTrue="1">
      <formula>$A9&lt;&gt;""</formula>
    </cfRule>
  </conditionalFormatting>
  <conditionalFormatting sqref="A7:AF10">
    <cfRule type="expression" priority="1" dxfId="11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10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2" customWidth="1"/>
  </cols>
  <sheetData>
    <row r="1" spans="1:60" s="3" customFormat="1" ht="17.25">
      <c r="A1" s="34" t="s">
        <v>117</v>
      </c>
      <c r="B1" s="1"/>
      <c r="C1" s="1"/>
      <c r="D1" s="2"/>
      <c r="E1" s="26"/>
      <c r="F1" s="27"/>
      <c r="G1" s="27"/>
      <c r="H1" s="23"/>
      <c r="I1" s="2"/>
      <c r="J1" s="2"/>
      <c r="K1" s="2"/>
      <c r="L1" s="2"/>
      <c r="M1" s="2"/>
      <c r="N1" s="15"/>
      <c r="O1" s="2"/>
      <c r="P1" s="2"/>
      <c r="Q1" s="14"/>
      <c r="R1" s="14"/>
      <c r="S1" s="14"/>
      <c r="T1" s="2"/>
      <c r="U1" s="2"/>
      <c r="V1" s="2"/>
      <c r="W1" s="2"/>
      <c r="X1" s="2"/>
      <c r="Y1" s="2"/>
      <c r="Z1" s="2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5"/>
      <c r="AY1" s="2"/>
      <c r="AZ1" s="2"/>
      <c r="BA1" s="2"/>
      <c r="BB1" s="2"/>
      <c r="BC1" s="2"/>
      <c r="BD1" s="2"/>
      <c r="BE1" s="2"/>
      <c r="BF1" s="2"/>
      <c r="BG1" s="2"/>
      <c r="BH1" s="15"/>
    </row>
    <row r="2" spans="1:61" s="2" customFormat="1" ht="25.5" customHeight="1">
      <c r="A2" s="86" t="s">
        <v>0</v>
      </c>
      <c r="B2" s="86" t="s">
        <v>24</v>
      </c>
      <c r="C2" s="86" t="s">
        <v>25</v>
      </c>
      <c r="D2" s="17" t="s">
        <v>34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 t="s">
        <v>35</v>
      </c>
      <c r="R2" s="16"/>
      <c r="S2" s="16"/>
      <c r="T2" s="16"/>
      <c r="U2" s="16"/>
      <c r="V2" s="16"/>
      <c r="W2" s="16"/>
      <c r="X2" s="16"/>
      <c r="Y2" s="16"/>
      <c r="Z2" s="16"/>
      <c r="AA2" s="18"/>
      <c r="AB2" s="17" t="s">
        <v>76</v>
      </c>
      <c r="AC2" s="16"/>
      <c r="AD2" s="16"/>
      <c r="AE2" s="16"/>
      <c r="AF2" s="16"/>
      <c r="AG2" s="16"/>
      <c r="AH2" s="16"/>
      <c r="AI2" s="16"/>
      <c r="AJ2" s="16"/>
      <c r="AK2" s="16"/>
      <c r="AL2" s="18"/>
      <c r="AM2" s="17" t="s">
        <v>36</v>
      </c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8"/>
      <c r="AY2" s="17" t="s">
        <v>89</v>
      </c>
      <c r="AZ2" s="16"/>
      <c r="BA2" s="16"/>
      <c r="BB2" s="16"/>
      <c r="BC2" s="16"/>
      <c r="BD2" s="16"/>
      <c r="BE2" s="16"/>
      <c r="BF2" s="16"/>
      <c r="BG2" s="16"/>
      <c r="BH2" s="16"/>
      <c r="BI2" s="18"/>
    </row>
    <row r="3" spans="1:61" s="2" customFormat="1" ht="25.5" customHeight="1">
      <c r="A3" s="87"/>
      <c r="B3" s="87"/>
      <c r="C3" s="88"/>
      <c r="D3" s="102" t="s">
        <v>10</v>
      </c>
      <c r="E3" s="86" t="s">
        <v>7</v>
      </c>
      <c r="F3" s="99" t="s">
        <v>37</v>
      </c>
      <c r="G3" s="100"/>
      <c r="H3" s="100"/>
      <c r="I3" s="100"/>
      <c r="J3" s="100"/>
      <c r="K3" s="100"/>
      <c r="L3" s="100"/>
      <c r="M3" s="100"/>
      <c r="N3" s="101"/>
      <c r="O3" s="86" t="s">
        <v>102</v>
      </c>
      <c r="P3" s="86" t="s">
        <v>38</v>
      </c>
      <c r="Q3" s="102" t="s">
        <v>10</v>
      </c>
      <c r="R3" s="86" t="s">
        <v>7</v>
      </c>
      <c r="S3" s="103" t="s">
        <v>39</v>
      </c>
      <c r="T3" s="104"/>
      <c r="U3" s="104"/>
      <c r="V3" s="104"/>
      <c r="W3" s="104"/>
      <c r="X3" s="104"/>
      <c r="Y3" s="104"/>
      <c r="Z3" s="104"/>
      <c r="AA3" s="105"/>
      <c r="AB3" s="102" t="s">
        <v>6</v>
      </c>
      <c r="AC3" s="86" t="s">
        <v>78</v>
      </c>
      <c r="AD3" s="19" t="s">
        <v>77</v>
      </c>
      <c r="AE3" s="16"/>
      <c r="AF3" s="16"/>
      <c r="AG3" s="16"/>
      <c r="AH3" s="16"/>
      <c r="AI3" s="16"/>
      <c r="AJ3" s="16"/>
      <c r="AK3" s="16"/>
      <c r="AL3" s="18"/>
      <c r="AM3" s="102" t="s">
        <v>10</v>
      </c>
      <c r="AN3" s="86" t="s">
        <v>101</v>
      </c>
      <c r="AO3" s="86" t="s">
        <v>18</v>
      </c>
      <c r="AP3" s="19" t="s">
        <v>40</v>
      </c>
      <c r="AQ3" s="16"/>
      <c r="AR3" s="16"/>
      <c r="AS3" s="16"/>
      <c r="AT3" s="16"/>
      <c r="AU3" s="16"/>
      <c r="AV3" s="16"/>
      <c r="AW3" s="16"/>
      <c r="AX3" s="18"/>
      <c r="AY3" s="102" t="s">
        <v>86</v>
      </c>
      <c r="AZ3" s="86" t="s">
        <v>90</v>
      </c>
      <c r="BA3" s="86" t="s">
        <v>91</v>
      </c>
      <c r="BB3" s="86" t="s">
        <v>92</v>
      </c>
      <c r="BC3" s="86" t="s">
        <v>93</v>
      </c>
      <c r="BD3" s="86" t="s">
        <v>94</v>
      </c>
      <c r="BE3" s="86" t="s">
        <v>95</v>
      </c>
      <c r="BF3" s="86" t="s">
        <v>96</v>
      </c>
      <c r="BG3" s="86" t="s">
        <v>71</v>
      </c>
      <c r="BH3" s="86" t="s">
        <v>97</v>
      </c>
      <c r="BI3" s="86" t="s">
        <v>100</v>
      </c>
    </row>
    <row r="4" spans="1:61" s="2" customFormat="1" ht="25.5" customHeight="1">
      <c r="A4" s="87"/>
      <c r="B4" s="87"/>
      <c r="C4" s="88"/>
      <c r="D4" s="102"/>
      <c r="E4" s="88"/>
      <c r="F4" s="102" t="s">
        <v>10</v>
      </c>
      <c r="G4" s="86" t="s">
        <v>12</v>
      </c>
      <c r="H4" s="86" t="s">
        <v>13</v>
      </c>
      <c r="I4" s="86" t="s">
        <v>14</v>
      </c>
      <c r="J4" s="86" t="s">
        <v>15</v>
      </c>
      <c r="K4" s="86" t="s">
        <v>20</v>
      </c>
      <c r="L4" s="86" t="s">
        <v>17</v>
      </c>
      <c r="M4" s="86" t="s">
        <v>71</v>
      </c>
      <c r="N4" s="86" t="s">
        <v>21</v>
      </c>
      <c r="O4" s="88"/>
      <c r="P4" s="106"/>
      <c r="Q4" s="102"/>
      <c r="R4" s="87"/>
      <c r="S4" s="87" t="s">
        <v>10</v>
      </c>
      <c r="T4" s="86" t="s">
        <v>12</v>
      </c>
      <c r="U4" s="86" t="s">
        <v>13</v>
      </c>
      <c r="V4" s="86" t="s">
        <v>14</v>
      </c>
      <c r="W4" s="86" t="s">
        <v>15</v>
      </c>
      <c r="X4" s="86" t="s">
        <v>20</v>
      </c>
      <c r="Y4" s="86" t="s">
        <v>17</v>
      </c>
      <c r="Z4" s="86" t="s">
        <v>71</v>
      </c>
      <c r="AA4" s="86" t="s">
        <v>21</v>
      </c>
      <c r="AB4" s="102"/>
      <c r="AC4" s="88"/>
      <c r="AD4" s="102" t="s">
        <v>6</v>
      </c>
      <c r="AE4" s="86" t="s">
        <v>12</v>
      </c>
      <c r="AF4" s="86" t="s">
        <v>13</v>
      </c>
      <c r="AG4" s="86" t="s">
        <v>14</v>
      </c>
      <c r="AH4" s="86" t="s">
        <v>15</v>
      </c>
      <c r="AI4" s="86" t="s">
        <v>20</v>
      </c>
      <c r="AJ4" s="86" t="s">
        <v>17</v>
      </c>
      <c r="AK4" s="86" t="s">
        <v>71</v>
      </c>
      <c r="AL4" s="86" t="s">
        <v>21</v>
      </c>
      <c r="AM4" s="102"/>
      <c r="AN4" s="88"/>
      <c r="AO4" s="88"/>
      <c r="AP4" s="102" t="s">
        <v>10</v>
      </c>
      <c r="AQ4" s="86" t="s">
        <v>12</v>
      </c>
      <c r="AR4" s="86" t="s">
        <v>13</v>
      </c>
      <c r="AS4" s="86" t="s">
        <v>14</v>
      </c>
      <c r="AT4" s="86" t="s">
        <v>15</v>
      </c>
      <c r="AU4" s="86" t="s">
        <v>20</v>
      </c>
      <c r="AV4" s="86" t="s">
        <v>17</v>
      </c>
      <c r="AW4" s="86" t="s">
        <v>71</v>
      </c>
      <c r="AX4" s="86" t="s">
        <v>21</v>
      </c>
      <c r="AY4" s="102"/>
      <c r="AZ4" s="87"/>
      <c r="BA4" s="87"/>
      <c r="BB4" s="87"/>
      <c r="BC4" s="87"/>
      <c r="BD4" s="87"/>
      <c r="BE4" s="87"/>
      <c r="BF4" s="87"/>
      <c r="BG4" s="87"/>
      <c r="BH4" s="87"/>
      <c r="BI4" s="87"/>
    </row>
    <row r="5" spans="1:61" s="2" customFormat="1" ht="25.5" customHeight="1">
      <c r="A5" s="87"/>
      <c r="B5" s="87"/>
      <c r="C5" s="88"/>
      <c r="D5" s="102"/>
      <c r="E5" s="88"/>
      <c r="F5" s="102"/>
      <c r="G5" s="88"/>
      <c r="H5" s="87"/>
      <c r="I5" s="87"/>
      <c r="J5" s="87"/>
      <c r="K5" s="87"/>
      <c r="L5" s="87"/>
      <c r="M5" s="87"/>
      <c r="N5" s="88"/>
      <c r="O5" s="87"/>
      <c r="P5" s="106"/>
      <c r="Q5" s="102"/>
      <c r="R5" s="87"/>
      <c r="S5" s="88"/>
      <c r="T5" s="88"/>
      <c r="U5" s="87"/>
      <c r="V5" s="87"/>
      <c r="W5" s="87"/>
      <c r="X5" s="87"/>
      <c r="Y5" s="87"/>
      <c r="Z5" s="87"/>
      <c r="AA5" s="88"/>
      <c r="AB5" s="102"/>
      <c r="AC5" s="87"/>
      <c r="AD5" s="102"/>
      <c r="AE5" s="88"/>
      <c r="AF5" s="87"/>
      <c r="AG5" s="87"/>
      <c r="AH5" s="87"/>
      <c r="AI5" s="87"/>
      <c r="AJ5" s="87"/>
      <c r="AK5" s="87"/>
      <c r="AL5" s="88"/>
      <c r="AM5" s="102"/>
      <c r="AN5" s="87"/>
      <c r="AO5" s="87"/>
      <c r="AP5" s="102"/>
      <c r="AQ5" s="88"/>
      <c r="AR5" s="87"/>
      <c r="AS5" s="87"/>
      <c r="AT5" s="87"/>
      <c r="AU5" s="87"/>
      <c r="AV5" s="87"/>
      <c r="AW5" s="87"/>
      <c r="AX5" s="88"/>
      <c r="AY5" s="102"/>
      <c r="AZ5" s="87"/>
      <c r="BA5" s="87"/>
      <c r="BB5" s="87"/>
      <c r="BC5" s="87"/>
      <c r="BD5" s="87"/>
      <c r="BE5" s="87"/>
      <c r="BF5" s="87"/>
      <c r="BG5" s="87"/>
      <c r="BH5" s="87"/>
      <c r="BI5" s="87"/>
    </row>
    <row r="6" spans="1:61" s="8" customFormat="1" ht="11.25">
      <c r="A6" s="87"/>
      <c r="B6" s="87"/>
      <c r="C6" s="88"/>
      <c r="D6" s="21" t="s">
        <v>22</v>
      </c>
      <c r="E6" s="21" t="s">
        <v>22</v>
      </c>
      <c r="F6" s="21" t="s">
        <v>22</v>
      </c>
      <c r="G6" s="20" t="s">
        <v>22</v>
      </c>
      <c r="H6" s="20" t="s">
        <v>22</v>
      </c>
      <c r="I6" s="20" t="s">
        <v>22</v>
      </c>
      <c r="J6" s="20" t="s">
        <v>22</v>
      </c>
      <c r="K6" s="20" t="s">
        <v>22</v>
      </c>
      <c r="L6" s="20" t="s">
        <v>22</v>
      </c>
      <c r="M6" s="20" t="s">
        <v>22</v>
      </c>
      <c r="N6" s="20" t="s">
        <v>22</v>
      </c>
      <c r="O6" s="20" t="s">
        <v>22</v>
      </c>
      <c r="P6" s="21" t="s">
        <v>22</v>
      </c>
      <c r="Q6" s="21" t="s">
        <v>22</v>
      </c>
      <c r="R6" s="20" t="s">
        <v>22</v>
      </c>
      <c r="S6" s="20" t="s">
        <v>22</v>
      </c>
      <c r="T6" s="20" t="s">
        <v>22</v>
      </c>
      <c r="U6" s="20" t="s">
        <v>22</v>
      </c>
      <c r="V6" s="20" t="s">
        <v>22</v>
      </c>
      <c r="W6" s="20" t="s">
        <v>22</v>
      </c>
      <c r="X6" s="20" t="s">
        <v>22</v>
      </c>
      <c r="Y6" s="20" t="s">
        <v>22</v>
      </c>
      <c r="Z6" s="20" t="s">
        <v>22</v>
      </c>
      <c r="AA6" s="20" t="s">
        <v>22</v>
      </c>
      <c r="AB6" s="21" t="s">
        <v>22</v>
      </c>
      <c r="AC6" s="20" t="s">
        <v>22</v>
      </c>
      <c r="AD6" s="21" t="s">
        <v>22</v>
      </c>
      <c r="AE6" s="20" t="s">
        <v>22</v>
      </c>
      <c r="AF6" s="20" t="s">
        <v>22</v>
      </c>
      <c r="AG6" s="20" t="s">
        <v>22</v>
      </c>
      <c r="AH6" s="20" t="s">
        <v>22</v>
      </c>
      <c r="AI6" s="20" t="s">
        <v>22</v>
      </c>
      <c r="AJ6" s="20" t="s">
        <v>22</v>
      </c>
      <c r="AK6" s="20" t="s">
        <v>22</v>
      </c>
      <c r="AL6" s="20" t="s">
        <v>22</v>
      </c>
      <c r="AM6" s="21" t="s">
        <v>22</v>
      </c>
      <c r="AN6" s="20" t="s">
        <v>22</v>
      </c>
      <c r="AO6" s="20" t="s">
        <v>22</v>
      </c>
      <c r="AP6" s="21" t="s">
        <v>22</v>
      </c>
      <c r="AQ6" s="20" t="s">
        <v>22</v>
      </c>
      <c r="AR6" s="20" t="s">
        <v>22</v>
      </c>
      <c r="AS6" s="20" t="s">
        <v>22</v>
      </c>
      <c r="AT6" s="20" t="s">
        <v>22</v>
      </c>
      <c r="AU6" s="20" t="s">
        <v>22</v>
      </c>
      <c r="AV6" s="20" t="s">
        <v>22</v>
      </c>
      <c r="AW6" s="20" t="s">
        <v>22</v>
      </c>
      <c r="AX6" s="20" t="s">
        <v>22</v>
      </c>
      <c r="AY6" s="21" t="s">
        <v>88</v>
      </c>
      <c r="AZ6" s="21" t="s">
        <v>88</v>
      </c>
      <c r="BA6" s="20" t="s">
        <v>88</v>
      </c>
      <c r="BB6" s="20" t="s">
        <v>88</v>
      </c>
      <c r="BC6" s="20" t="s">
        <v>88</v>
      </c>
      <c r="BD6" s="20" t="s">
        <v>88</v>
      </c>
      <c r="BE6" s="20" t="s">
        <v>88</v>
      </c>
      <c r="BF6" s="20" t="s">
        <v>88</v>
      </c>
      <c r="BG6" s="20" t="s">
        <v>88</v>
      </c>
      <c r="BH6" s="20" t="s">
        <v>88</v>
      </c>
      <c r="BI6" s="20" t="s">
        <v>22</v>
      </c>
    </row>
    <row r="7" spans="1:61" s="45" customFormat="1" ht="12" customHeight="1">
      <c r="A7" s="63" t="s">
        <v>121</v>
      </c>
      <c r="B7" s="64" t="s">
        <v>122</v>
      </c>
      <c r="C7" s="72" t="s">
        <v>118</v>
      </c>
      <c r="D7" s="65">
        <f aca="true" t="shared" si="0" ref="D7:BH7">SUM(D8:D10)</f>
        <v>9545</v>
      </c>
      <c r="E7" s="65">
        <f t="shared" si="0"/>
        <v>1679</v>
      </c>
      <c r="F7" s="65">
        <f t="shared" si="0"/>
        <v>578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578</v>
      </c>
      <c r="M7" s="65">
        <f t="shared" si="0"/>
        <v>0</v>
      </c>
      <c r="N7" s="65">
        <f t="shared" si="0"/>
        <v>0</v>
      </c>
      <c r="O7" s="65">
        <f t="shared" si="0"/>
        <v>7203</v>
      </c>
      <c r="P7" s="65">
        <f t="shared" si="0"/>
        <v>85</v>
      </c>
      <c r="Q7" s="65">
        <f t="shared" si="0"/>
        <v>1679</v>
      </c>
      <c r="R7" s="65">
        <f t="shared" si="0"/>
        <v>1679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578</v>
      </c>
      <c r="AC7" s="65">
        <f t="shared" si="0"/>
        <v>0</v>
      </c>
      <c r="AD7" s="65">
        <f t="shared" si="0"/>
        <v>578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  <c r="AI7" s="65">
        <f t="shared" si="0"/>
        <v>0</v>
      </c>
      <c r="AJ7" s="65">
        <f t="shared" si="0"/>
        <v>578</v>
      </c>
      <c r="AK7" s="65">
        <f t="shared" si="0"/>
        <v>0</v>
      </c>
      <c r="AL7" s="65">
        <f t="shared" si="0"/>
        <v>0</v>
      </c>
      <c r="AM7" s="65">
        <f t="shared" si="0"/>
        <v>7203</v>
      </c>
      <c r="AN7" s="65">
        <f t="shared" si="0"/>
        <v>7203</v>
      </c>
      <c r="AO7" s="65">
        <f t="shared" si="0"/>
        <v>0</v>
      </c>
      <c r="AP7" s="65">
        <f t="shared" si="0"/>
        <v>0</v>
      </c>
      <c r="AQ7" s="65">
        <f t="shared" si="0"/>
        <v>0</v>
      </c>
      <c r="AR7" s="65">
        <f t="shared" si="0"/>
        <v>0</v>
      </c>
      <c r="AS7" s="65">
        <f t="shared" si="0"/>
        <v>0</v>
      </c>
      <c r="AT7" s="65">
        <f t="shared" si="0"/>
        <v>0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0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0</v>
      </c>
      <c r="BI7" s="65" t="s">
        <v>119</v>
      </c>
    </row>
    <row r="8" spans="1:61" s="45" customFormat="1" ht="12" customHeight="1">
      <c r="A8" s="66" t="s">
        <v>121</v>
      </c>
      <c r="B8" s="67" t="s">
        <v>123</v>
      </c>
      <c r="C8" s="66" t="s">
        <v>124</v>
      </c>
      <c r="D8" s="73">
        <f>SUM(E8,F8,O8,P8)</f>
        <v>781</v>
      </c>
      <c r="E8" s="73">
        <f>R8</f>
        <v>551</v>
      </c>
      <c r="F8" s="73">
        <f>SUM(G8:N8)</f>
        <v>17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17</v>
      </c>
      <c r="M8" s="73">
        <v>0</v>
      </c>
      <c r="N8" s="73">
        <v>0</v>
      </c>
      <c r="O8" s="73">
        <f>AN8</f>
        <v>133</v>
      </c>
      <c r="P8" s="68">
        <f>'資源化量内訳'!AG8</f>
        <v>80</v>
      </c>
      <c r="Q8" s="73">
        <f>SUM(R8:S8)</f>
        <v>551</v>
      </c>
      <c r="R8" s="73">
        <v>551</v>
      </c>
      <c r="S8" s="73">
        <f>SUM(T8:AA8)</f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f>SUM(AC8:AD8)</f>
        <v>17</v>
      </c>
      <c r="AC8" s="73">
        <v>0</v>
      </c>
      <c r="AD8" s="73">
        <f>SUM(AE8:AK8)</f>
        <v>17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17</v>
      </c>
      <c r="AK8" s="73">
        <v>0</v>
      </c>
      <c r="AL8" s="74" t="s">
        <v>119</v>
      </c>
      <c r="AM8" s="66">
        <f>SUM(AN8:AP8)</f>
        <v>133</v>
      </c>
      <c r="AN8" s="71">
        <v>133</v>
      </c>
      <c r="AO8" s="66">
        <v>0</v>
      </c>
      <c r="AP8" s="66">
        <f>SUM(AQ8:AX8)</f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f>SUM(AZ8:BI8)</f>
        <v>0</v>
      </c>
      <c r="AZ8" s="66">
        <v>0</v>
      </c>
      <c r="BA8" s="66">
        <v>0</v>
      </c>
      <c r="BB8" s="66">
        <v>0</v>
      </c>
      <c r="BC8" s="66">
        <v>0</v>
      </c>
      <c r="BD8" s="66">
        <v>0</v>
      </c>
      <c r="BE8" s="66">
        <v>0</v>
      </c>
      <c r="BF8" s="66">
        <v>0</v>
      </c>
      <c r="BG8" s="66">
        <v>0</v>
      </c>
      <c r="BH8" s="66">
        <v>0</v>
      </c>
      <c r="BI8" s="66" t="s">
        <v>119</v>
      </c>
    </row>
    <row r="9" spans="1:61" s="45" customFormat="1" ht="12" customHeight="1">
      <c r="A9" s="66" t="s">
        <v>121</v>
      </c>
      <c r="B9" s="67" t="s">
        <v>125</v>
      </c>
      <c r="C9" s="66" t="s">
        <v>126</v>
      </c>
      <c r="D9" s="73">
        <f>SUM(E9,F9,O9,P9)</f>
        <v>8752</v>
      </c>
      <c r="E9" s="73">
        <f>R9</f>
        <v>1116</v>
      </c>
      <c r="F9" s="73">
        <f>SUM(G9:N9)</f>
        <v>561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561</v>
      </c>
      <c r="M9" s="73">
        <v>0</v>
      </c>
      <c r="N9" s="73">
        <v>0</v>
      </c>
      <c r="O9" s="73">
        <f>AN9</f>
        <v>7070</v>
      </c>
      <c r="P9" s="68">
        <f>'資源化量内訳'!AG9</f>
        <v>5</v>
      </c>
      <c r="Q9" s="73">
        <f>SUM(R9:S9)</f>
        <v>1116</v>
      </c>
      <c r="R9" s="73">
        <v>1116</v>
      </c>
      <c r="S9" s="73">
        <f>SUM(T9:AA9)</f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f>SUM(AC9:AD9)</f>
        <v>561</v>
      </c>
      <c r="AC9" s="73">
        <v>0</v>
      </c>
      <c r="AD9" s="73">
        <f>SUM(AE9:AK9)</f>
        <v>561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561</v>
      </c>
      <c r="AK9" s="73">
        <v>0</v>
      </c>
      <c r="AL9" s="74" t="s">
        <v>119</v>
      </c>
      <c r="AM9" s="66">
        <f>SUM(AN9:AP9)</f>
        <v>7070</v>
      </c>
      <c r="AN9" s="71">
        <v>7070</v>
      </c>
      <c r="AO9" s="66">
        <v>0</v>
      </c>
      <c r="AP9" s="66">
        <f>SUM(AQ9:AX9)</f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f>SUM(AZ9:BI9)</f>
        <v>0</v>
      </c>
      <c r="AZ9" s="66">
        <v>0</v>
      </c>
      <c r="BA9" s="66">
        <v>0</v>
      </c>
      <c r="BB9" s="66">
        <v>0</v>
      </c>
      <c r="BC9" s="66">
        <v>0</v>
      </c>
      <c r="BD9" s="66">
        <v>0</v>
      </c>
      <c r="BE9" s="66">
        <v>0</v>
      </c>
      <c r="BF9" s="66">
        <v>0</v>
      </c>
      <c r="BG9" s="66">
        <v>0</v>
      </c>
      <c r="BH9" s="66">
        <v>0</v>
      </c>
      <c r="BI9" s="66" t="s">
        <v>119</v>
      </c>
    </row>
    <row r="10" spans="1:61" s="45" customFormat="1" ht="12" customHeight="1">
      <c r="A10" s="66" t="s">
        <v>121</v>
      </c>
      <c r="B10" s="67" t="s">
        <v>127</v>
      </c>
      <c r="C10" s="66" t="s">
        <v>128</v>
      </c>
      <c r="D10" s="73">
        <f>SUM(E10,F10,O10,P10)</f>
        <v>12</v>
      </c>
      <c r="E10" s="73">
        <f>R10</f>
        <v>12</v>
      </c>
      <c r="F10" s="73">
        <f>SUM(G10:N10)</f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f>AN10</f>
        <v>0</v>
      </c>
      <c r="P10" s="68">
        <f>'資源化量内訳'!AG10</f>
        <v>0</v>
      </c>
      <c r="Q10" s="73">
        <f>SUM(R10:S10)</f>
        <v>12</v>
      </c>
      <c r="R10" s="73">
        <v>12</v>
      </c>
      <c r="S10" s="73">
        <f>SUM(T10:AA10)</f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f>SUM(AC10:AD10)</f>
        <v>0</v>
      </c>
      <c r="AC10" s="73">
        <v>0</v>
      </c>
      <c r="AD10" s="73">
        <f>SUM(AE10:AK10)</f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4" t="s">
        <v>119</v>
      </c>
      <c r="AM10" s="66">
        <f>SUM(AN10:AP10)</f>
        <v>0</v>
      </c>
      <c r="AN10" s="71">
        <v>0</v>
      </c>
      <c r="AO10" s="66">
        <v>0</v>
      </c>
      <c r="AP10" s="66">
        <f>SUM(AQ10:AX10)</f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f>SUM(AZ10:BI10)</f>
        <v>0</v>
      </c>
      <c r="AZ10" s="66">
        <v>0</v>
      </c>
      <c r="BA10" s="66">
        <v>0</v>
      </c>
      <c r="BB10" s="66">
        <v>0</v>
      </c>
      <c r="BC10" s="66">
        <v>0</v>
      </c>
      <c r="BD10" s="66">
        <v>0</v>
      </c>
      <c r="BE10" s="66">
        <v>0</v>
      </c>
      <c r="BF10" s="66">
        <v>0</v>
      </c>
      <c r="BG10" s="66">
        <v>0</v>
      </c>
      <c r="BH10" s="66">
        <v>0</v>
      </c>
      <c r="BI10" s="66" t="s">
        <v>119</v>
      </c>
    </row>
  </sheetData>
  <sheetProtection/>
  <autoFilter ref="A6:BI6"/>
  <mergeCells count="63">
    <mergeCell ref="AO3:AO5"/>
    <mergeCell ref="AW4:AW5"/>
    <mergeCell ref="AX4:AX5"/>
    <mergeCell ref="AQ4:AQ5"/>
    <mergeCell ref="AR4:AR5"/>
    <mergeCell ref="AS4:AS5"/>
    <mergeCell ref="AT4:AT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O3:O5"/>
    <mergeCell ref="H4:H5"/>
    <mergeCell ref="I4:I5"/>
    <mergeCell ref="V4:V5"/>
    <mergeCell ref="L4:L5"/>
    <mergeCell ref="P3:P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</mergeCells>
  <conditionalFormatting sqref="A8:BI8 A7:BH7 P9:P10">
    <cfRule type="expression" priority="172" dxfId="115" stopIfTrue="1">
      <formula>$A7&lt;&gt;""</formula>
    </cfRule>
  </conditionalFormatting>
  <conditionalFormatting sqref="BI7">
    <cfRule type="expression" priority="171" dxfId="115" stopIfTrue="1">
      <formula>$A7&lt;&gt;""</formula>
    </cfRule>
  </conditionalFormatting>
  <conditionalFormatting sqref="A10:BI10">
    <cfRule type="expression" priority="170" dxfId="115" stopIfTrue="1">
      <formula>$A10&lt;&gt;""</formula>
    </cfRule>
  </conditionalFormatting>
  <conditionalFormatting sqref="A9:BH9">
    <cfRule type="expression" priority="164" dxfId="115" stopIfTrue="1">
      <formula>$A9&lt;&gt;""</formula>
    </cfRule>
  </conditionalFormatting>
  <conditionalFormatting sqref="BI9">
    <cfRule type="expression" priority="163" dxfId="115" stopIfTrue="1">
      <formula>$A9&lt;&gt;""</formula>
    </cfRule>
  </conditionalFormatting>
  <conditionalFormatting sqref="A7:BH7 A8:BI10">
    <cfRule type="expression" priority="2" dxfId="115" stopIfTrue="1">
      <formula>$A7&lt;&gt;""</formula>
    </cfRule>
  </conditionalFormatting>
  <conditionalFormatting sqref="BI7">
    <cfRule type="expression" priority="1" dxfId="11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ゴシック,標準"&amp;14【災害】ごみ処理の状況（平成25年度実績）&amp;R&amp;A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86" t="s">
        <v>31</v>
      </c>
      <c r="B2" s="86" t="s">
        <v>32</v>
      </c>
      <c r="C2" s="86" t="s">
        <v>33</v>
      </c>
      <c r="D2" s="24" t="s">
        <v>41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7"/>
      <c r="B3" s="87"/>
      <c r="C3" s="88"/>
      <c r="D3" s="97" t="s">
        <v>10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121</v>
      </c>
      <c r="B7" s="64" t="s">
        <v>122</v>
      </c>
      <c r="C7" s="63" t="s">
        <v>118</v>
      </c>
      <c r="D7" s="65">
        <f aca="true" t="shared" si="0" ref="D7:AH7">SUM(D8:D10)</f>
        <v>85</v>
      </c>
      <c r="E7" s="65">
        <f t="shared" si="0"/>
        <v>0</v>
      </c>
      <c r="F7" s="65">
        <f t="shared" si="0"/>
        <v>59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15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11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121</v>
      </c>
      <c r="B8" s="67" t="s">
        <v>123</v>
      </c>
      <c r="C8" s="66" t="s">
        <v>124</v>
      </c>
      <c r="D8" s="68">
        <f>SUM(E8:AH8)</f>
        <v>80</v>
      </c>
      <c r="E8" s="68">
        <v>0</v>
      </c>
      <c r="F8" s="68">
        <v>54</v>
      </c>
      <c r="G8" s="68">
        <v>0</v>
      </c>
      <c r="H8" s="68">
        <v>0</v>
      </c>
      <c r="I8" s="68">
        <v>0</v>
      </c>
      <c r="J8" s="68">
        <v>0</v>
      </c>
      <c r="K8" s="68">
        <v>15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11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121</v>
      </c>
      <c r="B9" s="67" t="s">
        <v>125</v>
      </c>
      <c r="C9" s="66" t="s">
        <v>126</v>
      </c>
      <c r="D9" s="68">
        <f>SUM(E9:AH9)</f>
        <v>5</v>
      </c>
      <c r="E9" s="68">
        <v>0</v>
      </c>
      <c r="F9" s="68">
        <v>5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121</v>
      </c>
      <c r="B10" s="67" t="s">
        <v>127</v>
      </c>
      <c r="C10" s="66" t="s">
        <v>128</v>
      </c>
      <c r="D10" s="68">
        <f>SUM(E10:AH10)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</sheetData>
  <sheetProtection/>
  <autoFilter ref="A6:AH6"/>
  <mergeCells count="34">
    <mergeCell ref="V3:V5"/>
    <mergeCell ref="T3:T5"/>
    <mergeCell ref="O3:O5"/>
    <mergeCell ref="P3:P5"/>
    <mergeCell ref="Q3:Q5"/>
    <mergeCell ref="R3:R5"/>
    <mergeCell ref="S3:S5"/>
    <mergeCell ref="AH3:AH5"/>
    <mergeCell ref="AD3:AD5"/>
    <mergeCell ref="AE3:AE5"/>
    <mergeCell ref="AF3:AF5"/>
    <mergeCell ref="AG3:AG5"/>
    <mergeCell ref="AA3:AA5"/>
    <mergeCell ref="AB3:AB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</mergeCells>
  <conditionalFormatting sqref="A7:AH8">
    <cfRule type="expression" priority="142" dxfId="115" stopIfTrue="1">
      <formula>$A7&lt;&gt;""</formula>
    </cfRule>
  </conditionalFormatting>
  <conditionalFormatting sqref="A10:AH10">
    <cfRule type="expression" priority="141" dxfId="115" stopIfTrue="1">
      <formula>$A10&lt;&gt;""</formula>
    </cfRule>
  </conditionalFormatting>
  <conditionalFormatting sqref="A9:AH9">
    <cfRule type="expression" priority="135" dxfId="115" stopIfTrue="1">
      <formula>$A9&lt;&gt;""</formula>
    </cfRule>
  </conditionalFormatting>
  <conditionalFormatting sqref="A7:AH10">
    <cfRule type="expression" priority="1" dxfId="11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121</v>
      </c>
      <c r="B7" s="64" t="s">
        <v>122</v>
      </c>
      <c r="C7" s="63" t="s">
        <v>118</v>
      </c>
      <c r="D7" s="65">
        <f aca="true" t="shared" si="0" ref="D7:AH7">SUM(D8:D10)</f>
        <v>1679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1679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121</v>
      </c>
      <c r="B8" s="67" t="s">
        <v>123</v>
      </c>
      <c r="C8" s="66" t="s">
        <v>124</v>
      </c>
      <c r="D8" s="68">
        <f>SUM(E8:AH8)</f>
        <v>551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551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121</v>
      </c>
      <c r="B9" s="67" t="s">
        <v>125</v>
      </c>
      <c r="C9" s="66" t="s">
        <v>126</v>
      </c>
      <c r="D9" s="68">
        <f>SUM(E9:AH9)</f>
        <v>1116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1116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121</v>
      </c>
      <c r="B10" s="67" t="s">
        <v>127</v>
      </c>
      <c r="C10" s="66" t="s">
        <v>128</v>
      </c>
      <c r="D10" s="68">
        <f>SUM(E10:AH10)</f>
        <v>12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12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2" dxfId="115" stopIfTrue="1">
      <formula>$A7&lt;&gt;""</formula>
    </cfRule>
  </conditionalFormatting>
  <conditionalFormatting sqref="A10:AH10">
    <cfRule type="expression" priority="141" dxfId="115" stopIfTrue="1">
      <formula>$A10&lt;&gt;""</formula>
    </cfRule>
  </conditionalFormatting>
  <conditionalFormatting sqref="A9:AH9">
    <cfRule type="expression" priority="135" dxfId="115" stopIfTrue="1">
      <formula>$A9&lt;&gt;""</formula>
    </cfRule>
  </conditionalFormatting>
  <conditionalFormatting sqref="A7:AH10">
    <cfRule type="expression" priority="1" dxfId="11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121</v>
      </c>
      <c r="B7" s="64" t="s">
        <v>122</v>
      </c>
      <c r="C7" s="63" t="s">
        <v>118</v>
      </c>
      <c r="D7" s="65">
        <f aca="true" t="shared" si="0" ref="D7:AH7">SUM(D8:D10)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121</v>
      </c>
      <c r="B8" s="67" t="s">
        <v>123</v>
      </c>
      <c r="C8" s="66" t="s">
        <v>124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121</v>
      </c>
      <c r="B9" s="67" t="s">
        <v>125</v>
      </c>
      <c r="C9" s="66" t="s">
        <v>126</v>
      </c>
      <c r="D9" s="68">
        <f>SUM(E9:AH9)</f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121</v>
      </c>
      <c r="B10" s="67" t="s">
        <v>127</v>
      </c>
      <c r="C10" s="66" t="s">
        <v>128</v>
      </c>
      <c r="D10" s="68">
        <f>SUM(E10:AH10)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2" dxfId="115" stopIfTrue="1">
      <formula>$A7&lt;&gt;""</formula>
    </cfRule>
  </conditionalFormatting>
  <conditionalFormatting sqref="A10:AH10">
    <cfRule type="expression" priority="141" dxfId="115" stopIfTrue="1">
      <formula>$A10&lt;&gt;""</formula>
    </cfRule>
  </conditionalFormatting>
  <conditionalFormatting sqref="A9:AH9">
    <cfRule type="expression" priority="135" dxfId="115" stopIfTrue="1">
      <formula>$A9&lt;&gt;""</formula>
    </cfRule>
  </conditionalFormatting>
  <conditionalFormatting sqref="A7:AH10">
    <cfRule type="expression" priority="1" dxfId="11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121</v>
      </c>
      <c r="B7" s="64" t="s">
        <v>122</v>
      </c>
      <c r="C7" s="63" t="s">
        <v>118</v>
      </c>
      <c r="D7" s="65">
        <f aca="true" t="shared" si="0" ref="D7:AH7">SUM(D8:D10)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121</v>
      </c>
      <c r="B8" s="67" t="s">
        <v>123</v>
      </c>
      <c r="C8" s="66" t="s">
        <v>124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121</v>
      </c>
      <c r="B9" s="67" t="s">
        <v>125</v>
      </c>
      <c r="C9" s="66" t="s">
        <v>126</v>
      </c>
      <c r="D9" s="68">
        <f>SUM(E9:AH9)</f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121</v>
      </c>
      <c r="B10" s="67" t="s">
        <v>127</v>
      </c>
      <c r="C10" s="66" t="s">
        <v>128</v>
      </c>
      <c r="D10" s="68">
        <f>SUM(E10:AH10)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2" dxfId="115" stopIfTrue="1">
      <formula>$A7&lt;&gt;""</formula>
    </cfRule>
  </conditionalFormatting>
  <conditionalFormatting sqref="A10:AH10">
    <cfRule type="expression" priority="141" dxfId="115" stopIfTrue="1">
      <formula>$A10&lt;&gt;""</formula>
    </cfRule>
  </conditionalFormatting>
  <conditionalFormatting sqref="A9:AH9">
    <cfRule type="expression" priority="135" dxfId="115" stopIfTrue="1">
      <formula>$A9&lt;&gt;""</formula>
    </cfRule>
  </conditionalFormatting>
  <conditionalFormatting sqref="A7:AH10">
    <cfRule type="expression" priority="1" dxfId="11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121</v>
      </c>
      <c r="B7" s="64" t="s">
        <v>122</v>
      </c>
      <c r="C7" s="63" t="s">
        <v>118</v>
      </c>
      <c r="D7" s="65">
        <f aca="true" t="shared" si="0" ref="D7:AH7">SUM(D8:D10)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121</v>
      </c>
      <c r="B8" s="67" t="s">
        <v>123</v>
      </c>
      <c r="C8" s="66" t="s">
        <v>124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121</v>
      </c>
      <c r="B9" s="67" t="s">
        <v>125</v>
      </c>
      <c r="C9" s="66" t="s">
        <v>126</v>
      </c>
      <c r="D9" s="68">
        <f>SUM(E9:AH9)</f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121</v>
      </c>
      <c r="B10" s="67" t="s">
        <v>127</v>
      </c>
      <c r="C10" s="66" t="s">
        <v>128</v>
      </c>
      <c r="D10" s="68">
        <f>SUM(E10:AH10)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2" dxfId="115" stopIfTrue="1">
      <formula>$A7&lt;&gt;""</formula>
    </cfRule>
  </conditionalFormatting>
  <conditionalFormatting sqref="A10:AH10">
    <cfRule type="expression" priority="141" dxfId="115" stopIfTrue="1">
      <formula>$A10&lt;&gt;""</formula>
    </cfRule>
  </conditionalFormatting>
  <conditionalFormatting sqref="A9:AH9">
    <cfRule type="expression" priority="135" dxfId="115" stopIfTrue="1">
      <formula>$A9&lt;&gt;""</formula>
    </cfRule>
  </conditionalFormatting>
  <conditionalFormatting sqref="A7:AH10">
    <cfRule type="expression" priority="1" dxfId="11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121</v>
      </c>
      <c r="B7" s="64" t="s">
        <v>122</v>
      </c>
      <c r="C7" s="63" t="s">
        <v>118</v>
      </c>
      <c r="D7" s="65">
        <f aca="true" t="shared" si="0" ref="D7:AH7">SUM(D8:D10)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121</v>
      </c>
      <c r="B8" s="67" t="s">
        <v>123</v>
      </c>
      <c r="C8" s="66" t="s">
        <v>124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121</v>
      </c>
      <c r="B9" s="67" t="s">
        <v>125</v>
      </c>
      <c r="C9" s="66" t="s">
        <v>126</v>
      </c>
      <c r="D9" s="68">
        <f>SUM(E9:AH9)</f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121</v>
      </c>
      <c r="B10" s="67" t="s">
        <v>127</v>
      </c>
      <c r="C10" s="66" t="s">
        <v>128</v>
      </c>
      <c r="D10" s="68">
        <f>SUM(E10:AH10)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2" dxfId="115" stopIfTrue="1">
      <formula>$A7&lt;&gt;""</formula>
    </cfRule>
  </conditionalFormatting>
  <conditionalFormatting sqref="A10:AH10">
    <cfRule type="expression" priority="141" dxfId="115" stopIfTrue="1">
      <formula>$A10&lt;&gt;""</formula>
    </cfRule>
  </conditionalFormatting>
  <conditionalFormatting sqref="A9:AH9">
    <cfRule type="expression" priority="135" dxfId="115" stopIfTrue="1">
      <formula>$A9&lt;&gt;""</formula>
    </cfRule>
  </conditionalFormatting>
  <conditionalFormatting sqref="A7:AH10">
    <cfRule type="expression" priority="1" dxfId="11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86" t="s">
        <v>0</v>
      </c>
      <c r="B2" s="86" t="s">
        <v>1</v>
      </c>
      <c r="C2" s="86" t="s">
        <v>2</v>
      </c>
      <c r="D2" s="24" t="s">
        <v>107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7"/>
      <c r="B3" s="87"/>
      <c r="C3" s="88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7"/>
      <c r="B4" s="87"/>
      <c r="C4" s="88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7"/>
      <c r="B5" s="87"/>
      <c r="C5" s="88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7"/>
      <c r="B6" s="87"/>
      <c r="C6" s="88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121</v>
      </c>
      <c r="B7" s="64" t="s">
        <v>122</v>
      </c>
      <c r="C7" s="63" t="s">
        <v>118</v>
      </c>
      <c r="D7" s="65">
        <f aca="true" t="shared" si="0" ref="D7:AH7">SUM(D8:D10)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121</v>
      </c>
      <c r="B8" s="67" t="s">
        <v>123</v>
      </c>
      <c r="C8" s="66" t="s">
        <v>124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121</v>
      </c>
      <c r="B9" s="67" t="s">
        <v>125</v>
      </c>
      <c r="C9" s="66" t="s">
        <v>126</v>
      </c>
      <c r="D9" s="68">
        <f>SUM(E9:AH9)</f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121</v>
      </c>
      <c r="B10" s="67" t="s">
        <v>127</v>
      </c>
      <c r="C10" s="66" t="s">
        <v>128</v>
      </c>
      <c r="D10" s="68">
        <f>SUM(E10:AH10)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</sheetData>
  <sheetProtection/>
  <autoFilter ref="A6:AH6"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8">
    <cfRule type="expression" priority="142" dxfId="115" stopIfTrue="1">
      <formula>$A7&lt;&gt;""</formula>
    </cfRule>
  </conditionalFormatting>
  <conditionalFormatting sqref="A10:AH10">
    <cfRule type="expression" priority="141" dxfId="115" stopIfTrue="1">
      <formula>$A10&lt;&gt;""</formula>
    </cfRule>
  </conditionalFormatting>
  <conditionalFormatting sqref="A9:AH9">
    <cfRule type="expression" priority="135" dxfId="115" stopIfTrue="1">
      <formula>$A9&lt;&gt;""</formula>
    </cfRule>
  </conditionalFormatting>
  <conditionalFormatting sqref="A7:AH10">
    <cfRule type="expression" priority="1" dxfId="11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2014-07-09T07:58:50Z</cp:lastPrinted>
  <dcterms:created xsi:type="dcterms:W3CDTF">2008-01-06T09:11:49Z</dcterms:created>
  <dcterms:modified xsi:type="dcterms:W3CDTF">2015-02-26T08:30:17Z</dcterms:modified>
  <cp:category/>
  <cp:version/>
  <cp:contentType/>
  <cp:contentStatus/>
</cp:coreProperties>
</file>