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'し尿処理状況'!$A$7:$BC$26</definedName>
    <definedName name="_xlnm.Print_Area" localSheetId="0">'水洗化人口等'!$A$7:$Z$26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<sst xmlns="http://schemas.openxmlformats.org/spreadsheetml/2006/main" count="638" uniqueCount="299">
  <si>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</si>
  <si>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</si>
  <si>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</si>
  <si>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</si>
  <si>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</si>
  <si>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</si>
  <si>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</si>
  <si>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</si>
  <si>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</si>
  <si>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</si>
  <si>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</si>
  <si>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</si>
  <si>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</si>
  <si>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</si>
  <si>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</si>
  <si>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</si>
  <si>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</si>
  <si>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</si>
  <si>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</si>
  <si>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</si>
  <si>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</si>
  <si>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</si>
  <si>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</si>
  <si>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</si>
  <si>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</si>
  <si>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</si>
  <si>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</si>
  <si>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</si>
  <si>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</si>
  <si>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</si>
  <si>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</si>
  <si>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</si>
  <si>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</si>
  <si>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</si>
  <si>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</si>
  <si>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</si>
  <si>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</si>
  <si>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</si>
  <si>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</si>
  <si>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</si>
  <si>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</si>
  <si>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</si>
  <si>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</si>
  <si>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</si>
  <si>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</si>
  <si>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</si>
  <si>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</si>
  <si>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</si>
  <si>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</si>
  <si>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</si>
  <si>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</si>
  <si>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</si>
  <si>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</si>
  <si>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</si>
  <si>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</si>
  <si>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</si>
  <si>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</si>
  <si>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</si>
  <si>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</si>
  <si>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</si>
  <si>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</si>
  <si>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</si>
  <si>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</si>
  <si>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</si>
  <si>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</si>
  <si>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</si>
  <si>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</si>
  <si>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</si>
  <si>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</si>
  <si>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</si>
  <si>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</si>
  <si>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</si>
  <si>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</si>
  <si>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</si>
  <si>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</si>
  <si>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</si>
  <si>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</si>
  <si>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</si>
  <si>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</si>
  <si>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</si>
  <si>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</si>
  <si>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</si>
  <si>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</si>
  <si>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</si>
  <si>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</si>
  <si>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</si>
  <si>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</si>
  <si>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</si>
  <si>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</si>
  <si>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</si>
  <si>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</si>
  <si>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</si>
  <si>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</si>
  <si>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</si>
  <si>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</si>
  <si>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</si>
  <si>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</si>
  <si>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</si>
  <si>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</si>
  <si>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</si>
  <si>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</si>
  <si>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</si>
  <si>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</si>
  <si>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</si>
  <si>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</si>
  <si>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</si>
  <si>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</si>
  <si>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</si>
  <si>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</si>
  <si>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</si>
  <si>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</si>
  <si>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</si>
  <si>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</si>
  <si>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</si>
  <si>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</si>
  <si>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</si>
  <si>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</si>
  <si>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</si>
  <si>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</si>
  <si>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</si>
  <si>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</si>
  <si>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</si>
  <si>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</si>
  <si>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</si>
  <si>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</si>
  <si>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</si>
  <si>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</si>
  <si>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</si>
  <si>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</si>
  <si>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</si>
  <si>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</si>
  <si>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</si>
  <si>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</si>
  <si>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</si>
  <si>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</si>
  <si>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</si>
  <si>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</si>
  <si>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</si>
  <si>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</si>
  <si>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</si>
  <si>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</si>
  <si>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</si>
  <si>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</si>
  <si>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</si>
  <si>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</si>
  <si>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</si>
  <si>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</si>
  <si>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</si>
  <si>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</si>
  <si>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</si>
  <si>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</si>
  <si>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</si>
  <si>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</si>
  <si>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</si>
  <si>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</si>
  <si>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</si>
  <si>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</si>
  <si>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</si>
  <si>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</si>
  <si>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</si>
  <si>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</si>
  <si>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</si>
  <si>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</si>
  <si>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</si>
  <si>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</si>
  <si>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</si>
  <si>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</si>
  <si>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</si>
  <si>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</si>
  <si>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</si>
  <si>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</si>
  <si>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</si>
  <si>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</si>
  <si>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</si>
  <si>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</si>
  <si>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</si>
  <si>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</si>
  <si>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</si>
  <si>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</si>
  <si>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</si>
  <si>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</si>
  <si>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</si>
  <si>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</si>
  <si>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</si>
  <si>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</si>
  <si>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</si>
  <si>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</si>
  <si>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</si>
  <si>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</si>
  <si>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</si>
  <si>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</si>
  <si>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</si>
  <si>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</si>
  <si>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</si>
  <si>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</si>
  <si>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</si>
  <si>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</si>
  <si>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</si>
  <si>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</si>
  <si>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</si>
  <si>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</si>
  <si>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</si>
  <si>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</si>
  <si>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</si>
  <si>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</si>
  <si>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</si>
  <si>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</si>
  <si>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</si>
  <si>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</si>
  <si>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</si>
  <si>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</si>
  <si>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</si>
  <si>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</si>
  <si>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</si>
  <si>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</si>
  <si>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</si>
  <si>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</si>
  <si>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</si>
  <si>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</si>
  <si>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</si>
  <si>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</si>
  <si>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</si>
  <si>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</si>
  <si>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</si>
  <si>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</si>
  <si>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</si>
  <si>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</si>
  <si>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</si>
  <si>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</si>
  <si>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</si>
  <si>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</si>
  <si>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</si>
  <si>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</si>
  <si>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</si>
  <si>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</si>
  <si>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</si>
  <si>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</si>
  <si>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</si>
  <si>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</si>
  <si>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</si>
  <si>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</si>
  <si>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</si>
  <si>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</si>
  <si>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</si>
  <si>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</si>
  <si>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</si>
  <si>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</si>
  <si>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</si>
  <si>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</si>
  <si>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</si>
  <si>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</si>
  <si>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</si>
  <si>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</si>
  <si>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</si>
  <si>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</si>
  <si>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</si>
  <si>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</si>
  <si>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</si>
  <si>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石川県</t>
  </si>
  <si>
    <t>17000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</si>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</sst>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258</v>
      </c>
      <c r="B7" s="89" t="s">
        <v>259</v>
      </c>
      <c r="C7" s="89" t="s">
        <v>256</v>
      </c>
      <c r="D7" s="196">
        <f>SUM(D8:D26)</f>
        <v>1163790</v>
      </c>
      <c r="E7" s="196">
        <f>SUM(E8:E26)</f>
        <v>44619</v>
      </c>
      <c r="F7" s="197">
        <f>IF(D7&gt;0,E7/D7*100,"-")</f>
        <v>3.8339391127265228</v>
      </c>
      <c r="G7" s="196">
        <f>SUM(G8:G26)</f>
        <v>44587</v>
      </c>
      <c r="H7" s="196">
        <f>SUM(H8:H26)</f>
        <v>32</v>
      </c>
      <c r="I7" s="196">
        <f>SUM(I8:I26)</f>
        <v>1119171</v>
      </c>
      <c r="J7" s="197">
        <f>IF($D7&gt;0,I7/$D7*100,"-")</f>
        <v>96.16606088727347</v>
      </c>
      <c r="K7" s="196">
        <f>SUM(K8:K26)</f>
        <v>844601</v>
      </c>
      <c r="L7" s="197">
        <f>IF($D7&gt;0,K7/$D7*100,"-")</f>
        <v>72.57331649180693</v>
      </c>
      <c r="M7" s="196">
        <f>SUM(M8:M26)</f>
        <v>5201</v>
      </c>
      <c r="N7" s="197">
        <f>IF($D7&gt;0,M7/$D7*100,"-")</f>
        <v>0.4469019324792273</v>
      </c>
      <c r="O7" s="196">
        <f>SUM(O8:O26)</f>
        <v>269369</v>
      </c>
      <c r="P7" s="196">
        <f>SUM(P8:P26)</f>
        <v>124406</v>
      </c>
      <c r="Q7" s="197">
        <f>IF($D7&gt;0,O7/$D7*100,"-")</f>
        <v>23.14584246298731</v>
      </c>
      <c r="R7" s="196">
        <f>SUM(R8:R26)</f>
        <v>10260</v>
      </c>
      <c r="S7" s="198">
        <f aca="true" t="shared" si="0" ref="S7:Z7">COUNTIF(S8:S26,"○")</f>
        <v>18</v>
      </c>
      <c r="T7" s="198">
        <f t="shared" si="0"/>
        <v>0</v>
      </c>
      <c r="U7" s="198">
        <f t="shared" si="0"/>
        <v>0</v>
      </c>
      <c r="V7" s="198">
        <f t="shared" si="0"/>
        <v>1</v>
      </c>
      <c r="W7" s="198">
        <f t="shared" si="0"/>
        <v>17</v>
      </c>
      <c r="X7" s="198">
        <f t="shared" si="0"/>
        <v>0</v>
      </c>
      <c r="Y7" s="198">
        <f t="shared" si="0"/>
        <v>0</v>
      </c>
      <c r="Z7" s="198">
        <f t="shared" si="0"/>
        <v>2</v>
      </c>
    </row>
    <row r="8" spans="1:26" s="104" customFormat="1" ht="12" customHeight="1">
      <c r="A8" s="92" t="s">
        <v>258</v>
      </c>
      <c r="B8" s="93" t="s">
        <v>260</v>
      </c>
      <c r="C8" s="92" t="s">
        <v>261</v>
      </c>
      <c r="D8" s="94">
        <f aca="true" t="shared" si="1" ref="D8:D26">+SUM(E8,+I8)</f>
        <v>451898</v>
      </c>
      <c r="E8" s="94">
        <f aca="true" t="shared" si="2" ref="E8:E26">+SUM(G8,+H8)</f>
        <v>3498</v>
      </c>
      <c r="F8" s="95">
        <f aca="true" t="shared" si="3" ref="F8:F26">IF(D8&gt;0,E8/D8*100,"-")</f>
        <v>0.7740684844810112</v>
      </c>
      <c r="G8" s="94">
        <v>3498</v>
      </c>
      <c r="H8" s="94">
        <v>0</v>
      </c>
      <c r="I8" s="94">
        <f aca="true" t="shared" si="4" ref="I8:I26">+SUM(K8,+M8,+O8)</f>
        <v>448400</v>
      </c>
      <c r="J8" s="95">
        <f aca="true" t="shared" si="5" ref="J8:J26">IF($D8&gt;0,I8/$D8*100,"-")</f>
        <v>99.22593151551898</v>
      </c>
      <c r="K8" s="94">
        <v>422454</v>
      </c>
      <c r="L8" s="95">
        <f aca="true" t="shared" si="6" ref="L8:L26">IF($D8&gt;0,K8/$D8*100,"-")</f>
        <v>93.48437036676418</v>
      </c>
      <c r="M8" s="94">
        <v>0</v>
      </c>
      <c r="N8" s="95">
        <f aca="true" t="shared" si="7" ref="N8:N26">IF($D8&gt;0,M8/$D8*100,"-")</f>
        <v>0</v>
      </c>
      <c r="O8" s="94">
        <v>25946</v>
      </c>
      <c r="P8" s="94">
        <v>12884</v>
      </c>
      <c r="Q8" s="95">
        <f aca="true" t="shared" si="8" ref="Q8:Q26">IF($D8&gt;0,O8/$D8*100,"-")</f>
        <v>5.7415611487548075</v>
      </c>
      <c r="R8" s="94">
        <v>4294</v>
      </c>
      <c r="S8" s="96" t="s">
        <v>257</v>
      </c>
      <c r="T8" s="96"/>
      <c r="U8" s="96"/>
      <c r="V8" s="96"/>
      <c r="W8" s="97" t="s">
        <v>257</v>
      </c>
      <c r="X8" s="97"/>
      <c r="Y8" s="97"/>
      <c r="Z8" s="97"/>
    </row>
    <row r="9" spans="1:26" s="104" customFormat="1" ht="12" customHeight="1">
      <c r="A9" s="92" t="s">
        <v>258</v>
      </c>
      <c r="B9" s="102" t="s">
        <v>262</v>
      </c>
      <c r="C9" s="92" t="s">
        <v>263</v>
      </c>
      <c r="D9" s="94">
        <f t="shared" si="1"/>
        <v>57247</v>
      </c>
      <c r="E9" s="94">
        <f t="shared" si="2"/>
        <v>3291</v>
      </c>
      <c r="F9" s="95">
        <f t="shared" si="3"/>
        <v>5.748772861459989</v>
      </c>
      <c r="G9" s="94">
        <v>3291</v>
      </c>
      <c r="H9" s="94">
        <v>0</v>
      </c>
      <c r="I9" s="94">
        <f t="shared" si="4"/>
        <v>53956</v>
      </c>
      <c r="J9" s="95">
        <f t="shared" si="5"/>
        <v>94.25122713854</v>
      </c>
      <c r="K9" s="94">
        <v>15146</v>
      </c>
      <c r="L9" s="95">
        <f t="shared" si="6"/>
        <v>26.457281604276204</v>
      </c>
      <c r="M9" s="94">
        <v>1292</v>
      </c>
      <c r="N9" s="95">
        <f t="shared" si="7"/>
        <v>2.2568868237636908</v>
      </c>
      <c r="O9" s="94">
        <v>37518</v>
      </c>
      <c r="P9" s="94">
        <v>16732</v>
      </c>
      <c r="Q9" s="95">
        <f t="shared" si="8"/>
        <v>65.53705871050012</v>
      </c>
      <c r="R9" s="94">
        <v>470</v>
      </c>
      <c r="S9" s="96" t="s">
        <v>257</v>
      </c>
      <c r="T9" s="96"/>
      <c r="U9" s="96"/>
      <c r="V9" s="96"/>
      <c r="W9" s="96" t="s">
        <v>257</v>
      </c>
      <c r="X9" s="96"/>
      <c r="Y9" s="96"/>
      <c r="Z9" s="96"/>
    </row>
    <row r="10" spans="1:26" s="104" customFormat="1" ht="12" customHeight="1">
      <c r="A10" s="92" t="s">
        <v>258</v>
      </c>
      <c r="B10" s="102" t="s">
        <v>264</v>
      </c>
      <c r="C10" s="92" t="s">
        <v>265</v>
      </c>
      <c r="D10" s="94">
        <f t="shared" si="1"/>
        <v>109035</v>
      </c>
      <c r="E10" s="94">
        <f t="shared" si="2"/>
        <v>4114</v>
      </c>
      <c r="F10" s="95">
        <f t="shared" si="3"/>
        <v>3.7731003806117305</v>
      </c>
      <c r="G10" s="94">
        <v>4114</v>
      </c>
      <c r="H10" s="94">
        <v>0</v>
      </c>
      <c r="I10" s="94">
        <f t="shared" si="4"/>
        <v>104921</v>
      </c>
      <c r="J10" s="95">
        <f t="shared" si="5"/>
        <v>96.22689961938828</v>
      </c>
      <c r="K10" s="94">
        <v>57577</v>
      </c>
      <c r="L10" s="95">
        <f t="shared" si="6"/>
        <v>52.80597973127895</v>
      </c>
      <c r="M10" s="94">
        <v>2052</v>
      </c>
      <c r="N10" s="95">
        <f t="shared" si="7"/>
        <v>1.88196450680974</v>
      </c>
      <c r="O10" s="94">
        <v>45292</v>
      </c>
      <c r="P10" s="94">
        <v>16255</v>
      </c>
      <c r="Q10" s="95">
        <f t="shared" si="8"/>
        <v>41.53895538129958</v>
      </c>
      <c r="R10" s="94">
        <v>1299</v>
      </c>
      <c r="S10" s="96" t="s">
        <v>257</v>
      </c>
      <c r="T10" s="96"/>
      <c r="U10" s="96"/>
      <c r="V10" s="96"/>
      <c r="W10" s="97" t="s">
        <v>257</v>
      </c>
      <c r="X10" s="97"/>
      <c r="Y10" s="97"/>
      <c r="Z10" s="97"/>
    </row>
    <row r="11" spans="1:26" s="104" customFormat="1" ht="12" customHeight="1">
      <c r="A11" s="92" t="s">
        <v>258</v>
      </c>
      <c r="B11" s="102" t="s">
        <v>266</v>
      </c>
      <c r="C11" s="92" t="s">
        <v>267</v>
      </c>
      <c r="D11" s="94">
        <f t="shared" si="1"/>
        <v>30062</v>
      </c>
      <c r="E11" s="94">
        <f t="shared" si="2"/>
        <v>8006</v>
      </c>
      <c r="F11" s="95">
        <f t="shared" si="3"/>
        <v>26.631627968864347</v>
      </c>
      <c r="G11" s="94">
        <v>8006</v>
      </c>
      <c r="H11" s="94">
        <v>0</v>
      </c>
      <c r="I11" s="94">
        <f t="shared" si="4"/>
        <v>22056</v>
      </c>
      <c r="J11" s="95">
        <f t="shared" si="5"/>
        <v>73.36837203113565</v>
      </c>
      <c r="K11" s="94">
        <v>10657</v>
      </c>
      <c r="L11" s="95">
        <f t="shared" si="6"/>
        <v>35.450069855631696</v>
      </c>
      <c r="M11" s="94">
        <v>0</v>
      </c>
      <c r="N11" s="95">
        <f t="shared" si="7"/>
        <v>0</v>
      </c>
      <c r="O11" s="94">
        <v>11399</v>
      </c>
      <c r="P11" s="94">
        <v>5285</v>
      </c>
      <c r="Q11" s="95">
        <f t="shared" si="8"/>
        <v>37.91830217550396</v>
      </c>
      <c r="R11" s="94">
        <v>188</v>
      </c>
      <c r="S11" s="96"/>
      <c r="T11" s="96"/>
      <c r="U11" s="96"/>
      <c r="V11" s="96" t="s">
        <v>257</v>
      </c>
      <c r="W11" s="97"/>
      <c r="X11" s="97"/>
      <c r="Y11" s="97"/>
      <c r="Z11" s="97" t="s">
        <v>257</v>
      </c>
    </row>
    <row r="12" spans="1:26" s="104" customFormat="1" ht="12" customHeight="1">
      <c r="A12" s="105" t="s">
        <v>258</v>
      </c>
      <c r="B12" s="106" t="s">
        <v>268</v>
      </c>
      <c r="C12" s="105" t="s">
        <v>269</v>
      </c>
      <c r="D12" s="107">
        <f t="shared" si="1"/>
        <v>16354</v>
      </c>
      <c r="E12" s="107">
        <f t="shared" si="2"/>
        <v>3973</v>
      </c>
      <c r="F12" s="108">
        <f t="shared" si="3"/>
        <v>24.293750764339002</v>
      </c>
      <c r="G12" s="107">
        <v>3973</v>
      </c>
      <c r="H12" s="107">
        <v>0</v>
      </c>
      <c r="I12" s="107">
        <f t="shared" si="4"/>
        <v>12381</v>
      </c>
      <c r="J12" s="108">
        <f t="shared" si="5"/>
        <v>75.706249235661</v>
      </c>
      <c r="K12" s="107">
        <v>4125</v>
      </c>
      <c r="L12" s="108">
        <f t="shared" si="6"/>
        <v>25.22318698789287</v>
      </c>
      <c r="M12" s="107">
        <v>0</v>
      </c>
      <c r="N12" s="108">
        <f t="shared" si="7"/>
        <v>0</v>
      </c>
      <c r="O12" s="107">
        <v>8256</v>
      </c>
      <c r="P12" s="107">
        <v>3400</v>
      </c>
      <c r="Q12" s="108">
        <f t="shared" si="8"/>
        <v>50.48306224776813</v>
      </c>
      <c r="R12" s="107">
        <v>100</v>
      </c>
      <c r="S12" s="100" t="s">
        <v>257</v>
      </c>
      <c r="T12" s="100"/>
      <c r="U12" s="100"/>
      <c r="V12" s="100"/>
      <c r="W12" s="100" t="s">
        <v>257</v>
      </c>
      <c r="X12" s="100"/>
      <c r="Y12" s="100"/>
      <c r="Z12" s="100"/>
    </row>
    <row r="13" spans="1:26" s="104" customFormat="1" ht="12" customHeight="1">
      <c r="A13" s="105" t="s">
        <v>258</v>
      </c>
      <c r="B13" s="106" t="s">
        <v>270</v>
      </c>
      <c r="C13" s="105" t="s">
        <v>271</v>
      </c>
      <c r="D13" s="107">
        <f t="shared" si="1"/>
        <v>71540</v>
      </c>
      <c r="E13" s="107">
        <f t="shared" si="2"/>
        <v>2440</v>
      </c>
      <c r="F13" s="108">
        <f t="shared" si="3"/>
        <v>3.4106793402292426</v>
      </c>
      <c r="G13" s="107">
        <v>2410</v>
      </c>
      <c r="H13" s="107">
        <v>30</v>
      </c>
      <c r="I13" s="107">
        <f t="shared" si="4"/>
        <v>69100</v>
      </c>
      <c r="J13" s="108">
        <f t="shared" si="5"/>
        <v>96.58932065977076</v>
      </c>
      <c r="K13" s="107">
        <v>26792</v>
      </c>
      <c r="L13" s="108">
        <f t="shared" si="6"/>
        <v>37.45037741123846</v>
      </c>
      <c r="M13" s="107">
        <v>568</v>
      </c>
      <c r="N13" s="108">
        <f t="shared" si="7"/>
        <v>0.7939614201845122</v>
      </c>
      <c r="O13" s="107">
        <v>41740</v>
      </c>
      <c r="P13" s="107">
        <v>11780</v>
      </c>
      <c r="Q13" s="108">
        <f t="shared" si="8"/>
        <v>58.34498182834778</v>
      </c>
      <c r="R13" s="107">
        <v>674</v>
      </c>
      <c r="S13" s="100" t="s">
        <v>257</v>
      </c>
      <c r="T13" s="100"/>
      <c r="U13" s="100"/>
      <c r="V13" s="100"/>
      <c r="W13" s="100" t="s">
        <v>257</v>
      </c>
      <c r="X13" s="100"/>
      <c r="Y13" s="100"/>
      <c r="Z13" s="100"/>
    </row>
    <row r="14" spans="1:26" s="104" customFormat="1" ht="12" customHeight="1">
      <c r="A14" s="105" t="s">
        <v>258</v>
      </c>
      <c r="B14" s="106" t="s">
        <v>272</v>
      </c>
      <c r="C14" s="105" t="s">
        <v>273</v>
      </c>
      <c r="D14" s="107">
        <f t="shared" si="1"/>
        <v>23226</v>
      </c>
      <c r="E14" s="107">
        <f t="shared" si="2"/>
        <v>2366</v>
      </c>
      <c r="F14" s="108">
        <f t="shared" si="3"/>
        <v>10.186859553948162</v>
      </c>
      <c r="G14" s="107">
        <v>2366</v>
      </c>
      <c r="H14" s="107">
        <v>0</v>
      </c>
      <c r="I14" s="107">
        <f t="shared" si="4"/>
        <v>20860</v>
      </c>
      <c r="J14" s="108">
        <f t="shared" si="5"/>
        <v>89.81314044605185</v>
      </c>
      <c r="K14" s="107">
        <v>11741</v>
      </c>
      <c r="L14" s="108">
        <f t="shared" si="6"/>
        <v>50.551106518556786</v>
      </c>
      <c r="M14" s="107">
        <v>0</v>
      </c>
      <c r="N14" s="108">
        <f t="shared" si="7"/>
        <v>0</v>
      </c>
      <c r="O14" s="107">
        <v>9119</v>
      </c>
      <c r="P14" s="107">
        <v>2941</v>
      </c>
      <c r="Q14" s="108">
        <f t="shared" si="8"/>
        <v>39.26203392749505</v>
      </c>
      <c r="R14" s="107">
        <v>83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4" customFormat="1" ht="12" customHeight="1">
      <c r="A15" s="105" t="s">
        <v>258</v>
      </c>
      <c r="B15" s="106" t="s">
        <v>274</v>
      </c>
      <c r="C15" s="105" t="s">
        <v>275</v>
      </c>
      <c r="D15" s="107">
        <f t="shared" si="1"/>
        <v>35048</v>
      </c>
      <c r="E15" s="107">
        <f t="shared" si="2"/>
        <v>132</v>
      </c>
      <c r="F15" s="108">
        <f t="shared" si="3"/>
        <v>0.37662634101803244</v>
      </c>
      <c r="G15" s="107">
        <v>132</v>
      </c>
      <c r="H15" s="107">
        <v>0</v>
      </c>
      <c r="I15" s="107">
        <f t="shared" si="4"/>
        <v>34916</v>
      </c>
      <c r="J15" s="108">
        <f t="shared" si="5"/>
        <v>99.62337365898198</v>
      </c>
      <c r="K15" s="107">
        <v>26860</v>
      </c>
      <c r="L15" s="108">
        <f t="shared" si="6"/>
        <v>76.6377539374572</v>
      </c>
      <c r="M15" s="107">
        <v>0</v>
      </c>
      <c r="N15" s="108">
        <f t="shared" si="7"/>
        <v>0</v>
      </c>
      <c r="O15" s="107">
        <v>8056</v>
      </c>
      <c r="P15" s="107">
        <v>4932</v>
      </c>
      <c r="Q15" s="108">
        <f t="shared" si="8"/>
        <v>22.985619721524767</v>
      </c>
      <c r="R15" s="107">
        <v>247</v>
      </c>
      <c r="S15" s="100" t="s">
        <v>257</v>
      </c>
      <c r="T15" s="100"/>
      <c r="U15" s="100"/>
      <c r="V15" s="100"/>
      <c r="W15" s="100" t="s">
        <v>257</v>
      </c>
      <c r="X15" s="100"/>
      <c r="Y15" s="100"/>
      <c r="Z15" s="100"/>
    </row>
    <row r="16" spans="1:26" s="104" customFormat="1" ht="12" customHeight="1">
      <c r="A16" s="105" t="s">
        <v>258</v>
      </c>
      <c r="B16" s="106" t="s">
        <v>276</v>
      </c>
      <c r="C16" s="105" t="s">
        <v>277</v>
      </c>
      <c r="D16" s="107">
        <f t="shared" si="1"/>
        <v>112959</v>
      </c>
      <c r="E16" s="107">
        <f t="shared" si="2"/>
        <v>2471</v>
      </c>
      <c r="F16" s="108">
        <f t="shared" si="3"/>
        <v>2.187519365433476</v>
      </c>
      <c r="G16" s="107">
        <v>2471</v>
      </c>
      <c r="H16" s="107">
        <v>0</v>
      </c>
      <c r="I16" s="107">
        <f t="shared" si="4"/>
        <v>110488</v>
      </c>
      <c r="J16" s="108">
        <f t="shared" si="5"/>
        <v>97.81248063456653</v>
      </c>
      <c r="K16" s="107">
        <v>95867</v>
      </c>
      <c r="L16" s="108">
        <f t="shared" si="6"/>
        <v>84.86884621853947</v>
      </c>
      <c r="M16" s="107">
        <v>471</v>
      </c>
      <c r="N16" s="108">
        <f t="shared" si="7"/>
        <v>0.41696544764029425</v>
      </c>
      <c r="O16" s="107">
        <v>14150</v>
      </c>
      <c r="P16" s="107">
        <v>8143</v>
      </c>
      <c r="Q16" s="108">
        <f t="shared" si="8"/>
        <v>12.526668968386758</v>
      </c>
      <c r="R16" s="107">
        <v>691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4" customFormat="1" ht="12" customHeight="1">
      <c r="A17" s="105" t="s">
        <v>258</v>
      </c>
      <c r="B17" s="106" t="s">
        <v>278</v>
      </c>
      <c r="C17" s="105" t="s">
        <v>279</v>
      </c>
      <c r="D17" s="107">
        <f t="shared" si="1"/>
        <v>49732</v>
      </c>
      <c r="E17" s="107">
        <f t="shared" si="2"/>
        <v>1086</v>
      </c>
      <c r="F17" s="108">
        <f t="shared" si="3"/>
        <v>2.1837046569613126</v>
      </c>
      <c r="G17" s="107">
        <v>1086</v>
      </c>
      <c r="H17" s="107">
        <v>0</v>
      </c>
      <c r="I17" s="107">
        <f t="shared" si="4"/>
        <v>48646</v>
      </c>
      <c r="J17" s="108">
        <f t="shared" si="5"/>
        <v>97.81629534303869</v>
      </c>
      <c r="K17" s="107">
        <v>42367</v>
      </c>
      <c r="L17" s="108">
        <f t="shared" si="6"/>
        <v>85.19062173248612</v>
      </c>
      <c r="M17" s="107">
        <v>0</v>
      </c>
      <c r="N17" s="108">
        <f t="shared" si="7"/>
        <v>0</v>
      </c>
      <c r="O17" s="107">
        <v>6279</v>
      </c>
      <c r="P17" s="107">
        <v>3130</v>
      </c>
      <c r="Q17" s="108">
        <f t="shared" si="8"/>
        <v>12.625673610552562</v>
      </c>
      <c r="R17" s="107">
        <v>752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4" customFormat="1" ht="12" customHeight="1">
      <c r="A18" s="105" t="s">
        <v>258</v>
      </c>
      <c r="B18" s="106" t="s">
        <v>280</v>
      </c>
      <c r="C18" s="105" t="s">
        <v>281</v>
      </c>
      <c r="D18" s="107">
        <f t="shared" si="1"/>
        <v>50262</v>
      </c>
      <c r="E18" s="107">
        <f t="shared" si="2"/>
        <v>994</v>
      </c>
      <c r="F18" s="108">
        <f t="shared" si="3"/>
        <v>1.9776371811706657</v>
      </c>
      <c r="G18" s="107">
        <v>994</v>
      </c>
      <c r="H18" s="107">
        <v>0</v>
      </c>
      <c r="I18" s="107">
        <f t="shared" si="4"/>
        <v>49268</v>
      </c>
      <c r="J18" s="108">
        <f t="shared" si="5"/>
        <v>98.02236281882934</v>
      </c>
      <c r="K18" s="107">
        <v>40716</v>
      </c>
      <c r="L18" s="108">
        <f t="shared" si="6"/>
        <v>81.00752059209742</v>
      </c>
      <c r="M18" s="107">
        <v>0</v>
      </c>
      <c r="N18" s="108">
        <f t="shared" si="7"/>
        <v>0</v>
      </c>
      <c r="O18" s="107">
        <v>8552</v>
      </c>
      <c r="P18" s="107">
        <v>6209</v>
      </c>
      <c r="Q18" s="108">
        <f t="shared" si="8"/>
        <v>17.014842226731925</v>
      </c>
      <c r="R18" s="107">
        <v>385</v>
      </c>
      <c r="S18" s="100" t="s">
        <v>257</v>
      </c>
      <c r="T18" s="100"/>
      <c r="U18" s="100"/>
      <c r="V18" s="100"/>
      <c r="W18" s="100" t="s">
        <v>257</v>
      </c>
      <c r="X18" s="100"/>
      <c r="Y18" s="100"/>
      <c r="Z18" s="100"/>
    </row>
    <row r="19" spans="1:26" s="104" customFormat="1" ht="12" customHeight="1">
      <c r="A19" s="105" t="s">
        <v>258</v>
      </c>
      <c r="B19" s="106" t="s">
        <v>282</v>
      </c>
      <c r="C19" s="105" t="s">
        <v>283</v>
      </c>
      <c r="D19" s="107">
        <f t="shared" si="1"/>
        <v>6266</v>
      </c>
      <c r="E19" s="107">
        <f t="shared" si="2"/>
        <v>0</v>
      </c>
      <c r="F19" s="108">
        <f t="shared" si="3"/>
        <v>0</v>
      </c>
      <c r="G19" s="107">
        <v>0</v>
      </c>
      <c r="H19" s="107">
        <v>0</v>
      </c>
      <c r="I19" s="107">
        <f t="shared" si="4"/>
        <v>6266</v>
      </c>
      <c r="J19" s="108">
        <f t="shared" si="5"/>
        <v>100</v>
      </c>
      <c r="K19" s="107">
        <v>0</v>
      </c>
      <c r="L19" s="108">
        <f t="shared" si="6"/>
        <v>0</v>
      </c>
      <c r="M19" s="107">
        <v>0</v>
      </c>
      <c r="N19" s="108">
        <f t="shared" si="7"/>
        <v>0</v>
      </c>
      <c r="O19" s="107">
        <v>6266</v>
      </c>
      <c r="P19" s="107">
        <v>6266</v>
      </c>
      <c r="Q19" s="108">
        <f t="shared" si="8"/>
        <v>100</v>
      </c>
      <c r="R19" s="107">
        <v>33</v>
      </c>
      <c r="S19" s="100" t="s">
        <v>257</v>
      </c>
      <c r="T19" s="100"/>
      <c r="U19" s="100"/>
      <c r="V19" s="100"/>
      <c r="W19" s="100"/>
      <c r="X19" s="100"/>
      <c r="Y19" s="100"/>
      <c r="Z19" s="100" t="s">
        <v>257</v>
      </c>
    </row>
    <row r="20" spans="1:26" s="104" customFormat="1" ht="12" customHeight="1">
      <c r="A20" s="105" t="s">
        <v>258</v>
      </c>
      <c r="B20" s="106" t="s">
        <v>284</v>
      </c>
      <c r="C20" s="105" t="s">
        <v>285</v>
      </c>
      <c r="D20" s="107">
        <f t="shared" si="1"/>
        <v>37750</v>
      </c>
      <c r="E20" s="107">
        <f t="shared" si="2"/>
        <v>907</v>
      </c>
      <c r="F20" s="108">
        <f t="shared" si="3"/>
        <v>2.4026490066225166</v>
      </c>
      <c r="G20" s="107">
        <v>907</v>
      </c>
      <c r="H20" s="107">
        <v>0</v>
      </c>
      <c r="I20" s="107">
        <f t="shared" si="4"/>
        <v>36843</v>
      </c>
      <c r="J20" s="108">
        <f t="shared" si="5"/>
        <v>97.59735099337749</v>
      </c>
      <c r="K20" s="107">
        <v>28673</v>
      </c>
      <c r="L20" s="108">
        <f t="shared" si="6"/>
        <v>75.95496688741721</v>
      </c>
      <c r="M20" s="107">
        <v>0</v>
      </c>
      <c r="N20" s="108">
        <f t="shared" si="7"/>
        <v>0</v>
      </c>
      <c r="O20" s="107">
        <v>8170</v>
      </c>
      <c r="P20" s="107">
        <v>3408</v>
      </c>
      <c r="Q20" s="108">
        <f t="shared" si="8"/>
        <v>21.642384105960268</v>
      </c>
      <c r="R20" s="107">
        <v>206</v>
      </c>
      <c r="S20" s="100" t="s">
        <v>257</v>
      </c>
      <c r="T20" s="100"/>
      <c r="U20" s="100"/>
      <c r="V20" s="100"/>
      <c r="W20" s="100" t="s">
        <v>257</v>
      </c>
      <c r="X20" s="100"/>
      <c r="Y20" s="100"/>
      <c r="Z20" s="100"/>
    </row>
    <row r="21" spans="1:26" s="104" customFormat="1" ht="12" customHeight="1">
      <c r="A21" s="105" t="s">
        <v>258</v>
      </c>
      <c r="B21" s="106" t="s">
        <v>286</v>
      </c>
      <c r="C21" s="105" t="s">
        <v>287</v>
      </c>
      <c r="D21" s="107">
        <f t="shared" si="1"/>
        <v>27108</v>
      </c>
      <c r="E21" s="107">
        <f t="shared" si="2"/>
        <v>192</v>
      </c>
      <c r="F21" s="108">
        <f t="shared" si="3"/>
        <v>0.7082779991146525</v>
      </c>
      <c r="G21" s="107">
        <v>192</v>
      </c>
      <c r="H21" s="107">
        <v>0</v>
      </c>
      <c r="I21" s="107">
        <f t="shared" si="4"/>
        <v>26916</v>
      </c>
      <c r="J21" s="108">
        <f t="shared" si="5"/>
        <v>99.29172200088536</v>
      </c>
      <c r="K21" s="107">
        <v>26198</v>
      </c>
      <c r="L21" s="108">
        <f t="shared" si="6"/>
        <v>96.6430574000295</v>
      </c>
      <c r="M21" s="107">
        <v>0</v>
      </c>
      <c r="N21" s="108">
        <f t="shared" si="7"/>
        <v>0</v>
      </c>
      <c r="O21" s="107">
        <v>718</v>
      </c>
      <c r="P21" s="107">
        <v>111</v>
      </c>
      <c r="Q21" s="108">
        <f t="shared" si="8"/>
        <v>2.648664600855836</v>
      </c>
      <c r="R21" s="107">
        <v>191</v>
      </c>
      <c r="S21" s="100" t="s">
        <v>257</v>
      </c>
      <c r="T21" s="100"/>
      <c r="U21" s="100"/>
      <c r="V21" s="100"/>
      <c r="W21" s="100" t="s">
        <v>257</v>
      </c>
      <c r="X21" s="100"/>
      <c r="Y21" s="100"/>
      <c r="Z21" s="100"/>
    </row>
    <row r="22" spans="1:26" s="104" customFormat="1" ht="12" customHeight="1">
      <c r="A22" s="105" t="s">
        <v>258</v>
      </c>
      <c r="B22" s="106" t="s">
        <v>288</v>
      </c>
      <c r="C22" s="105" t="s">
        <v>289</v>
      </c>
      <c r="D22" s="107">
        <f t="shared" si="1"/>
        <v>22457</v>
      </c>
      <c r="E22" s="107">
        <f t="shared" si="2"/>
        <v>3045</v>
      </c>
      <c r="F22" s="108">
        <f t="shared" si="3"/>
        <v>13.559246560092623</v>
      </c>
      <c r="G22" s="107">
        <v>3045</v>
      </c>
      <c r="H22" s="107">
        <v>0</v>
      </c>
      <c r="I22" s="107">
        <f t="shared" si="4"/>
        <v>19412</v>
      </c>
      <c r="J22" s="108">
        <f t="shared" si="5"/>
        <v>86.44075343990738</v>
      </c>
      <c r="K22" s="107">
        <v>6152</v>
      </c>
      <c r="L22" s="108">
        <f t="shared" si="6"/>
        <v>27.394576301375963</v>
      </c>
      <c r="M22" s="107">
        <v>818</v>
      </c>
      <c r="N22" s="108">
        <f t="shared" si="7"/>
        <v>3.6425168099033707</v>
      </c>
      <c r="O22" s="107">
        <v>12442</v>
      </c>
      <c r="P22" s="107">
        <v>7655</v>
      </c>
      <c r="Q22" s="108">
        <f t="shared" si="8"/>
        <v>55.40366032862805</v>
      </c>
      <c r="R22" s="107">
        <v>99</v>
      </c>
      <c r="S22" s="100" t="s">
        <v>257</v>
      </c>
      <c r="T22" s="100"/>
      <c r="U22" s="100"/>
      <c r="V22" s="100"/>
      <c r="W22" s="100" t="s">
        <v>257</v>
      </c>
      <c r="X22" s="100"/>
      <c r="Y22" s="100"/>
      <c r="Z22" s="100"/>
    </row>
    <row r="23" spans="1:26" s="104" customFormat="1" ht="12" customHeight="1">
      <c r="A23" s="105" t="s">
        <v>258</v>
      </c>
      <c r="B23" s="106" t="s">
        <v>290</v>
      </c>
      <c r="C23" s="105" t="s">
        <v>291</v>
      </c>
      <c r="D23" s="107">
        <f t="shared" si="1"/>
        <v>14311</v>
      </c>
      <c r="E23" s="107">
        <f t="shared" si="2"/>
        <v>644</v>
      </c>
      <c r="F23" s="108">
        <f t="shared" si="3"/>
        <v>4.500034938159458</v>
      </c>
      <c r="G23" s="107">
        <v>642</v>
      </c>
      <c r="H23" s="107">
        <v>2</v>
      </c>
      <c r="I23" s="107">
        <f t="shared" si="4"/>
        <v>13667</v>
      </c>
      <c r="J23" s="108">
        <f t="shared" si="5"/>
        <v>95.49996506184054</v>
      </c>
      <c r="K23" s="107">
        <v>8056</v>
      </c>
      <c r="L23" s="108">
        <f t="shared" si="6"/>
        <v>56.29236251834253</v>
      </c>
      <c r="M23" s="107">
        <v>0</v>
      </c>
      <c r="N23" s="108">
        <f t="shared" si="7"/>
        <v>0</v>
      </c>
      <c r="O23" s="107">
        <v>5611</v>
      </c>
      <c r="P23" s="107">
        <v>2981</v>
      </c>
      <c r="Q23" s="108">
        <f t="shared" si="8"/>
        <v>39.20760254349801</v>
      </c>
      <c r="R23" s="107">
        <v>132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4" customFormat="1" ht="12" customHeight="1">
      <c r="A24" s="105" t="s">
        <v>258</v>
      </c>
      <c r="B24" s="106" t="s">
        <v>292</v>
      </c>
      <c r="C24" s="105" t="s">
        <v>293</v>
      </c>
      <c r="D24" s="107">
        <f t="shared" si="1"/>
        <v>19263</v>
      </c>
      <c r="E24" s="107">
        <f t="shared" si="2"/>
        <v>2094</v>
      </c>
      <c r="F24" s="108">
        <f t="shared" si="3"/>
        <v>10.870580906400871</v>
      </c>
      <c r="G24" s="107">
        <v>2094</v>
      </c>
      <c r="H24" s="107">
        <v>0</v>
      </c>
      <c r="I24" s="107">
        <f t="shared" si="4"/>
        <v>17169</v>
      </c>
      <c r="J24" s="108">
        <f t="shared" si="5"/>
        <v>89.12941909359913</v>
      </c>
      <c r="K24" s="107">
        <v>13065</v>
      </c>
      <c r="L24" s="108">
        <f t="shared" si="6"/>
        <v>67.82432642890515</v>
      </c>
      <c r="M24" s="107">
        <v>0</v>
      </c>
      <c r="N24" s="108">
        <f t="shared" si="7"/>
        <v>0</v>
      </c>
      <c r="O24" s="107">
        <v>4104</v>
      </c>
      <c r="P24" s="107">
        <v>2717</v>
      </c>
      <c r="Q24" s="108">
        <f t="shared" si="8"/>
        <v>21.305092664693973</v>
      </c>
      <c r="R24" s="107">
        <v>182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  <row r="25" spans="1:26" s="104" customFormat="1" ht="12" customHeight="1">
      <c r="A25" s="105" t="s">
        <v>258</v>
      </c>
      <c r="B25" s="106" t="s">
        <v>294</v>
      </c>
      <c r="C25" s="105" t="s">
        <v>295</v>
      </c>
      <c r="D25" s="107">
        <f t="shared" si="1"/>
        <v>9437</v>
      </c>
      <c r="E25" s="107">
        <f t="shared" si="2"/>
        <v>216</v>
      </c>
      <c r="F25" s="108">
        <f t="shared" si="3"/>
        <v>2.2888629861184695</v>
      </c>
      <c r="G25" s="107">
        <v>216</v>
      </c>
      <c r="H25" s="107">
        <v>0</v>
      </c>
      <c r="I25" s="107">
        <f t="shared" si="4"/>
        <v>9221</v>
      </c>
      <c r="J25" s="108">
        <f t="shared" si="5"/>
        <v>97.71113701388153</v>
      </c>
      <c r="K25" s="107">
        <v>3464</v>
      </c>
      <c r="L25" s="108">
        <f t="shared" si="6"/>
        <v>36.70658048108509</v>
      </c>
      <c r="M25" s="107">
        <v>0</v>
      </c>
      <c r="N25" s="108">
        <f t="shared" si="7"/>
        <v>0</v>
      </c>
      <c r="O25" s="107">
        <v>5757</v>
      </c>
      <c r="P25" s="107">
        <v>3278</v>
      </c>
      <c r="Q25" s="108">
        <f t="shared" si="8"/>
        <v>61.00455653279644</v>
      </c>
      <c r="R25" s="107">
        <v>39</v>
      </c>
      <c r="S25" s="100" t="s">
        <v>257</v>
      </c>
      <c r="T25" s="100"/>
      <c r="U25" s="100"/>
      <c r="V25" s="100"/>
      <c r="W25" s="100" t="s">
        <v>257</v>
      </c>
      <c r="X25" s="100"/>
      <c r="Y25" s="100"/>
      <c r="Z25" s="100"/>
    </row>
    <row r="26" spans="1:26" s="104" customFormat="1" ht="12" customHeight="1">
      <c r="A26" s="105" t="s">
        <v>258</v>
      </c>
      <c r="B26" s="106" t="s">
        <v>296</v>
      </c>
      <c r="C26" s="105" t="s">
        <v>297</v>
      </c>
      <c r="D26" s="107">
        <f t="shared" si="1"/>
        <v>19835</v>
      </c>
      <c r="E26" s="107">
        <f t="shared" si="2"/>
        <v>5150</v>
      </c>
      <c r="F26" s="108">
        <f t="shared" si="3"/>
        <v>25.964204688681626</v>
      </c>
      <c r="G26" s="107">
        <v>5150</v>
      </c>
      <c r="H26" s="107">
        <v>0</v>
      </c>
      <c r="I26" s="107">
        <f t="shared" si="4"/>
        <v>14685</v>
      </c>
      <c r="J26" s="108">
        <f t="shared" si="5"/>
        <v>74.03579531131838</v>
      </c>
      <c r="K26" s="107">
        <v>4691</v>
      </c>
      <c r="L26" s="108">
        <f t="shared" si="6"/>
        <v>23.650113435845725</v>
      </c>
      <c r="M26" s="107">
        <v>0</v>
      </c>
      <c r="N26" s="108">
        <f t="shared" si="7"/>
        <v>0</v>
      </c>
      <c r="O26" s="107">
        <v>9994</v>
      </c>
      <c r="P26" s="107">
        <v>6299</v>
      </c>
      <c r="Q26" s="108">
        <f t="shared" si="8"/>
        <v>50.385681875472656</v>
      </c>
      <c r="R26" s="107">
        <v>195</v>
      </c>
      <c r="S26" s="100" t="s">
        <v>257</v>
      </c>
      <c r="T26" s="100"/>
      <c r="U26" s="100"/>
      <c r="V26" s="100"/>
      <c r="W26" s="100" t="s">
        <v>257</v>
      </c>
      <c r="X26" s="100"/>
      <c r="Y26" s="100"/>
      <c r="Z26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258</v>
      </c>
      <c r="B7" s="99" t="s">
        <v>259</v>
      </c>
      <c r="C7" s="98" t="s">
        <v>256</v>
      </c>
      <c r="D7" s="90">
        <f aca="true" t="shared" si="0" ref="D7:AI7">SUM(D8:D26)</f>
        <v>135954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135954</v>
      </c>
      <c r="L7" s="90">
        <f t="shared" si="0"/>
        <v>20256</v>
      </c>
      <c r="M7" s="90">
        <f t="shared" si="0"/>
        <v>115698</v>
      </c>
      <c r="N7" s="90">
        <f t="shared" si="0"/>
        <v>135967</v>
      </c>
      <c r="O7" s="90">
        <f t="shared" si="0"/>
        <v>20256</v>
      </c>
      <c r="P7" s="90">
        <f t="shared" si="0"/>
        <v>20256</v>
      </c>
      <c r="Q7" s="90">
        <f t="shared" si="0"/>
        <v>0</v>
      </c>
      <c r="R7" s="90">
        <f t="shared" si="0"/>
        <v>0</v>
      </c>
      <c r="S7" s="90">
        <f t="shared" si="0"/>
        <v>0</v>
      </c>
      <c r="T7" s="90">
        <f t="shared" si="0"/>
        <v>0</v>
      </c>
      <c r="U7" s="90">
        <f t="shared" si="0"/>
        <v>0</v>
      </c>
      <c r="V7" s="90">
        <f t="shared" si="0"/>
        <v>115698</v>
      </c>
      <c r="W7" s="90">
        <f t="shared" si="0"/>
        <v>115698</v>
      </c>
      <c r="X7" s="90">
        <f t="shared" si="0"/>
        <v>0</v>
      </c>
      <c r="Y7" s="90">
        <f t="shared" si="0"/>
        <v>0</v>
      </c>
      <c r="Z7" s="90">
        <f t="shared" si="0"/>
        <v>0</v>
      </c>
      <c r="AA7" s="90">
        <f t="shared" si="0"/>
        <v>0</v>
      </c>
      <c r="AB7" s="90">
        <f t="shared" si="0"/>
        <v>0</v>
      </c>
      <c r="AC7" s="90">
        <f t="shared" si="0"/>
        <v>13</v>
      </c>
      <c r="AD7" s="90">
        <f t="shared" si="0"/>
        <v>9</v>
      </c>
      <c r="AE7" s="90">
        <f t="shared" si="0"/>
        <v>4</v>
      </c>
      <c r="AF7" s="90">
        <f t="shared" si="0"/>
        <v>1753</v>
      </c>
      <c r="AG7" s="90">
        <f t="shared" si="0"/>
        <v>1753</v>
      </c>
      <c r="AH7" s="90">
        <f t="shared" si="0"/>
        <v>0</v>
      </c>
      <c r="AI7" s="90">
        <f t="shared" si="0"/>
        <v>0</v>
      </c>
      <c r="AJ7" s="90">
        <f aca="true" t="shared" si="1" ref="AJ7:BC7">SUM(AJ8:AJ26)</f>
        <v>4212</v>
      </c>
      <c r="AK7" s="90">
        <f t="shared" si="1"/>
        <v>2323</v>
      </c>
      <c r="AL7" s="90">
        <f t="shared" si="1"/>
        <v>287</v>
      </c>
      <c r="AM7" s="90">
        <f t="shared" si="1"/>
        <v>443</v>
      </c>
      <c r="AN7" s="90">
        <f t="shared" si="1"/>
        <v>0</v>
      </c>
      <c r="AO7" s="90">
        <f t="shared" si="1"/>
        <v>0</v>
      </c>
      <c r="AP7" s="90">
        <f t="shared" si="1"/>
        <v>804</v>
      </c>
      <c r="AQ7" s="90">
        <f t="shared" si="1"/>
        <v>103</v>
      </c>
      <c r="AR7" s="90">
        <f t="shared" si="1"/>
        <v>123</v>
      </c>
      <c r="AS7" s="90">
        <f t="shared" si="1"/>
        <v>129</v>
      </c>
      <c r="AT7" s="90">
        <f t="shared" si="1"/>
        <v>188</v>
      </c>
      <c r="AU7" s="90">
        <f t="shared" si="1"/>
        <v>151</v>
      </c>
      <c r="AV7" s="90">
        <f t="shared" si="1"/>
        <v>0</v>
      </c>
      <c r="AW7" s="90">
        <f t="shared" si="1"/>
        <v>37</v>
      </c>
      <c r="AX7" s="90">
        <f t="shared" si="1"/>
        <v>0</v>
      </c>
      <c r="AY7" s="90">
        <f t="shared" si="1"/>
        <v>0</v>
      </c>
      <c r="AZ7" s="90">
        <f t="shared" si="1"/>
        <v>369</v>
      </c>
      <c r="BA7" s="90">
        <f t="shared" si="1"/>
        <v>369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258</v>
      </c>
      <c r="B8" s="101" t="s">
        <v>260</v>
      </c>
      <c r="C8" s="100" t="s">
        <v>261</v>
      </c>
      <c r="D8" s="94">
        <f aca="true" t="shared" si="2" ref="D8:D26">SUM(E8,+H8,+K8)</f>
        <v>13213</v>
      </c>
      <c r="E8" s="94">
        <f aca="true" t="shared" si="3" ref="E8:E26">SUM(F8:G8)</f>
        <v>0</v>
      </c>
      <c r="F8" s="94">
        <v>0</v>
      </c>
      <c r="G8" s="94">
        <v>0</v>
      </c>
      <c r="H8" s="94">
        <f aca="true" t="shared" si="4" ref="H8:H26">SUM(I8:J8)</f>
        <v>0</v>
      </c>
      <c r="I8" s="94">
        <v>0</v>
      </c>
      <c r="J8" s="94">
        <v>0</v>
      </c>
      <c r="K8" s="94">
        <f aca="true" t="shared" si="5" ref="K8:K26">SUM(L8:M8)</f>
        <v>13213</v>
      </c>
      <c r="L8" s="94">
        <v>2050</v>
      </c>
      <c r="M8" s="94">
        <v>11163</v>
      </c>
      <c r="N8" s="94">
        <f aca="true" t="shared" si="6" ref="N8:N26">SUM(O8,+V8,+AC8)</f>
        <v>13213</v>
      </c>
      <c r="O8" s="94">
        <f aca="true" t="shared" si="7" ref="O8:O26">SUM(P8:U8)</f>
        <v>2050</v>
      </c>
      <c r="P8" s="94">
        <v>2050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26">SUM(W8:AB8)</f>
        <v>11163</v>
      </c>
      <c r="W8" s="94">
        <v>11163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26">SUM(AD8:AE8)</f>
        <v>0</v>
      </c>
      <c r="AD8" s="94">
        <v>0</v>
      </c>
      <c r="AE8" s="94">
        <v>0</v>
      </c>
      <c r="AF8" s="94">
        <f aca="true" t="shared" si="10" ref="AF8:AF26">SUM(AG8:AI8)</f>
        <v>313</v>
      </c>
      <c r="AG8" s="94">
        <v>313</v>
      </c>
      <c r="AH8" s="94">
        <v>0</v>
      </c>
      <c r="AI8" s="94">
        <v>0</v>
      </c>
      <c r="AJ8" s="94">
        <f aca="true" t="shared" si="11" ref="AJ8:AJ26">SUM(AK8:AS8)</f>
        <v>313</v>
      </c>
      <c r="AK8" s="94">
        <v>0</v>
      </c>
      <c r="AL8" s="94">
        <v>0</v>
      </c>
      <c r="AM8" s="94">
        <v>313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f aca="true" t="shared" si="12" ref="AT8:AT26">SUM(AU8:AY8)</f>
        <v>34</v>
      </c>
      <c r="AU8" s="94">
        <v>0</v>
      </c>
      <c r="AV8" s="94">
        <v>0</v>
      </c>
      <c r="AW8" s="94">
        <v>34</v>
      </c>
      <c r="AX8" s="94">
        <v>0</v>
      </c>
      <c r="AY8" s="94">
        <v>0</v>
      </c>
      <c r="AZ8" s="94">
        <f aca="true" t="shared" si="13" ref="AZ8:AZ26">SUM(BA8:BC8)</f>
        <v>0</v>
      </c>
      <c r="BA8" s="94">
        <v>0</v>
      </c>
      <c r="BB8" s="94">
        <v>0</v>
      </c>
      <c r="BC8" s="94">
        <v>0</v>
      </c>
    </row>
    <row r="9" spans="1:55" s="104" customFormat="1" ht="12" customHeight="1">
      <c r="A9" s="100" t="s">
        <v>258</v>
      </c>
      <c r="B9" s="103" t="s">
        <v>262</v>
      </c>
      <c r="C9" s="100" t="s">
        <v>263</v>
      </c>
      <c r="D9" s="94">
        <f t="shared" si="2"/>
        <v>21826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21826</v>
      </c>
      <c r="L9" s="94">
        <v>3000</v>
      </c>
      <c r="M9" s="94">
        <v>18826</v>
      </c>
      <c r="N9" s="94">
        <f t="shared" si="6"/>
        <v>21826</v>
      </c>
      <c r="O9" s="94">
        <f t="shared" si="7"/>
        <v>3000</v>
      </c>
      <c r="P9" s="94">
        <v>3000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18826</v>
      </c>
      <c r="W9" s="94">
        <v>18826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55</v>
      </c>
      <c r="AG9" s="94">
        <v>55</v>
      </c>
      <c r="AH9" s="94">
        <v>0</v>
      </c>
      <c r="AI9" s="94">
        <v>0</v>
      </c>
      <c r="AJ9" s="94">
        <f t="shared" si="11"/>
        <v>1151</v>
      </c>
      <c r="AK9" s="94">
        <v>1151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55</v>
      </c>
      <c r="AU9" s="94">
        <v>55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4" customFormat="1" ht="12" customHeight="1">
      <c r="A10" s="100" t="s">
        <v>258</v>
      </c>
      <c r="B10" s="103" t="s">
        <v>264</v>
      </c>
      <c r="C10" s="100" t="s">
        <v>265</v>
      </c>
      <c r="D10" s="94">
        <f t="shared" si="2"/>
        <v>21221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21221</v>
      </c>
      <c r="L10" s="94">
        <v>1871</v>
      </c>
      <c r="M10" s="94">
        <v>19350</v>
      </c>
      <c r="N10" s="94">
        <f t="shared" si="6"/>
        <v>21221</v>
      </c>
      <c r="O10" s="94">
        <f t="shared" si="7"/>
        <v>1871</v>
      </c>
      <c r="P10" s="94">
        <v>1871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19350</v>
      </c>
      <c r="W10" s="94">
        <v>19350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68</v>
      </c>
      <c r="AG10" s="94">
        <v>68</v>
      </c>
      <c r="AH10" s="94">
        <v>0</v>
      </c>
      <c r="AI10" s="94">
        <v>0</v>
      </c>
      <c r="AJ10" s="94">
        <f t="shared" si="11"/>
        <v>281</v>
      </c>
      <c r="AK10" s="94">
        <v>55</v>
      </c>
      <c r="AL10" s="94">
        <v>159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67</v>
      </c>
      <c r="AT10" s="94">
        <f t="shared" si="12"/>
        <v>1</v>
      </c>
      <c r="AU10" s="94">
        <v>1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159</v>
      </c>
      <c r="BA10" s="94">
        <v>159</v>
      </c>
      <c r="BB10" s="94">
        <v>0</v>
      </c>
      <c r="BC10" s="94">
        <v>0</v>
      </c>
    </row>
    <row r="11" spans="1:55" s="104" customFormat="1" ht="12" customHeight="1">
      <c r="A11" s="100" t="s">
        <v>258</v>
      </c>
      <c r="B11" s="103" t="s">
        <v>266</v>
      </c>
      <c r="C11" s="100" t="s">
        <v>267</v>
      </c>
      <c r="D11" s="94">
        <f t="shared" si="2"/>
        <v>10314</v>
      </c>
      <c r="E11" s="94">
        <f t="shared" si="3"/>
        <v>0</v>
      </c>
      <c r="F11" s="94">
        <v>0</v>
      </c>
      <c r="G11" s="94">
        <v>0</v>
      </c>
      <c r="H11" s="94">
        <f t="shared" si="4"/>
        <v>0</v>
      </c>
      <c r="I11" s="94">
        <v>0</v>
      </c>
      <c r="J11" s="94">
        <v>0</v>
      </c>
      <c r="K11" s="94">
        <f t="shared" si="5"/>
        <v>10314</v>
      </c>
      <c r="L11" s="94">
        <v>2340</v>
      </c>
      <c r="M11" s="94">
        <v>7974</v>
      </c>
      <c r="N11" s="94">
        <f t="shared" si="6"/>
        <v>10314</v>
      </c>
      <c r="O11" s="94">
        <f t="shared" si="7"/>
        <v>2340</v>
      </c>
      <c r="P11" s="94">
        <v>2340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7974</v>
      </c>
      <c r="W11" s="94">
        <v>7974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222</v>
      </c>
      <c r="AG11" s="94">
        <v>222</v>
      </c>
      <c r="AH11" s="94">
        <v>0</v>
      </c>
      <c r="AI11" s="94">
        <v>0</v>
      </c>
      <c r="AJ11" s="94">
        <f t="shared" si="11"/>
        <v>222</v>
      </c>
      <c r="AK11" s="94">
        <v>0</v>
      </c>
      <c r="AL11" s="94">
        <v>0</v>
      </c>
      <c r="AM11" s="94">
        <v>130</v>
      </c>
      <c r="AN11" s="94">
        <v>0</v>
      </c>
      <c r="AO11" s="94">
        <v>0</v>
      </c>
      <c r="AP11" s="94">
        <v>0</v>
      </c>
      <c r="AQ11" s="94">
        <v>38</v>
      </c>
      <c r="AR11" s="94">
        <v>54</v>
      </c>
      <c r="AS11" s="94">
        <v>0</v>
      </c>
      <c r="AT11" s="94">
        <f t="shared" si="12"/>
        <v>3</v>
      </c>
      <c r="AU11" s="94">
        <v>0</v>
      </c>
      <c r="AV11" s="94">
        <v>0</v>
      </c>
      <c r="AW11" s="94">
        <v>3</v>
      </c>
      <c r="AX11" s="94">
        <v>0</v>
      </c>
      <c r="AY11" s="94">
        <v>0</v>
      </c>
      <c r="AZ11" s="94">
        <f t="shared" si="13"/>
        <v>38</v>
      </c>
      <c r="BA11" s="94">
        <v>38</v>
      </c>
      <c r="BB11" s="94">
        <v>0</v>
      </c>
      <c r="BC11" s="94">
        <v>0</v>
      </c>
    </row>
    <row r="12" spans="1:55" s="104" customFormat="1" ht="12" customHeight="1">
      <c r="A12" s="100" t="s">
        <v>258</v>
      </c>
      <c r="B12" s="101" t="s">
        <v>268</v>
      </c>
      <c r="C12" s="100" t="s">
        <v>269</v>
      </c>
      <c r="D12" s="107">
        <f t="shared" si="2"/>
        <v>4257</v>
      </c>
      <c r="E12" s="107">
        <f t="shared" si="3"/>
        <v>0</v>
      </c>
      <c r="F12" s="107">
        <v>0</v>
      </c>
      <c r="G12" s="107">
        <v>0</v>
      </c>
      <c r="H12" s="107">
        <f t="shared" si="4"/>
        <v>0</v>
      </c>
      <c r="I12" s="107">
        <v>0</v>
      </c>
      <c r="J12" s="107">
        <v>0</v>
      </c>
      <c r="K12" s="107">
        <f t="shared" si="5"/>
        <v>4257</v>
      </c>
      <c r="L12" s="107">
        <v>1642</v>
      </c>
      <c r="M12" s="107">
        <v>2615</v>
      </c>
      <c r="N12" s="107">
        <f t="shared" si="6"/>
        <v>4257</v>
      </c>
      <c r="O12" s="107">
        <f t="shared" si="7"/>
        <v>1642</v>
      </c>
      <c r="P12" s="107">
        <v>1642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2615</v>
      </c>
      <c r="W12" s="107">
        <v>2615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0</v>
      </c>
      <c r="AD12" s="107">
        <v>0</v>
      </c>
      <c r="AE12" s="107">
        <v>0</v>
      </c>
      <c r="AF12" s="107">
        <f t="shared" si="10"/>
        <v>9</v>
      </c>
      <c r="AG12" s="107">
        <v>9</v>
      </c>
      <c r="AH12" s="107">
        <v>0</v>
      </c>
      <c r="AI12" s="107">
        <v>0</v>
      </c>
      <c r="AJ12" s="107">
        <f t="shared" si="11"/>
        <v>9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9</v>
      </c>
      <c r="AT12" s="107">
        <f t="shared" si="12"/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f t="shared" si="13"/>
        <v>0</v>
      </c>
      <c r="BA12" s="107">
        <v>0</v>
      </c>
      <c r="BB12" s="107">
        <v>0</v>
      </c>
      <c r="BC12" s="107">
        <v>0</v>
      </c>
    </row>
    <row r="13" spans="1:55" s="104" customFormat="1" ht="12" customHeight="1">
      <c r="A13" s="100" t="s">
        <v>258</v>
      </c>
      <c r="B13" s="101" t="s">
        <v>270</v>
      </c>
      <c r="C13" s="100" t="s">
        <v>271</v>
      </c>
      <c r="D13" s="107">
        <f t="shared" si="2"/>
        <v>17005</v>
      </c>
      <c r="E13" s="107">
        <f t="shared" si="3"/>
        <v>0</v>
      </c>
      <c r="F13" s="107">
        <v>0</v>
      </c>
      <c r="G13" s="107">
        <v>0</v>
      </c>
      <c r="H13" s="107">
        <f t="shared" si="4"/>
        <v>0</v>
      </c>
      <c r="I13" s="107">
        <v>0</v>
      </c>
      <c r="J13" s="107">
        <v>0</v>
      </c>
      <c r="K13" s="107">
        <f t="shared" si="5"/>
        <v>17005</v>
      </c>
      <c r="L13" s="107">
        <v>642</v>
      </c>
      <c r="M13" s="107">
        <v>16363</v>
      </c>
      <c r="N13" s="107">
        <f t="shared" si="6"/>
        <v>17013</v>
      </c>
      <c r="O13" s="107">
        <f t="shared" si="7"/>
        <v>642</v>
      </c>
      <c r="P13" s="107">
        <v>642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16363</v>
      </c>
      <c r="W13" s="107">
        <v>16363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f t="shared" si="9"/>
        <v>8</v>
      </c>
      <c r="AD13" s="107">
        <v>8</v>
      </c>
      <c r="AE13" s="107">
        <v>0</v>
      </c>
      <c r="AF13" s="107">
        <f t="shared" si="10"/>
        <v>54</v>
      </c>
      <c r="AG13" s="107">
        <v>54</v>
      </c>
      <c r="AH13" s="107">
        <v>0</v>
      </c>
      <c r="AI13" s="107">
        <v>0</v>
      </c>
      <c r="AJ13" s="107">
        <f t="shared" si="11"/>
        <v>225</v>
      </c>
      <c r="AK13" s="107">
        <v>44</v>
      </c>
      <c r="AL13" s="107">
        <v>128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53</v>
      </c>
      <c r="AT13" s="107">
        <f t="shared" si="12"/>
        <v>1</v>
      </c>
      <c r="AU13" s="107">
        <v>1</v>
      </c>
      <c r="AV13" s="107">
        <v>0</v>
      </c>
      <c r="AW13" s="107">
        <v>0</v>
      </c>
      <c r="AX13" s="107">
        <v>0</v>
      </c>
      <c r="AY13" s="107">
        <v>0</v>
      </c>
      <c r="AZ13" s="107">
        <f t="shared" si="13"/>
        <v>128</v>
      </c>
      <c r="BA13" s="107">
        <v>128</v>
      </c>
      <c r="BB13" s="107">
        <v>0</v>
      </c>
      <c r="BC13" s="107">
        <v>0</v>
      </c>
    </row>
    <row r="14" spans="1:55" s="104" customFormat="1" ht="12" customHeight="1">
      <c r="A14" s="100" t="s">
        <v>258</v>
      </c>
      <c r="B14" s="101" t="s">
        <v>272</v>
      </c>
      <c r="C14" s="100" t="s">
        <v>273</v>
      </c>
      <c r="D14" s="107">
        <f t="shared" si="2"/>
        <v>3745</v>
      </c>
      <c r="E14" s="107">
        <f t="shared" si="3"/>
        <v>0</v>
      </c>
      <c r="F14" s="107">
        <v>0</v>
      </c>
      <c r="G14" s="107">
        <v>0</v>
      </c>
      <c r="H14" s="107">
        <f t="shared" si="4"/>
        <v>0</v>
      </c>
      <c r="I14" s="107">
        <v>0</v>
      </c>
      <c r="J14" s="107">
        <v>0</v>
      </c>
      <c r="K14" s="107">
        <f t="shared" si="5"/>
        <v>3745</v>
      </c>
      <c r="L14" s="107">
        <v>917</v>
      </c>
      <c r="M14" s="107">
        <v>2828</v>
      </c>
      <c r="N14" s="107">
        <f t="shared" si="6"/>
        <v>3745</v>
      </c>
      <c r="O14" s="107">
        <f t="shared" si="7"/>
        <v>917</v>
      </c>
      <c r="P14" s="107">
        <v>917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2828</v>
      </c>
      <c r="W14" s="107">
        <v>2828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0</v>
      </c>
      <c r="AD14" s="107">
        <v>0</v>
      </c>
      <c r="AE14" s="107">
        <v>0</v>
      </c>
      <c r="AF14" s="107">
        <f t="shared" si="10"/>
        <v>16</v>
      </c>
      <c r="AG14" s="107">
        <v>16</v>
      </c>
      <c r="AH14" s="107">
        <v>0</v>
      </c>
      <c r="AI14" s="107">
        <v>0</v>
      </c>
      <c r="AJ14" s="107">
        <f t="shared" si="11"/>
        <v>145</v>
      </c>
      <c r="AK14" s="107">
        <v>145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f t="shared" si="12"/>
        <v>16</v>
      </c>
      <c r="AU14" s="107">
        <v>16</v>
      </c>
      <c r="AV14" s="107">
        <v>0</v>
      </c>
      <c r="AW14" s="107">
        <v>0</v>
      </c>
      <c r="AX14" s="107">
        <v>0</v>
      </c>
      <c r="AY14" s="107">
        <v>0</v>
      </c>
      <c r="AZ14" s="107">
        <f t="shared" si="13"/>
        <v>0</v>
      </c>
      <c r="BA14" s="107">
        <v>0</v>
      </c>
      <c r="BB14" s="107">
        <v>0</v>
      </c>
      <c r="BC14" s="107">
        <v>0</v>
      </c>
    </row>
    <row r="15" spans="1:55" s="104" customFormat="1" ht="12" customHeight="1">
      <c r="A15" s="100" t="s">
        <v>258</v>
      </c>
      <c r="B15" s="101" t="s">
        <v>274</v>
      </c>
      <c r="C15" s="100" t="s">
        <v>275</v>
      </c>
      <c r="D15" s="107">
        <f t="shared" si="2"/>
        <v>2660</v>
      </c>
      <c r="E15" s="107">
        <f t="shared" si="3"/>
        <v>0</v>
      </c>
      <c r="F15" s="107">
        <v>0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2660</v>
      </c>
      <c r="L15" s="107">
        <v>552</v>
      </c>
      <c r="M15" s="107">
        <v>2108</v>
      </c>
      <c r="N15" s="107">
        <f t="shared" si="6"/>
        <v>2660</v>
      </c>
      <c r="O15" s="107">
        <f t="shared" si="7"/>
        <v>552</v>
      </c>
      <c r="P15" s="107">
        <v>552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2108</v>
      </c>
      <c r="W15" s="107">
        <v>2108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0</v>
      </c>
      <c r="AD15" s="107">
        <v>0</v>
      </c>
      <c r="AE15" s="107">
        <v>0</v>
      </c>
      <c r="AF15" s="107">
        <f t="shared" si="10"/>
        <v>108</v>
      </c>
      <c r="AG15" s="107">
        <v>108</v>
      </c>
      <c r="AH15" s="107">
        <v>0</v>
      </c>
      <c r="AI15" s="107">
        <v>0</v>
      </c>
      <c r="AJ15" s="107">
        <f t="shared" si="11"/>
        <v>108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106</v>
      </c>
      <c r="AQ15" s="107">
        <v>0</v>
      </c>
      <c r="AR15" s="107">
        <v>2</v>
      </c>
      <c r="AS15" s="107">
        <v>0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0</v>
      </c>
      <c r="BA15" s="107">
        <v>0</v>
      </c>
      <c r="BB15" s="107">
        <v>0</v>
      </c>
      <c r="BC15" s="107">
        <v>0</v>
      </c>
    </row>
    <row r="16" spans="1:55" s="104" customFormat="1" ht="12" customHeight="1">
      <c r="A16" s="100" t="s">
        <v>258</v>
      </c>
      <c r="B16" s="101" t="s">
        <v>276</v>
      </c>
      <c r="C16" s="100" t="s">
        <v>277</v>
      </c>
      <c r="D16" s="107">
        <f t="shared" si="2"/>
        <v>9819</v>
      </c>
      <c r="E16" s="107">
        <f t="shared" si="3"/>
        <v>0</v>
      </c>
      <c r="F16" s="107">
        <v>0</v>
      </c>
      <c r="G16" s="107">
        <v>0</v>
      </c>
      <c r="H16" s="107">
        <f t="shared" si="4"/>
        <v>0</v>
      </c>
      <c r="I16" s="107">
        <v>0</v>
      </c>
      <c r="J16" s="107">
        <v>0</v>
      </c>
      <c r="K16" s="107">
        <f t="shared" si="5"/>
        <v>9819</v>
      </c>
      <c r="L16" s="107">
        <v>1124</v>
      </c>
      <c r="M16" s="107">
        <v>8695</v>
      </c>
      <c r="N16" s="107">
        <f t="shared" si="6"/>
        <v>9819</v>
      </c>
      <c r="O16" s="107">
        <f t="shared" si="7"/>
        <v>1124</v>
      </c>
      <c r="P16" s="107">
        <v>1124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f t="shared" si="8"/>
        <v>8695</v>
      </c>
      <c r="W16" s="107">
        <v>8695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f t="shared" si="9"/>
        <v>0</v>
      </c>
      <c r="AD16" s="107">
        <v>0</v>
      </c>
      <c r="AE16" s="107">
        <v>0</v>
      </c>
      <c r="AF16" s="107">
        <f t="shared" si="10"/>
        <v>310</v>
      </c>
      <c r="AG16" s="107">
        <v>310</v>
      </c>
      <c r="AH16" s="107">
        <v>0</v>
      </c>
      <c r="AI16" s="107">
        <v>0</v>
      </c>
      <c r="AJ16" s="107">
        <f t="shared" si="11"/>
        <v>427</v>
      </c>
      <c r="AK16" s="107">
        <v>122</v>
      </c>
      <c r="AL16" s="107">
        <v>0</v>
      </c>
      <c r="AM16" s="107">
        <v>0</v>
      </c>
      <c r="AN16" s="107">
        <v>0</v>
      </c>
      <c r="AO16" s="107">
        <v>0</v>
      </c>
      <c r="AP16" s="107">
        <v>305</v>
      </c>
      <c r="AQ16" s="107">
        <v>0</v>
      </c>
      <c r="AR16" s="107">
        <v>0</v>
      </c>
      <c r="AS16" s="107">
        <v>0</v>
      </c>
      <c r="AT16" s="107">
        <f t="shared" si="12"/>
        <v>5</v>
      </c>
      <c r="AU16" s="107">
        <v>5</v>
      </c>
      <c r="AV16" s="107">
        <v>0</v>
      </c>
      <c r="AW16" s="107">
        <v>0</v>
      </c>
      <c r="AX16" s="107">
        <v>0</v>
      </c>
      <c r="AY16" s="107">
        <v>0</v>
      </c>
      <c r="AZ16" s="107">
        <f t="shared" si="13"/>
        <v>0</v>
      </c>
      <c r="BA16" s="107">
        <v>0</v>
      </c>
      <c r="BB16" s="107">
        <v>0</v>
      </c>
      <c r="BC16" s="107">
        <v>0</v>
      </c>
    </row>
    <row r="17" spans="1:55" s="104" customFormat="1" ht="12" customHeight="1">
      <c r="A17" s="100" t="s">
        <v>258</v>
      </c>
      <c r="B17" s="101" t="s">
        <v>278</v>
      </c>
      <c r="C17" s="100" t="s">
        <v>279</v>
      </c>
      <c r="D17" s="107">
        <f t="shared" si="2"/>
        <v>3746</v>
      </c>
      <c r="E17" s="107">
        <f t="shared" si="3"/>
        <v>0</v>
      </c>
      <c r="F17" s="107">
        <v>0</v>
      </c>
      <c r="G17" s="107">
        <v>0</v>
      </c>
      <c r="H17" s="107">
        <f t="shared" si="4"/>
        <v>0</v>
      </c>
      <c r="I17" s="107">
        <v>0</v>
      </c>
      <c r="J17" s="107">
        <v>0</v>
      </c>
      <c r="K17" s="107">
        <f t="shared" si="5"/>
        <v>3746</v>
      </c>
      <c r="L17" s="107">
        <v>904</v>
      </c>
      <c r="M17" s="107">
        <v>2842</v>
      </c>
      <c r="N17" s="107">
        <f t="shared" si="6"/>
        <v>3746</v>
      </c>
      <c r="O17" s="107">
        <f t="shared" si="7"/>
        <v>904</v>
      </c>
      <c r="P17" s="107">
        <v>904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f t="shared" si="8"/>
        <v>2842</v>
      </c>
      <c r="W17" s="107">
        <v>2842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f t="shared" si="9"/>
        <v>0</v>
      </c>
      <c r="AD17" s="107">
        <v>0</v>
      </c>
      <c r="AE17" s="107">
        <v>0</v>
      </c>
      <c r="AF17" s="107">
        <f t="shared" si="10"/>
        <v>5</v>
      </c>
      <c r="AG17" s="107">
        <v>5</v>
      </c>
      <c r="AH17" s="107">
        <v>0</v>
      </c>
      <c r="AI17" s="107">
        <v>0</v>
      </c>
      <c r="AJ17" s="107">
        <f t="shared" si="11"/>
        <v>110</v>
      </c>
      <c r="AK17" s="107">
        <v>110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f t="shared" si="12"/>
        <v>5</v>
      </c>
      <c r="AU17" s="107">
        <v>5</v>
      </c>
      <c r="AV17" s="107">
        <v>0</v>
      </c>
      <c r="AW17" s="107">
        <v>0</v>
      </c>
      <c r="AX17" s="107">
        <v>0</v>
      </c>
      <c r="AY17" s="107">
        <v>0</v>
      </c>
      <c r="AZ17" s="107">
        <f t="shared" si="13"/>
        <v>0</v>
      </c>
      <c r="BA17" s="107">
        <v>0</v>
      </c>
      <c r="BB17" s="107">
        <v>0</v>
      </c>
      <c r="BC17" s="107">
        <v>0</v>
      </c>
    </row>
    <row r="18" spans="1:55" s="104" customFormat="1" ht="12" customHeight="1">
      <c r="A18" s="100" t="s">
        <v>258</v>
      </c>
      <c r="B18" s="101" t="s">
        <v>280</v>
      </c>
      <c r="C18" s="100" t="s">
        <v>281</v>
      </c>
      <c r="D18" s="107">
        <f t="shared" si="2"/>
        <v>3992</v>
      </c>
      <c r="E18" s="107">
        <f t="shared" si="3"/>
        <v>0</v>
      </c>
      <c r="F18" s="107">
        <v>0</v>
      </c>
      <c r="G18" s="107">
        <v>0</v>
      </c>
      <c r="H18" s="107">
        <f t="shared" si="4"/>
        <v>0</v>
      </c>
      <c r="I18" s="107">
        <v>0</v>
      </c>
      <c r="J18" s="107">
        <v>0</v>
      </c>
      <c r="K18" s="107">
        <f t="shared" si="5"/>
        <v>3992</v>
      </c>
      <c r="L18" s="107">
        <v>284</v>
      </c>
      <c r="M18" s="107">
        <v>3708</v>
      </c>
      <c r="N18" s="107">
        <f t="shared" si="6"/>
        <v>3992</v>
      </c>
      <c r="O18" s="107">
        <f t="shared" si="7"/>
        <v>284</v>
      </c>
      <c r="P18" s="107">
        <v>284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f t="shared" si="8"/>
        <v>3708</v>
      </c>
      <c r="W18" s="107">
        <v>3708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f t="shared" si="9"/>
        <v>0</v>
      </c>
      <c r="AD18" s="107">
        <v>0</v>
      </c>
      <c r="AE18" s="107">
        <v>0</v>
      </c>
      <c r="AF18" s="107">
        <f t="shared" si="10"/>
        <v>214</v>
      </c>
      <c r="AG18" s="107">
        <v>214</v>
      </c>
      <c r="AH18" s="107">
        <v>0</v>
      </c>
      <c r="AI18" s="107">
        <v>0</v>
      </c>
      <c r="AJ18" s="107">
        <f t="shared" si="11"/>
        <v>214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214</v>
      </c>
      <c r="AQ18" s="107">
        <v>0</v>
      </c>
      <c r="AR18" s="107">
        <v>0</v>
      </c>
      <c r="AS18" s="107">
        <v>0</v>
      </c>
      <c r="AT18" s="107">
        <f t="shared" si="12"/>
        <v>0</v>
      </c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258</v>
      </c>
      <c r="B19" s="101" t="s">
        <v>282</v>
      </c>
      <c r="C19" s="100" t="s">
        <v>283</v>
      </c>
      <c r="D19" s="107">
        <f t="shared" si="2"/>
        <v>1289</v>
      </c>
      <c r="E19" s="107">
        <f t="shared" si="3"/>
        <v>0</v>
      </c>
      <c r="F19" s="107">
        <v>0</v>
      </c>
      <c r="G19" s="107">
        <v>0</v>
      </c>
      <c r="H19" s="107">
        <f t="shared" si="4"/>
        <v>0</v>
      </c>
      <c r="I19" s="107">
        <v>0</v>
      </c>
      <c r="J19" s="107">
        <v>0</v>
      </c>
      <c r="K19" s="107">
        <f t="shared" si="5"/>
        <v>1289</v>
      </c>
      <c r="L19" s="107">
        <v>19</v>
      </c>
      <c r="M19" s="107">
        <v>1270</v>
      </c>
      <c r="N19" s="107">
        <f t="shared" si="6"/>
        <v>1289</v>
      </c>
      <c r="O19" s="107">
        <f t="shared" si="7"/>
        <v>19</v>
      </c>
      <c r="P19" s="107">
        <v>19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f t="shared" si="8"/>
        <v>1270</v>
      </c>
      <c r="W19" s="107">
        <v>1270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f t="shared" si="9"/>
        <v>0</v>
      </c>
      <c r="AD19" s="107">
        <v>0</v>
      </c>
      <c r="AE19" s="107">
        <v>0</v>
      </c>
      <c r="AF19" s="107">
        <f t="shared" si="10"/>
        <v>2</v>
      </c>
      <c r="AG19" s="107">
        <v>2</v>
      </c>
      <c r="AH19" s="107">
        <v>0</v>
      </c>
      <c r="AI19" s="107">
        <v>0</v>
      </c>
      <c r="AJ19" s="107">
        <f t="shared" si="11"/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f t="shared" si="12"/>
        <v>2</v>
      </c>
      <c r="AU19" s="107">
        <v>2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0</v>
      </c>
      <c r="BA19" s="107">
        <v>0</v>
      </c>
      <c r="BB19" s="107">
        <v>0</v>
      </c>
      <c r="BC19" s="107">
        <v>0</v>
      </c>
    </row>
    <row r="20" spans="1:55" s="104" customFormat="1" ht="12" customHeight="1">
      <c r="A20" s="100" t="s">
        <v>258</v>
      </c>
      <c r="B20" s="101" t="s">
        <v>284</v>
      </c>
      <c r="C20" s="100" t="s">
        <v>285</v>
      </c>
      <c r="D20" s="107">
        <f t="shared" si="2"/>
        <v>3552</v>
      </c>
      <c r="E20" s="107">
        <f t="shared" si="3"/>
        <v>0</v>
      </c>
      <c r="F20" s="107">
        <v>0</v>
      </c>
      <c r="G20" s="107">
        <v>0</v>
      </c>
      <c r="H20" s="107">
        <f t="shared" si="4"/>
        <v>0</v>
      </c>
      <c r="I20" s="107">
        <v>0</v>
      </c>
      <c r="J20" s="107">
        <v>0</v>
      </c>
      <c r="K20" s="107">
        <f t="shared" si="5"/>
        <v>3552</v>
      </c>
      <c r="L20" s="107">
        <v>562</v>
      </c>
      <c r="M20" s="107">
        <v>2990</v>
      </c>
      <c r="N20" s="107">
        <f t="shared" si="6"/>
        <v>3552</v>
      </c>
      <c r="O20" s="107">
        <f t="shared" si="7"/>
        <v>562</v>
      </c>
      <c r="P20" s="107">
        <v>562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2990</v>
      </c>
      <c r="W20" s="107">
        <v>2990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0</v>
      </c>
      <c r="AD20" s="107">
        <v>0</v>
      </c>
      <c r="AE20" s="107">
        <v>0</v>
      </c>
      <c r="AF20" s="107">
        <f t="shared" si="10"/>
        <v>144</v>
      </c>
      <c r="AG20" s="107">
        <v>144</v>
      </c>
      <c r="AH20" s="107">
        <v>0</v>
      </c>
      <c r="AI20" s="107">
        <v>0</v>
      </c>
      <c r="AJ20" s="107">
        <f t="shared" si="11"/>
        <v>144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141</v>
      </c>
      <c r="AQ20" s="107">
        <v>0</v>
      </c>
      <c r="AR20" s="107">
        <v>3</v>
      </c>
      <c r="AS20" s="107">
        <v>0</v>
      </c>
      <c r="AT20" s="107">
        <f t="shared" si="12"/>
        <v>0</v>
      </c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f t="shared" si="13"/>
        <v>0</v>
      </c>
      <c r="BA20" s="107">
        <v>0</v>
      </c>
      <c r="BB20" s="107">
        <v>0</v>
      </c>
      <c r="BC20" s="107">
        <v>0</v>
      </c>
    </row>
    <row r="21" spans="1:55" s="104" customFormat="1" ht="12" customHeight="1">
      <c r="A21" s="100" t="s">
        <v>258</v>
      </c>
      <c r="B21" s="101" t="s">
        <v>286</v>
      </c>
      <c r="C21" s="100" t="s">
        <v>287</v>
      </c>
      <c r="D21" s="107">
        <f t="shared" si="2"/>
        <v>957</v>
      </c>
      <c r="E21" s="107">
        <f t="shared" si="3"/>
        <v>0</v>
      </c>
      <c r="F21" s="107">
        <v>0</v>
      </c>
      <c r="G21" s="107"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957</v>
      </c>
      <c r="L21" s="107">
        <v>98</v>
      </c>
      <c r="M21" s="107">
        <v>859</v>
      </c>
      <c r="N21" s="107">
        <f t="shared" si="6"/>
        <v>957</v>
      </c>
      <c r="O21" s="107">
        <f t="shared" si="7"/>
        <v>98</v>
      </c>
      <c r="P21" s="107">
        <v>98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f t="shared" si="8"/>
        <v>859</v>
      </c>
      <c r="W21" s="107">
        <v>859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f t="shared" si="9"/>
        <v>0</v>
      </c>
      <c r="AD21" s="107">
        <v>0</v>
      </c>
      <c r="AE21" s="107">
        <v>0</v>
      </c>
      <c r="AF21" s="107">
        <f t="shared" si="10"/>
        <v>39</v>
      </c>
      <c r="AG21" s="107">
        <v>39</v>
      </c>
      <c r="AH21" s="107">
        <v>0</v>
      </c>
      <c r="AI21" s="107">
        <v>0</v>
      </c>
      <c r="AJ21" s="107">
        <f t="shared" si="11"/>
        <v>39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38</v>
      </c>
      <c r="AQ21" s="107">
        <v>0</v>
      </c>
      <c r="AR21" s="107">
        <v>1</v>
      </c>
      <c r="AS21" s="107">
        <v>0</v>
      </c>
      <c r="AT21" s="107">
        <f t="shared" si="12"/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0</v>
      </c>
      <c r="BA21" s="107">
        <v>0</v>
      </c>
      <c r="BB21" s="107">
        <v>0</v>
      </c>
      <c r="BC21" s="107">
        <v>0</v>
      </c>
    </row>
    <row r="22" spans="1:55" s="104" customFormat="1" ht="12" customHeight="1">
      <c r="A22" s="100" t="s">
        <v>258</v>
      </c>
      <c r="B22" s="101" t="s">
        <v>288</v>
      </c>
      <c r="C22" s="100" t="s">
        <v>289</v>
      </c>
      <c r="D22" s="107">
        <f t="shared" si="2"/>
        <v>7361</v>
      </c>
      <c r="E22" s="107">
        <f t="shared" si="3"/>
        <v>0</v>
      </c>
      <c r="F22" s="107">
        <v>0</v>
      </c>
      <c r="G22" s="107">
        <v>0</v>
      </c>
      <c r="H22" s="107">
        <f t="shared" si="4"/>
        <v>0</v>
      </c>
      <c r="I22" s="107">
        <v>0</v>
      </c>
      <c r="J22" s="107">
        <v>0</v>
      </c>
      <c r="K22" s="107">
        <f t="shared" si="5"/>
        <v>7361</v>
      </c>
      <c r="L22" s="107">
        <v>1126</v>
      </c>
      <c r="M22" s="107">
        <v>6235</v>
      </c>
      <c r="N22" s="107">
        <f t="shared" si="6"/>
        <v>7361</v>
      </c>
      <c r="O22" s="107">
        <f t="shared" si="7"/>
        <v>1126</v>
      </c>
      <c r="P22" s="107">
        <v>1126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6235</v>
      </c>
      <c r="W22" s="107">
        <v>6235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0</v>
      </c>
      <c r="AD22" s="107">
        <v>0</v>
      </c>
      <c r="AE22" s="107">
        <v>0</v>
      </c>
      <c r="AF22" s="107">
        <f t="shared" si="10"/>
        <v>31</v>
      </c>
      <c r="AG22" s="107">
        <v>31</v>
      </c>
      <c r="AH22" s="107">
        <v>0</v>
      </c>
      <c r="AI22" s="107">
        <v>0</v>
      </c>
      <c r="AJ22" s="107">
        <f t="shared" si="11"/>
        <v>284</v>
      </c>
      <c r="AK22" s="107">
        <v>284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f t="shared" si="12"/>
        <v>31</v>
      </c>
      <c r="AU22" s="107">
        <v>31</v>
      </c>
      <c r="AV22" s="107">
        <v>0</v>
      </c>
      <c r="AW22" s="107">
        <v>0</v>
      </c>
      <c r="AX22" s="107">
        <v>0</v>
      </c>
      <c r="AY22" s="107">
        <v>0</v>
      </c>
      <c r="AZ22" s="107">
        <f t="shared" si="13"/>
        <v>0</v>
      </c>
      <c r="BA22" s="107">
        <v>0</v>
      </c>
      <c r="BB22" s="107">
        <v>0</v>
      </c>
      <c r="BC22" s="107">
        <v>0</v>
      </c>
    </row>
    <row r="23" spans="1:55" s="104" customFormat="1" ht="12" customHeight="1">
      <c r="A23" s="100" t="s">
        <v>258</v>
      </c>
      <c r="B23" s="101" t="s">
        <v>290</v>
      </c>
      <c r="C23" s="100" t="s">
        <v>291</v>
      </c>
      <c r="D23" s="107">
        <f t="shared" si="2"/>
        <v>1900</v>
      </c>
      <c r="E23" s="107">
        <f t="shared" si="3"/>
        <v>0</v>
      </c>
      <c r="F23" s="107">
        <v>0</v>
      </c>
      <c r="G23" s="107">
        <v>0</v>
      </c>
      <c r="H23" s="107">
        <f t="shared" si="4"/>
        <v>0</v>
      </c>
      <c r="I23" s="107">
        <v>0</v>
      </c>
      <c r="J23" s="107">
        <v>0</v>
      </c>
      <c r="K23" s="107">
        <f t="shared" si="5"/>
        <v>1900</v>
      </c>
      <c r="L23" s="107">
        <v>375</v>
      </c>
      <c r="M23" s="107">
        <v>1525</v>
      </c>
      <c r="N23" s="107">
        <f t="shared" si="6"/>
        <v>1905</v>
      </c>
      <c r="O23" s="107">
        <f t="shared" si="7"/>
        <v>375</v>
      </c>
      <c r="P23" s="107">
        <v>375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1525</v>
      </c>
      <c r="W23" s="107">
        <v>1525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5</v>
      </c>
      <c r="AD23" s="107">
        <v>1</v>
      </c>
      <c r="AE23" s="107">
        <v>4</v>
      </c>
      <c r="AF23" s="107">
        <f t="shared" si="10"/>
        <v>8</v>
      </c>
      <c r="AG23" s="107">
        <v>8</v>
      </c>
      <c r="AH23" s="107">
        <v>0</v>
      </c>
      <c r="AI23" s="107">
        <v>0</v>
      </c>
      <c r="AJ23" s="107">
        <f t="shared" si="11"/>
        <v>73</v>
      </c>
      <c r="AK23" s="107">
        <v>73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f t="shared" si="12"/>
        <v>8</v>
      </c>
      <c r="AU23" s="107">
        <v>8</v>
      </c>
      <c r="AV23" s="107">
        <v>0</v>
      </c>
      <c r="AW23" s="107">
        <v>0</v>
      </c>
      <c r="AX23" s="107">
        <v>0</v>
      </c>
      <c r="AY23" s="107">
        <v>0</v>
      </c>
      <c r="AZ23" s="107">
        <f t="shared" si="13"/>
        <v>0</v>
      </c>
      <c r="BA23" s="107">
        <v>0</v>
      </c>
      <c r="BB23" s="107">
        <v>0</v>
      </c>
      <c r="BC23" s="107">
        <v>0</v>
      </c>
    </row>
    <row r="24" spans="1:55" s="104" customFormat="1" ht="12" customHeight="1">
      <c r="A24" s="100" t="s">
        <v>258</v>
      </c>
      <c r="B24" s="101" t="s">
        <v>292</v>
      </c>
      <c r="C24" s="100" t="s">
        <v>293</v>
      </c>
      <c r="D24" s="107">
        <f t="shared" si="2"/>
        <v>2329</v>
      </c>
      <c r="E24" s="107">
        <f t="shared" si="3"/>
        <v>0</v>
      </c>
      <c r="F24" s="107">
        <v>0</v>
      </c>
      <c r="G24" s="107">
        <v>0</v>
      </c>
      <c r="H24" s="107">
        <f t="shared" si="4"/>
        <v>0</v>
      </c>
      <c r="I24" s="107">
        <v>0</v>
      </c>
      <c r="J24" s="107">
        <v>0</v>
      </c>
      <c r="K24" s="107">
        <f t="shared" si="5"/>
        <v>2329</v>
      </c>
      <c r="L24" s="107">
        <v>929</v>
      </c>
      <c r="M24" s="107">
        <v>1400</v>
      </c>
      <c r="N24" s="107">
        <f t="shared" si="6"/>
        <v>2329</v>
      </c>
      <c r="O24" s="107">
        <f t="shared" si="7"/>
        <v>929</v>
      </c>
      <c r="P24" s="107">
        <v>929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f t="shared" si="8"/>
        <v>1400</v>
      </c>
      <c r="W24" s="107">
        <v>1400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f t="shared" si="9"/>
        <v>0</v>
      </c>
      <c r="AD24" s="107">
        <v>0</v>
      </c>
      <c r="AE24" s="107">
        <v>0</v>
      </c>
      <c r="AF24" s="107">
        <f t="shared" si="10"/>
        <v>6</v>
      </c>
      <c r="AG24" s="107">
        <v>6</v>
      </c>
      <c r="AH24" s="107">
        <v>0</v>
      </c>
      <c r="AI24" s="107">
        <v>0</v>
      </c>
      <c r="AJ24" s="107">
        <f t="shared" si="11"/>
        <v>128</v>
      </c>
      <c r="AK24" s="107">
        <v>128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f t="shared" si="12"/>
        <v>6</v>
      </c>
      <c r="AU24" s="107">
        <v>6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258</v>
      </c>
      <c r="B25" s="101" t="s">
        <v>294</v>
      </c>
      <c r="C25" s="100" t="s">
        <v>295</v>
      </c>
      <c r="D25" s="107">
        <f t="shared" si="2"/>
        <v>1653</v>
      </c>
      <c r="E25" s="107">
        <f t="shared" si="3"/>
        <v>0</v>
      </c>
      <c r="F25" s="107">
        <v>0</v>
      </c>
      <c r="G25" s="107">
        <v>0</v>
      </c>
      <c r="H25" s="107">
        <f t="shared" si="4"/>
        <v>0</v>
      </c>
      <c r="I25" s="107">
        <v>0</v>
      </c>
      <c r="J25" s="107">
        <v>0</v>
      </c>
      <c r="K25" s="107">
        <f t="shared" si="5"/>
        <v>1653</v>
      </c>
      <c r="L25" s="107">
        <v>282</v>
      </c>
      <c r="M25" s="107">
        <v>1371</v>
      </c>
      <c r="N25" s="107">
        <f t="shared" si="6"/>
        <v>1653</v>
      </c>
      <c r="O25" s="107">
        <f t="shared" si="7"/>
        <v>282</v>
      </c>
      <c r="P25" s="107">
        <v>282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1371</v>
      </c>
      <c r="W25" s="107">
        <v>1371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107</v>
      </c>
      <c r="AG25" s="107">
        <v>107</v>
      </c>
      <c r="AH25" s="107">
        <v>0</v>
      </c>
      <c r="AI25" s="107">
        <v>0</v>
      </c>
      <c r="AJ25" s="107">
        <f t="shared" si="11"/>
        <v>107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44</v>
      </c>
      <c r="AR25" s="107">
        <v>63</v>
      </c>
      <c r="AS25" s="107">
        <v>0</v>
      </c>
      <c r="AT25" s="107">
        <f t="shared" si="12"/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f t="shared" si="13"/>
        <v>44</v>
      </c>
      <c r="BA25" s="107">
        <v>44</v>
      </c>
      <c r="BB25" s="107">
        <v>0</v>
      </c>
      <c r="BC25" s="107">
        <v>0</v>
      </c>
    </row>
    <row r="26" spans="1:55" s="104" customFormat="1" ht="12" customHeight="1">
      <c r="A26" s="100" t="s">
        <v>258</v>
      </c>
      <c r="B26" s="101" t="s">
        <v>296</v>
      </c>
      <c r="C26" s="100" t="s">
        <v>297</v>
      </c>
      <c r="D26" s="107">
        <f t="shared" si="2"/>
        <v>5115</v>
      </c>
      <c r="E26" s="107">
        <f t="shared" si="3"/>
        <v>0</v>
      </c>
      <c r="F26" s="107">
        <v>0</v>
      </c>
      <c r="G26" s="107">
        <v>0</v>
      </c>
      <c r="H26" s="107">
        <f t="shared" si="4"/>
        <v>0</v>
      </c>
      <c r="I26" s="107">
        <v>0</v>
      </c>
      <c r="J26" s="107">
        <v>0</v>
      </c>
      <c r="K26" s="107">
        <f t="shared" si="5"/>
        <v>5115</v>
      </c>
      <c r="L26" s="107">
        <v>1539</v>
      </c>
      <c r="M26" s="107">
        <v>3576</v>
      </c>
      <c r="N26" s="107">
        <f t="shared" si="6"/>
        <v>5115</v>
      </c>
      <c r="O26" s="107">
        <f t="shared" si="7"/>
        <v>1539</v>
      </c>
      <c r="P26" s="107">
        <v>1539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3576</v>
      </c>
      <c r="W26" s="107">
        <v>3576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f t="shared" si="9"/>
        <v>0</v>
      </c>
      <c r="AD26" s="107">
        <v>0</v>
      </c>
      <c r="AE26" s="107">
        <v>0</v>
      </c>
      <c r="AF26" s="107">
        <f t="shared" si="10"/>
        <v>42</v>
      </c>
      <c r="AG26" s="107">
        <v>42</v>
      </c>
      <c r="AH26" s="107">
        <v>0</v>
      </c>
      <c r="AI26" s="107">
        <v>0</v>
      </c>
      <c r="AJ26" s="107">
        <f t="shared" si="11"/>
        <v>232</v>
      </c>
      <c r="AK26" s="107">
        <v>211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21</v>
      </c>
      <c r="AR26" s="107">
        <v>0</v>
      </c>
      <c r="AS26" s="107">
        <v>0</v>
      </c>
      <c r="AT26" s="107">
        <f t="shared" si="12"/>
        <v>21</v>
      </c>
      <c r="AU26" s="107">
        <v>21</v>
      </c>
      <c r="AV26" s="107">
        <v>0</v>
      </c>
      <c r="AW26" s="107">
        <v>0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298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17</v>
      </c>
      <c r="M2" s="2" t="str">
        <f>IF(L2&lt;&gt;"",VLOOKUP(L2,$AI$6:$AJ$52,2,FALSE),"-")</f>
        <v>石川県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44587</v>
      </c>
      <c r="F7" s="187" t="s">
        <v>30</v>
      </c>
      <c r="G7" s="6" t="s">
        <v>31</v>
      </c>
      <c r="H7" s="19">
        <f aca="true" t="shared" si="1" ref="H7:H12">AD14</f>
        <v>20256</v>
      </c>
      <c r="I7" s="19">
        <f aca="true" t="shared" si="2" ref="I7:I12">AD24</f>
        <v>115698</v>
      </c>
      <c r="J7" s="19">
        <f aca="true" t="shared" si="3" ref="J7:J12">SUM(H7:I7)</f>
        <v>135954</v>
      </c>
      <c r="K7" s="20">
        <f aca="true" t="shared" si="4" ref="K7:K12">IF(J$13&gt;0,J7/J$13,0)</f>
        <v>1</v>
      </c>
      <c r="L7" s="21">
        <f>AD34</f>
        <v>1753</v>
      </c>
      <c r="M7" s="22">
        <f>AD37</f>
        <v>369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44587</v>
      </c>
      <c r="AF7" s="11" t="str">
        <f ca="1" t="shared" si="0"/>
        <v>17000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32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32</v>
      </c>
      <c r="AF8" s="11" t="str">
        <f ca="1" t="shared" si="0"/>
        <v>17201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44619</v>
      </c>
      <c r="F9" s="188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844601</v>
      </c>
      <c r="AF9" s="11" t="str">
        <f ca="1" t="shared" si="0"/>
        <v>17202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844601</v>
      </c>
      <c r="F10" s="188"/>
      <c r="G10" s="6" t="s">
        <v>38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20">
        <f t="shared" si="4"/>
        <v>0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5201</v>
      </c>
      <c r="AF10" s="11" t="str">
        <f ca="1" t="shared" si="0"/>
        <v>17203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5201</v>
      </c>
      <c r="F11" s="188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269369</v>
      </c>
      <c r="AF11" s="11" t="str">
        <f ca="1" t="shared" si="0"/>
        <v>17204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269369</v>
      </c>
      <c r="F12" s="188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124406</v>
      </c>
      <c r="AF12" s="11" t="str">
        <f ca="1" t="shared" si="0"/>
        <v>17205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1119171</v>
      </c>
      <c r="F13" s="189"/>
      <c r="G13" s="6" t="s">
        <v>34</v>
      </c>
      <c r="H13" s="19">
        <f>SUM(H7:H12)</f>
        <v>20256</v>
      </c>
      <c r="I13" s="19">
        <f>SUM(I7:I12)</f>
        <v>115698</v>
      </c>
      <c r="J13" s="19">
        <f>SUM(J7:J12)</f>
        <v>135954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10260</v>
      </c>
      <c r="AF13" s="11" t="str">
        <f ca="1" t="shared" si="0"/>
        <v>17206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1163790</v>
      </c>
      <c r="F14" s="170" t="s">
        <v>44</v>
      </c>
      <c r="G14" s="171"/>
      <c r="H14" s="19">
        <f>AD20</f>
        <v>9</v>
      </c>
      <c r="I14" s="19">
        <f>AD30</f>
        <v>4</v>
      </c>
      <c r="J14" s="19">
        <f>SUM(H14:I14)</f>
        <v>13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20256</v>
      </c>
      <c r="AF14" s="11" t="str">
        <f ca="1" t="shared" si="0"/>
        <v>17207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10260</v>
      </c>
      <c r="F15" s="172" t="s">
        <v>3</v>
      </c>
      <c r="G15" s="173"/>
      <c r="H15" s="29">
        <f>SUM(H13:H14)</f>
        <v>20265</v>
      </c>
      <c r="I15" s="29">
        <f>SUM(I13:I14)</f>
        <v>115702</v>
      </c>
      <c r="J15" s="29">
        <f>SUM(J13:J14)</f>
        <v>135967</v>
      </c>
      <c r="K15" s="30" t="s">
        <v>126</v>
      </c>
      <c r="L15" s="31">
        <f>SUM(L7:L9)</f>
        <v>1753</v>
      </c>
      <c r="M15" s="32">
        <f>SUM(M7:M9)</f>
        <v>369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17209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17210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124406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0</v>
      </c>
      <c r="AF17" s="11" t="str">
        <f ca="1" t="shared" si="0"/>
        <v>17211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17212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0.9616606088727347</v>
      </c>
      <c r="F19" s="170" t="s">
        <v>50</v>
      </c>
      <c r="G19" s="171"/>
      <c r="H19" s="19">
        <f>AD21</f>
        <v>0</v>
      </c>
      <c r="I19" s="19">
        <f>AD31</f>
        <v>0</v>
      </c>
      <c r="J19" s="23">
        <f>SUM(H19:I19)</f>
        <v>0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17324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0.03833939112726523</v>
      </c>
      <c r="F20" s="170" t="s">
        <v>52</v>
      </c>
      <c r="G20" s="171"/>
      <c r="H20" s="19">
        <f>AD22</f>
        <v>0</v>
      </c>
      <c r="I20" s="19">
        <f>AD32</f>
        <v>0</v>
      </c>
      <c r="J20" s="23">
        <f>SUM(H20:I20)</f>
        <v>0</v>
      </c>
      <c r="AA20" s="3" t="s">
        <v>44</v>
      </c>
      <c r="AB20" s="48" t="s">
        <v>68</v>
      </c>
      <c r="AC20" s="48" t="s">
        <v>135</v>
      </c>
      <c r="AD20" s="11">
        <f ca="1" t="shared" si="5"/>
        <v>9</v>
      </c>
      <c r="AF20" s="11" t="str">
        <f ca="1" t="shared" si="0"/>
        <v>17361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0.7257331649180694</v>
      </c>
      <c r="F21" s="170" t="s">
        <v>54</v>
      </c>
      <c r="G21" s="171"/>
      <c r="H21" s="19">
        <f>AD23</f>
        <v>20256</v>
      </c>
      <c r="I21" s="19">
        <f>AD33</f>
        <v>115698</v>
      </c>
      <c r="J21" s="23">
        <f>SUM(H21:I21)</f>
        <v>135954</v>
      </c>
      <c r="AA21" s="3" t="s">
        <v>50</v>
      </c>
      <c r="AB21" s="48" t="s">
        <v>68</v>
      </c>
      <c r="AC21" s="48" t="s">
        <v>136</v>
      </c>
      <c r="AD21" s="11">
        <f ca="1" t="shared" si="5"/>
        <v>0</v>
      </c>
      <c r="AF21" s="11" t="str">
        <f ca="1" t="shared" si="0"/>
        <v>17365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0.2314584246298731</v>
      </c>
      <c r="F22" s="172" t="s">
        <v>3</v>
      </c>
      <c r="G22" s="173"/>
      <c r="H22" s="29">
        <f>SUM(H19:H21)</f>
        <v>20256</v>
      </c>
      <c r="I22" s="29">
        <f>SUM(I19:I21)</f>
        <v>115698</v>
      </c>
      <c r="J22" s="34">
        <f>SUM(J19:J21)</f>
        <v>135954</v>
      </c>
      <c r="AA22" s="3" t="s">
        <v>52</v>
      </c>
      <c r="AB22" s="48" t="s">
        <v>68</v>
      </c>
      <c r="AC22" s="48" t="s">
        <v>137</v>
      </c>
      <c r="AD22" s="11">
        <f ca="1" t="shared" si="5"/>
        <v>0</v>
      </c>
      <c r="AF22" s="11" t="str">
        <f ca="1" t="shared" si="0"/>
        <v>17384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0.10689729246685399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20256</v>
      </c>
      <c r="AF23" s="11" t="str">
        <f ca="1" t="shared" si="0"/>
        <v>17386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0.9992828167372644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115698</v>
      </c>
      <c r="AF24" s="11" t="str">
        <f ca="1" t="shared" si="0"/>
        <v>17407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0.0007171832627356059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17461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17463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2323</v>
      </c>
      <c r="J27" s="37">
        <f>AD49</f>
        <v>151</v>
      </c>
      <c r="AA27" s="3" t="s">
        <v>38</v>
      </c>
      <c r="AB27" s="48" t="s">
        <v>68</v>
      </c>
      <c r="AC27" s="48" t="s">
        <v>142</v>
      </c>
      <c r="AD27" s="11">
        <f ca="1" t="shared" si="5"/>
        <v>0</v>
      </c>
      <c r="AF27" s="11">
        <f ca="1" t="shared" si="0"/>
        <v>0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287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>
        <f ca="1" t="shared" si="0"/>
        <v>0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443</v>
      </c>
      <c r="J29" s="37">
        <f>AD51</f>
        <v>37</v>
      </c>
      <c r="AA29" s="3" t="s">
        <v>42</v>
      </c>
      <c r="AB29" s="48" t="s">
        <v>68</v>
      </c>
      <c r="AC29" s="48" t="s">
        <v>144</v>
      </c>
      <c r="AD29" s="11">
        <f ca="1" t="shared" si="5"/>
        <v>0</v>
      </c>
      <c r="AF29" s="11">
        <f ca="1" t="shared" si="0"/>
        <v>0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0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4</v>
      </c>
      <c r="AF30" s="11">
        <f ca="1" t="shared" si="0"/>
        <v>0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>
        <f ca="1" t="shared" si="0"/>
        <v>0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804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0</v>
      </c>
      <c r="AF32" s="11">
        <f ca="1" t="shared" si="0"/>
        <v>0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103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115698</v>
      </c>
      <c r="AF33" s="11">
        <f ca="1" t="shared" si="0"/>
        <v>0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123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1753</v>
      </c>
      <c r="AF34" s="11">
        <f ca="1" t="shared" si="0"/>
        <v>0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129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>
        <f ca="1" t="shared" si="0"/>
        <v>0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4212</v>
      </c>
      <c r="J36" s="39">
        <f>SUM(J27:J31)</f>
        <v>188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>
        <f ca="1" t="shared" si="0"/>
        <v>0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369</v>
      </c>
      <c r="AF37" s="11">
        <f ca="1" t="shared" si="0"/>
        <v>0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>
        <f ca="1" t="shared" si="0"/>
        <v>0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>
        <f ca="1" t="shared" si="0"/>
        <v>0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2323</v>
      </c>
      <c r="AF40" s="11">
        <f ca="1" t="shared" si="0"/>
        <v>0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287</v>
      </c>
      <c r="AF41" s="11">
        <f ca="1" t="shared" si="0"/>
        <v>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443</v>
      </c>
      <c r="AF42" s="11">
        <f ca="1" t="shared" si="0"/>
        <v>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0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804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103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123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129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151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37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2015-02-25T07:00:12Z</dcterms:modified>
  <cp:category/>
  <cp:version/>
  <cp:contentType/>
  <cp:contentStatus/>
</cp:coreProperties>
</file>