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'委託許可件数（市町村）'!$A$7:$S$22</definedName>
    <definedName name="_xlnm.Print_Area" localSheetId="6">'委託許可件数（組合）'!$A$7:$S$13</definedName>
    <definedName name="_xlnm.Print_Area" localSheetId="3">'収集運搬機材（市町村）'!$A$7:$AY$22</definedName>
    <definedName name="_xlnm.Print_Area" localSheetId="4">'収集運搬機材（組合）'!$A$7:$AY$13</definedName>
    <definedName name="_xlnm.Print_Area" localSheetId="7">'処理業者と従業員数'!$A$7:$J$22</definedName>
    <definedName name="_xlnm.Print_Area" localSheetId="0">'組合状況'!$A$7:$CC$13</definedName>
    <definedName name="_xlnm.Print_Area" localSheetId="1">'廃棄物処理従事職員数（市町村）'!$A$7:$AD$22</definedName>
    <definedName name="_xlnm.Print_Area" localSheetId="2">'廃棄物処理従事職員数（組合）'!$A$7:$AD$13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<sst xmlns="http://schemas.openxmlformats.org/spreadsheetml/2006/main" count="866" uniqueCount="149">
  <si>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</si>
  <si>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</si>
  <si>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</si>
  <si>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</si>
  <si>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</si>
  <si>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</si>
  <si>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</si>
  <si>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</si>
  <si>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</si>
  <si>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</si>
  <si>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</si>
  <si>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</si>
  <si>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</si>
  <si>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</si>
  <si>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</si>
  <si>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</si>
  <si>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</si>
  <si>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</si>
  <si>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</si>
  <si>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</si>
  <si>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</si>
  <si>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</si>
  <si>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</si>
  <si>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</si>
  <si>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</si>
  <si>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</si>
  <si>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</si>
  <si>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</si>
  <si>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</si>
  <si>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</si>
  <si>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</si>
  <si>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</si>
  <si>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</si>
  <si>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</si>
  <si>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</si>
  <si>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</si>
  <si>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</si>
  <si>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</si>
  <si>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</si>
  <si>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</si>
  <si>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</si>
  <si>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</si>
  <si>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</si>
  <si>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</si>
  <si>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</si>
  <si>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</si>
  <si>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</si>
  <si>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</si>
  <si>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</si>
  <si>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</si>
  <si>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</si>
  <si>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</si>
  <si>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</si>
  <si>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</si>
  <si>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</si>
  <si>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</si>
  <si>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</si>
  <si>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</si>
  <si>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</si>
  <si>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</si>
  <si>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</si>
  <si>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</si>
  <si>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</si>
  <si>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</si>
  <si>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</si>
  <si>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</si>
  <si>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</si>
  <si>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</si>
  <si>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</si>
  <si>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</si>
  <si>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</si>
  <si>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</si>
  <si>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</si>
  <si>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</si>
  <si>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</si>
  <si>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</si>
  <si>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</si>
  <si>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</si>
  <si>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</si>
  <si>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</si>
  <si>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</si>
  <si>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</si>
  <si>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</si>
  <si>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</si>
  <si>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</si>
  <si>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</si>
  <si>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</si>
  <si>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</si>
  <si>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</si>
  <si>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</si>
  <si>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</si>
  <si>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</si>
  <si>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</si>
  <si>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</si>
  <si>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</si>
  <si>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</si>
  <si>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</si>
  <si>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</si>
  <si>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</si>
  <si>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</si>
  <si>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</si>
  <si>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</si>
  <si>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</si>
  <si>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</si>
  <si>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</si>
  <si>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朝日町</t>
  </si>
  <si>
    <t>富山県</t>
  </si>
  <si>
    <t>16000</t>
  </si>
  <si>
    <t>16842</t>
  </si>
  <si>
    <t>砺波地方衛生施設組合</t>
  </si>
  <si>
    <t>16202</t>
  </si>
  <si>
    <t>高岡市</t>
  </si>
  <si>
    <t>16208</t>
  </si>
  <si>
    <t>砺波市</t>
  </si>
  <si>
    <t>16209</t>
  </si>
  <si>
    <t>小矢部市</t>
  </si>
  <si>
    <t>16210</t>
  </si>
  <si>
    <t>南砺市</t>
  </si>
  <si>
    <t>16846</t>
  </si>
  <si>
    <t>富山地域衛生組合</t>
  </si>
  <si>
    <t>16201</t>
  </si>
  <si>
    <t>富山市</t>
  </si>
  <si>
    <t>16322</t>
  </si>
  <si>
    <t>上市町</t>
  </si>
  <si>
    <t>16323</t>
  </si>
  <si>
    <t>立山町</t>
  </si>
  <si>
    <t>16206</t>
  </si>
  <si>
    <t>滑川市</t>
  </si>
  <si>
    <t>16321</t>
  </si>
  <si>
    <t>舟橋村</t>
  </si>
  <si>
    <t>16891</t>
  </si>
  <si>
    <t>砺波広域圏事務組合</t>
  </si>
  <si>
    <t>16892</t>
  </si>
  <si>
    <t>新川広域圏事務組合</t>
  </si>
  <si>
    <t>16204</t>
  </si>
  <si>
    <t>魚津市</t>
  </si>
  <si>
    <t>16207</t>
  </si>
  <si>
    <t>黒部市</t>
  </si>
  <si>
    <t>16342</t>
  </si>
  <si>
    <t>入善町</t>
  </si>
  <si>
    <t>16343</t>
  </si>
  <si>
    <t>16897</t>
  </si>
  <si>
    <t>富山地区広域圏事務組合</t>
  </si>
  <si>
    <t>16900</t>
  </si>
  <si>
    <t>高岡地区広域圏事務組合</t>
  </si>
  <si>
    <t>16205</t>
  </si>
  <si>
    <t>氷見市</t>
  </si>
  <si>
    <t>16211</t>
  </si>
  <si>
    <t>射水市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</si>
</sst>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quotePrefix="1">
      <alignment vertical="center"/>
    </xf>
    <xf numFmtId="49" fontId="14" fillId="0" borderId="18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6" customWidth="1"/>
    <col min="4" max="20" width="6.59765625" style="76" customWidth="1"/>
    <col min="21" max="21" width="9" style="76" customWidth="1"/>
    <col min="22" max="22" width="6.59765625" style="77" customWidth="1"/>
    <col min="23" max="23" width="20.59765625" style="76" customWidth="1"/>
    <col min="24" max="24" width="6.59765625" style="77" customWidth="1"/>
    <col min="25" max="25" width="20.59765625" style="76" customWidth="1"/>
    <col min="26" max="26" width="6.59765625" style="77" customWidth="1"/>
    <col min="27" max="27" width="20.59765625" style="76" customWidth="1"/>
    <col min="28" max="28" width="6.59765625" style="77" customWidth="1"/>
    <col min="29" max="29" width="20.59765625" style="76" customWidth="1"/>
    <col min="30" max="30" width="6.59765625" style="77" customWidth="1"/>
    <col min="31" max="31" width="20.59765625" style="76" customWidth="1"/>
    <col min="32" max="32" width="6.59765625" style="77" customWidth="1"/>
    <col min="33" max="33" width="20.59765625" style="76" customWidth="1"/>
    <col min="34" max="34" width="6.59765625" style="77" customWidth="1"/>
    <col min="35" max="35" width="20.59765625" style="76" customWidth="1"/>
    <col min="36" max="36" width="6.59765625" style="77" customWidth="1"/>
    <col min="37" max="37" width="20.59765625" style="76" customWidth="1"/>
    <col min="38" max="38" width="6.59765625" style="77" customWidth="1"/>
    <col min="39" max="39" width="20.59765625" style="76" customWidth="1"/>
    <col min="40" max="40" width="6.59765625" style="77" customWidth="1"/>
    <col min="41" max="41" width="20.59765625" style="76" customWidth="1"/>
    <col min="42" max="42" width="6.59765625" style="77" customWidth="1"/>
    <col min="43" max="43" width="20.59765625" style="76" customWidth="1"/>
    <col min="44" max="44" width="6.59765625" style="77" customWidth="1"/>
    <col min="45" max="45" width="20.59765625" style="76" customWidth="1"/>
    <col min="46" max="46" width="6.59765625" style="77" customWidth="1"/>
    <col min="47" max="47" width="20.59765625" style="76" customWidth="1"/>
    <col min="48" max="48" width="6.59765625" style="77" customWidth="1"/>
    <col min="49" max="49" width="20.59765625" style="76" customWidth="1"/>
    <col min="50" max="50" width="6.59765625" style="77" customWidth="1"/>
    <col min="51" max="51" width="20.59765625" style="76" customWidth="1"/>
    <col min="52" max="52" width="6.59765625" style="77" customWidth="1"/>
    <col min="53" max="53" width="20.59765625" style="76" customWidth="1"/>
    <col min="54" max="54" width="6.59765625" style="77" customWidth="1"/>
    <col min="55" max="55" width="20.59765625" style="76" customWidth="1"/>
    <col min="56" max="56" width="6.59765625" style="77" customWidth="1"/>
    <col min="57" max="57" width="20.59765625" style="76" customWidth="1"/>
    <col min="58" max="58" width="6.5" style="77" customWidth="1"/>
    <col min="59" max="59" width="20.59765625" style="76" customWidth="1"/>
    <col min="60" max="60" width="6.5" style="77" customWidth="1"/>
    <col min="61" max="61" width="20.59765625" style="76" customWidth="1"/>
    <col min="62" max="62" width="6.59765625" style="77" customWidth="1"/>
    <col min="63" max="63" width="20.59765625" style="76" customWidth="1"/>
    <col min="64" max="64" width="6.59765625" style="77" customWidth="1"/>
    <col min="65" max="65" width="20.59765625" style="76" customWidth="1"/>
    <col min="66" max="66" width="6.59765625" style="77" customWidth="1"/>
    <col min="67" max="67" width="20.59765625" style="76" customWidth="1"/>
    <col min="68" max="68" width="6.59765625" style="77" customWidth="1"/>
    <col min="69" max="69" width="20.59765625" style="76" customWidth="1"/>
    <col min="70" max="70" width="6.59765625" style="77" customWidth="1"/>
    <col min="71" max="71" width="20.59765625" style="76" customWidth="1"/>
    <col min="72" max="72" width="6.59765625" style="77" customWidth="1"/>
    <col min="73" max="73" width="20.59765625" style="76" customWidth="1"/>
    <col min="74" max="74" width="6.59765625" style="77" customWidth="1"/>
    <col min="75" max="75" width="20.59765625" style="76" customWidth="1"/>
    <col min="76" max="76" width="6.59765625" style="77" customWidth="1"/>
    <col min="77" max="77" width="20.59765625" style="76" customWidth="1"/>
    <col min="78" max="78" width="6.59765625" style="77" customWidth="1"/>
    <col min="79" max="79" width="20.59765625" style="76" customWidth="1"/>
    <col min="80" max="80" width="6.59765625" style="77" customWidth="1"/>
    <col min="81" max="81" width="20.59765625" style="76" customWidth="1"/>
    <col min="82" max="16384" width="9" style="76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8" t="s">
        <v>75</v>
      </c>
      <c r="B2" s="104" t="s">
        <v>37</v>
      </c>
      <c r="C2" s="98" t="s">
        <v>72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8" t="s">
        <v>38</v>
      </c>
      <c r="V2" s="93" t="s">
        <v>39</v>
      </c>
      <c r="W2" s="94"/>
      <c r="X2" s="93" t="s">
        <v>40</v>
      </c>
      <c r="Y2" s="94"/>
      <c r="Z2" s="93" t="s">
        <v>41</v>
      </c>
      <c r="AA2" s="94"/>
      <c r="AB2" s="93" t="s">
        <v>42</v>
      </c>
      <c r="AC2" s="94"/>
      <c r="AD2" s="93" t="s">
        <v>43</v>
      </c>
      <c r="AE2" s="94"/>
      <c r="AF2" s="93" t="s">
        <v>44</v>
      </c>
      <c r="AG2" s="94"/>
      <c r="AH2" s="93" t="s">
        <v>45</v>
      </c>
      <c r="AI2" s="94"/>
      <c r="AJ2" s="93" t="s">
        <v>46</v>
      </c>
      <c r="AK2" s="94"/>
      <c r="AL2" s="93" t="s">
        <v>47</v>
      </c>
      <c r="AM2" s="94"/>
      <c r="AN2" s="93" t="s">
        <v>48</v>
      </c>
      <c r="AO2" s="94"/>
      <c r="AP2" s="93" t="s">
        <v>49</v>
      </c>
      <c r="AQ2" s="94"/>
      <c r="AR2" s="93" t="s">
        <v>50</v>
      </c>
      <c r="AS2" s="94"/>
      <c r="AT2" s="93" t="s">
        <v>51</v>
      </c>
      <c r="AU2" s="94"/>
      <c r="AV2" s="93" t="s">
        <v>52</v>
      </c>
      <c r="AW2" s="94"/>
      <c r="AX2" s="93" t="s">
        <v>53</v>
      </c>
      <c r="AY2" s="94"/>
      <c r="AZ2" s="93" t="s">
        <v>54</v>
      </c>
      <c r="BA2" s="94"/>
      <c r="BB2" s="93" t="s">
        <v>55</v>
      </c>
      <c r="BC2" s="94"/>
      <c r="BD2" s="93" t="s">
        <v>56</v>
      </c>
      <c r="BE2" s="94"/>
      <c r="BF2" s="93" t="s">
        <v>57</v>
      </c>
      <c r="BG2" s="94"/>
      <c r="BH2" s="93" t="s">
        <v>58</v>
      </c>
      <c r="BI2" s="94"/>
      <c r="BJ2" s="93" t="s">
        <v>59</v>
      </c>
      <c r="BK2" s="94"/>
      <c r="BL2" s="93" t="s">
        <v>60</v>
      </c>
      <c r="BM2" s="94"/>
      <c r="BN2" s="93" t="s">
        <v>61</v>
      </c>
      <c r="BO2" s="94"/>
      <c r="BP2" s="93" t="s">
        <v>62</v>
      </c>
      <c r="BQ2" s="94"/>
      <c r="BR2" s="93" t="s">
        <v>63</v>
      </c>
      <c r="BS2" s="94"/>
      <c r="BT2" s="93" t="s">
        <v>64</v>
      </c>
      <c r="BU2" s="94"/>
      <c r="BV2" s="93" t="s">
        <v>65</v>
      </c>
      <c r="BW2" s="94"/>
      <c r="BX2" s="93" t="s">
        <v>66</v>
      </c>
      <c r="BY2" s="94"/>
      <c r="BZ2" s="93" t="s">
        <v>67</v>
      </c>
      <c r="CA2" s="94"/>
      <c r="CB2" s="93" t="s">
        <v>68</v>
      </c>
      <c r="CC2" s="94"/>
    </row>
    <row r="3" spans="1:81" s="4" customFormat="1" ht="13.5">
      <c r="A3" s="99"/>
      <c r="B3" s="105"/>
      <c r="C3" s="99"/>
      <c r="D3" s="101" t="s">
        <v>76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99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4" customFormat="1" ht="22.5" customHeight="1">
      <c r="A4" s="99"/>
      <c r="B4" s="105"/>
      <c r="C4" s="99"/>
      <c r="D4" s="92" t="s">
        <v>2</v>
      </c>
      <c r="E4" s="92" t="s">
        <v>3</v>
      </c>
      <c r="F4" s="92" t="s">
        <v>4</v>
      </c>
      <c r="G4" s="92" t="s">
        <v>5</v>
      </c>
      <c r="H4" s="92" t="s">
        <v>6</v>
      </c>
      <c r="I4" s="92" t="s">
        <v>7</v>
      </c>
      <c r="J4" s="92" t="s">
        <v>8</v>
      </c>
      <c r="K4" s="92" t="s">
        <v>9</v>
      </c>
      <c r="L4" s="92" t="s">
        <v>10</v>
      </c>
      <c r="M4" s="92" t="s">
        <v>2</v>
      </c>
      <c r="N4" s="92" t="s">
        <v>3</v>
      </c>
      <c r="O4" s="92" t="s">
        <v>4</v>
      </c>
      <c r="P4" s="92" t="s">
        <v>11</v>
      </c>
      <c r="Q4" s="92" t="s">
        <v>6</v>
      </c>
      <c r="R4" s="92" t="s">
        <v>7</v>
      </c>
      <c r="S4" s="92" t="s">
        <v>12</v>
      </c>
      <c r="T4" s="92" t="s">
        <v>10</v>
      </c>
      <c r="U4" s="99"/>
      <c r="V4" s="89" t="s">
        <v>74</v>
      </c>
      <c r="W4" s="86" t="s">
        <v>70</v>
      </c>
      <c r="X4" s="89" t="s">
        <v>74</v>
      </c>
      <c r="Y4" s="86" t="s">
        <v>70</v>
      </c>
      <c r="Z4" s="89" t="s">
        <v>74</v>
      </c>
      <c r="AA4" s="86" t="s">
        <v>70</v>
      </c>
      <c r="AB4" s="89" t="s">
        <v>74</v>
      </c>
      <c r="AC4" s="86" t="s">
        <v>70</v>
      </c>
      <c r="AD4" s="89" t="s">
        <v>74</v>
      </c>
      <c r="AE4" s="86" t="s">
        <v>70</v>
      </c>
      <c r="AF4" s="89" t="s">
        <v>74</v>
      </c>
      <c r="AG4" s="86" t="s">
        <v>70</v>
      </c>
      <c r="AH4" s="89" t="s">
        <v>74</v>
      </c>
      <c r="AI4" s="86" t="s">
        <v>70</v>
      </c>
      <c r="AJ4" s="89" t="s">
        <v>74</v>
      </c>
      <c r="AK4" s="86" t="s">
        <v>70</v>
      </c>
      <c r="AL4" s="89" t="s">
        <v>74</v>
      </c>
      <c r="AM4" s="86" t="s">
        <v>70</v>
      </c>
      <c r="AN4" s="89" t="s">
        <v>74</v>
      </c>
      <c r="AO4" s="86" t="s">
        <v>70</v>
      </c>
      <c r="AP4" s="89" t="s">
        <v>74</v>
      </c>
      <c r="AQ4" s="86" t="s">
        <v>70</v>
      </c>
      <c r="AR4" s="89" t="s">
        <v>74</v>
      </c>
      <c r="AS4" s="86" t="s">
        <v>70</v>
      </c>
      <c r="AT4" s="89" t="s">
        <v>74</v>
      </c>
      <c r="AU4" s="86" t="s">
        <v>70</v>
      </c>
      <c r="AV4" s="89" t="s">
        <v>74</v>
      </c>
      <c r="AW4" s="86" t="s">
        <v>70</v>
      </c>
      <c r="AX4" s="89" t="s">
        <v>74</v>
      </c>
      <c r="AY4" s="86" t="s">
        <v>70</v>
      </c>
      <c r="AZ4" s="89" t="s">
        <v>74</v>
      </c>
      <c r="BA4" s="86" t="s">
        <v>70</v>
      </c>
      <c r="BB4" s="89" t="s">
        <v>74</v>
      </c>
      <c r="BC4" s="86" t="s">
        <v>70</v>
      </c>
      <c r="BD4" s="89" t="s">
        <v>74</v>
      </c>
      <c r="BE4" s="86" t="s">
        <v>70</v>
      </c>
      <c r="BF4" s="89" t="s">
        <v>74</v>
      </c>
      <c r="BG4" s="86" t="s">
        <v>70</v>
      </c>
      <c r="BH4" s="89" t="s">
        <v>74</v>
      </c>
      <c r="BI4" s="86" t="s">
        <v>70</v>
      </c>
      <c r="BJ4" s="89" t="s">
        <v>74</v>
      </c>
      <c r="BK4" s="86" t="s">
        <v>70</v>
      </c>
      <c r="BL4" s="89" t="s">
        <v>74</v>
      </c>
      <c r="BM4" s="86" t="s">
        <v>70</v>
      </c>
      <c r="BN4" s="89" t="s">
        <v>74</v>
      </c>
      <c r="BO4" s="86" t="s">
        <v>70</v>
      </c>
      <c r="BP4" s="89" t="s">
        <v>74</v>
      </c>
      <c r="BQ4" s="86" t="s">
        <v>70</v>
      </c>
      <c r="BR4" s="89" t="s">
        <v>74</v>
      </c>
      <c r="BS4" s="86" t="s">
        <v>70</v>
      </c>
      <c r="BT4" s="89" t="s">
        <v>74</v>
      </c>
      <c r="BU4" s="86" t="s">
        <v>70</v>
      </c>
      <c r="BV4" s="89" t="s">
        <v>74</v>
      </c>
      <c r="BW4" s="86" t="s">
        <v>70</v>
      </c>
      <c r="BX4" s="89" t="s">
        <v>74</v>
      </c>
      <c r="BY4" s="86" t="s">
        <v>70</v>
      </c>
      <c r="BZ4" s="89" t="s">
        <v>74</v>
      </c>
      <c r="CA4" s="86" t="s">
        <v>70</v>
      </c>
      <c r="CB4" s="89" t="s">
        <v>74</v>
      </c>
      <c r="CC4" s="86" t="s">
        <v>70</v>
      </c>
    </row>
    <row r="5" spans="1:81" s="4" customFormat="1" ht="13.5">
      <c r="A5" s="99"/>
      <c r="B5" s="105"/>
      <c r="C5" s="9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9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4" customFormat="1" ht="13.5">
      <c r="A6" s="100"/>
      <c r="B6" s="106"/>
      <c r="C6" s="100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00"/>
      <c r="V6" s="97"/>
      <c r="W6" s="88"/>
      <c r="X6" s="97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56" customFormat="1" ht="12" customHeight="1">
      <c r="A7" s="54" t="s">
        <v>106</v>
      </c>
      <c r="B7" s="55" t="s">
        <v>107</v>
      </c>
      <c r="C7" s="54" t="s">
        <v>103</v>
      </c>
      <c r="D7" s="74">
        <f aca="true" t="shared" si="0" ref="D7:T7">COUNTIF(D8:D13,"○")</f>
        <v>2</v>
      </c>
      <c r="E7" s="74">
        <f t="shared" si="0"/>
        <v>1</v>
      </c>
      <c r="F7" s="74">
        <f t="shared" si="0"/>
        <v>3</v>
      </c>
      <c r="G7" s="74">
        <f t="shared" si="0"/>
        <v>2</v>
      </c>
      <c r="H7" s="74">
        <f t="shared" si="0"/>
        <v>0</v>
      </c>
      <c r="I7" s="74">
        <f t="shared" si="0"/>
        <v>3</v>
      </c>
      <c r="J7" s="74">
        <f t="shared" si="0"/>
        <v>0</v>
      </c>
      <c r="K7" s="74">
        <f t="shared" si="0"/>
        <v>1</v>
      </c>
      <c r="L7" s="74">
        <f t="shared" si="0"/>
        <v>1</v>
      </c>
      <c r="M7" s="74">
        <f t="shared" si="0"/>
        <v>3</v>
      </c>
      <c r="N7" s="74">
        <f t="shared" si="0"/>
        <v>0</v>
      </c>
      <c r="O7" s="74">
        <f t="shared" si="0"/>
        <v>3</v>
      </c>
      <c r="P7" s="74">
        <f t="shared" si="0"/>
        <v>0</v>
      </c>
      <c r="Q7" s="74">
        <f t="shared" si="0"/>
        <v>0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aca="true" t="shared" si="1" ref="U7:AZ7">COUNTIF(U8:U13,"&lt;&gt;")</f>
        <v>6</v>
      </c>
      <c r="V7" s="74">
        <f t="shared" si="1"/>
        <v>6</v>
      </c>
      <c r="W7" s="74">
        <f t="shared" si="1"/>
        <v>6</v>
      </c>
      <c r="X7" s="74">
        <f t="shared" si="1"/>
        <v>6</v>
      </c>
      <c r="Y7" s="74">
        <f t="shared" si="1"/>
        <v>6</v>
      </c>
      <c r="Z7" s="74">
        <f t="shared" si="1"/>
        <v>5</v>
      </c>
      <c r="AA7" s="74">
        <f t="shared" si="1"/>
        <v>5</v>
      </c>
      <c r="AB7" s="74">
        <f t="shared" si="1"/>
        <v>4</v>
      </c>
      <c r="AC7" s="74">
        <f t="shared" si="1"/>
        <v>4</v>
      </c>
      <c r="AD7" s="74">
        <f t="shared" si="1"/>
        <v>2</v>
      </c>
      <c r="AE7" s="74">
        <f t="shared" si="1"/>
        <v>2</v>
      </c>
      <c r="AF7" s="74">
        <f t="shared" si="1"/>
        <v>0</v>
      </c>
      <c r="AG7" s="74">
        <f t="shared" si="1"/>
        <v>0</v>
      </c>
      <c r="AH7" s="74">
        <f t="shared" si="1"/>
        <v>0</v>
      </c>
      <c r="AI7" s="74">
        <f t="shared" si="1"/>
        <v>0</v>
      </c>
      <c r="AJ7" s="74">
        <f t="shared" si="1"/>
        <v>0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0</v>
      </c>
      <c r="AP7" s="74">
        <f t="shared" si="1"/>
        <v>0</v>
      </c>
      <c r="AQ7" s="74">
        <f t="shared" si="1"/>
        <v>0</v>
      </c>
      <c r="AR7" s="74">
        <f t="shared" si="1"/>
        <v>0</v>
      </c>
      <c r="AS7" s="74">
        <f t="shared" si="1"/>
        <v>0</v>
      </c>
      <c r="AT7" s="74">
        <f t="shared" si="1"/>
        <v>0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0</v>
      </c>
      <c r="AZ7" s="74">
        <f t="shared" si="1"/>
        <v>0</v>
      </c>
      <c r="BA7" s="74">
        <f aca="true" t="shared" si="2" ref="BA7:CC7">COUNTIF(BA8:BA13,"&lt;&gt;")</f>
        <v>0</v>
      </c>
      <c r="BB7" s="74">
        <f t="shared" si="2"/>
        <v>0</v>
      </c>
      <c r="BC7" s="74">
        <f t="shared" si="2"/>
        <v>0</v>
      </c>
      <c r="BD7" s="74">
        <f t="shared" si="2"/>
        <v>0</v>
      </c>
      <c r="BE7" s="74">
        <f t="shared" si="2"/>
        <v>0</v>
      </c>
      <c r="BF7" s="74">
        <f t="shared" si="2"/>
        <v>0</v>
      </c>
      <c r="BG7" s="74">
        <f t="shared" si="2"/>
        <v>0</v>
      </c>
      <c r="BH7" s="74">
        <f t="shared" si="2"/>
        <v>0</v>
      </c>
      <c r="BI7" s="74">
        <f t="shared" si="2"/>
        <v>0</v>
      </c>
      <c r="BJ7" s="74">
        <f t="shared" si="2"/>
        <v>0</v>
      </c>
      <c r="BK7" s="74">
        <f t="shared" si="2"/>
        <v>0</v>
      </c>
      <c r="BL7" s="74">
        <f t="shared" si="2"/>
        <v>0</v>
      </c>
      <c r="BM7" s="74">
        <f t="shared" si="2"/>
        <v>0</v>
      </c>
      <c r="BN7" s="74">
        <f t="shared" si="2"/>
        <v>0</v>
      </c>
      <c r="BO7" s="74">
        <f t="shared" si="2"/>
        <v>0</v>
      </c>
      <c r="BP7" s="74">
        <f t="shared" si="2"/>
        <v>0</v>
      </c>
      <c r="BQ7" s="74">
        <f t="shared" si="2"/>
        <v>0</v>
      </c>
      <c r="BR7" s="74">
        <f t="shared" si="2"/>
        <v>0</v>
      </c>
      <c r="BS7" s="74">
        <f t="shared" si="2"/>
        <v>0</v>
      </c>
      <c r="BT7" s="74">
        <f t="shared" si="2"/>
        <v>0</v>
      </c>
      <c r="BU7" s="74">
        <f t="shared" si="2"/>
        <v>0</v>
      </c>
      <c r="BV7" s="74">
        <f t="shared" si="2"/>
        <v>0</v>
      </c>
      <c r="BW7" s="74">
        <f t="shared" si="2"/>
        <v>0</v>
      </c>
      <c r="BX7" s="74">
        <f t="shared" si="2"/>
        <v>0</v>
      </c>
      <c r="BY7" s="74">
        <f t="shared" si="2"/>
        <v>0</v>
      </c>
      <c r="BZ7" s="74">
        <f t="shared" si="2"/>
        <v>0</v>
      </c>
      <c r="CA7" s="74">
        <f t="shared" si="2"/>
        <v>0</v>
      </c>
      <c r="CB7" s="74">
        <f t="shared" si="2"/>
        <v>0</v>
      </c>
      <c r="CC7" s="74">
        <f t="shared" si="2"/>
        <v>0</v>
      </c>
    </row>
    <row r="8" spans="1:81" s="7" customFormat="1" ht="12">
      <c r="A8" s="57" t="s">
        <v>106</v>
      </c>
      <c r="B8" s="58" t="s">
        <v>108</v>
      </c>
      <c r="C8" s="57" t="s">
        <v>109</v>
      </c>
      <c r="D8" s="57" t="s">
        <v>104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104</v>
      </c>
      <c r="P8" s="57"/>
      <c r="Q8" s="57"/>
      <c r="R8" s="57"/>
      <c r="S8" s="57"/>
      <c r="T8" s="57"/>
      <c r="U8" s="57">
        <v>4</v>
      </c>
      <c r="V8" s="58" t="s">
        <v>110</v>
      </c>
      <c r="W8" s="57" t="s">
        <v>111</v>
      </c>
      <c r="X8" s="58" t="s">
        <v>112</v>
      </c>
      <c r="Y8" s="57" t="s">
        <v>113</v>
      </c>
      <c r="Z8" s="58" t="s">
        <v>114</v>
      </c>
      <c r="AA8" s="57" t="s">
        <v>115</v>
      </c>
      <c r="AB8" s="58" t="s">
        <v>116</v>
      </c>
      <c r="AC8" s="57" t="s">
        <v>117</v>
      </c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106</v>
      </c>
      <c r="B9" s="58" t="s">
        <v>118</v>
      </c>
      <c r="C9" s="57" t="s">
        <v>119</v>
      </c>
      <c r="D9" s="57" t="s">
        <v>104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104</v>
      </c>
      <c r="P9" s="57"/>
      <c r="Q9" s="57"/>
      <c r="R9" s="57"/>
      <c r="S9" s="57"/>
      <c r="T9" s="57"/>
      <c r="U9" s="57">
        <v>5</v>
      </c>
      <c r="V9" s="58" t="s">
        <v>120</v>
      </c>
      <c r="W9" s="57" t="s">
        <v>121</v>
      </c>
      <c r="X9" s="58" t="s">
        <v>122</v>
      </c>
      <c r="Y9" s="57" t="s">
        <v>123</v>
      </c>
      <c r="Z9" s="58" t="s">
        <v>124</v>
      </c>
      <c r="AA9" s="57" t="s">
        <v>125</v>
      </c>
      <c r="AB9" s="58" t="s">
        <v>126</v>
      </c>
      <c r="AC9" s="57" t="s">
        <v>127</v>
      </c>
      <c r="AD9" s="58" t="s">
        <v>128</v>
      </c>
      <c r="AE9" s="57" t="s">
        <v>129</v>
      </c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106</v>
      </c>
      <c r="B10" s="58" t="s">
        <v>130</v>
      </c>
      <c r="C10" s="57" t="s">
        <v>131</v>
      </c>
      <c r="D10" s="57"/>
      <c r="E10" s="57" t="s">
        <v>104</v>
      </c>
      <c r="F10" s="57" t="s">
        <v>104</v>
      </c>
      <c r="G10" s="57" t="s">
        <v>104</v>
      </c>
      <c r="H10" s="57"/>
      <c r="I10" s="57" t="s">
        <v>104</v>
      </c>
      <c r="J10" s="57"/>
      <c r="K10" s="57" t="s">
        <v>104</v>
      </c>
      <c r="L10" s="57" t="s">
        <v>104</v>
      </c>
      <c r="M10" s="57" t="s">
        <v>104</v>
      </c>
      <c r="N10" s="57"/>
      <c r="O10" s="57"/>
      <c r="P10" s="57"/>
      <c r="Q10" s="57"/>
      <c r="R10" s="57"/>
      <c r="S10" s="57"/>
      <c r="T10" s="57"/>
      <c r="U10" s="57">
        <v>2</v>
      </c>
      <c r="V10" s="58" t="s">
        <v>112</v>
      </c>
      <c r="W10" s="57" t="s">
        <v>113</v>
      </c>
      <c r="X10" s="58" t="s">
        <v>116</v>
      </c>
      <c r="Y10" s="57" t="s">
        <v>117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106</v>
      </c>
      <c r="B11" s="71" t="s">
        <v>132</v>
      </c>
      <c r="C11" s="57" t="s">
        <v>133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/>
      <c r="K11" s="57"/>
      <c r="L11" s="57"/>
      <c r="M11" s="57"/>
      <c r="N11" s="57"/>
      <c r="O11" s="57" t="s">
        <v>104</v>
      </c>
      <c r="P11" s="57"/>
      <c r="Q11" s="57"/>
      <c r="R11" s="57"/>
      <c r="S11" s="57"/>
      <c r="T11" s="57"/>
      <c r="U11" s="57">
        <v>4</v>
      </c>
      <c r="V11" s="58" t="s">
        <v>134</v>
      </c>
      <c r="W11" s="57" t="s">
        <v>135</v>
      </c>
      <c r="X11" s="58" t="s">
        <v>136</v>
      </c>
      <c r="Y11" s="57" t="s">
        <v>137</v>
      </c>
      <c r="Z11" s="58" t="s">
        <v>138</v>
      </c>
      <c r="AA11" s="57" t="s">
        <v>139</v>
      </c>
      <c r="AB11" s="58" t="s">
        <v>140</v>
      </c>
      <c r="AC11" s="57" t="s">
        <v>105</v>
      </c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106</v>
      </c>
      <c r="B12" s="58" t="s">
        <v>141</v>
      </c>
      <c r="C12" s="57" t="s">
        <v>142</v>
      </c>
      <c r="D12" s="57"/>
      <c r="E12" s="57"/>
      <c r="F12" s="57" t="s">
        <v>104</v>
      </c>
      <c r="G12" s="57"/>
      <c r="H12" s="57"/>
      <c r="I12" s="57"/>
      <c r="J12" s="57"/>
      <c r="K12" s="57"/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5</v>
      </c>
      <c r="V12" s="58" t="s">
        <v>120</v>
      </c>
      <c r="W12" s="57" t="s">
        <v>121</v>
      </c>
      <c r="X12" s="58" t="s">
        <v>126</v>
      </c>
      <c r="Y12" s="57" t="s">
        <v>127</v>
      </c>
      <c r="Z12" s="58" t="s">
        <v>124</v>
      </c>
      <c r="AA12" s="57" t="s">
        <v>125</v>
      </c>
      <c r="AB12" s="58" t="s">
        <v>122</v>
      </c>
      <c r="AC12" s="57" t="s">
        <v>123</v>
      </c>
      <c r="AD12" s="58" t="s">
        <v>128</v>
      </c>
      <c r="AE12" s="57" t="s">
        <v>129</v>
      </c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106</v>
      </c>
      <c r="B13" s="58" t="s">
        <v>143</v>
      </c>
      <c r="C13" s="57" t="s">
        <v>144</v>
      </c>
      <c r="D13" s="57"/>
      <c r="E13" s="57"/>
      <c r="F13" s="57"/>
      <c r="G13" s="57"/>
      <c r="H13" s="57"/>
      <c r="I13" s="57" t="s">
        <v>104</v>
      </c>
      <c r="J13" s="57"/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3</v>
      </c>
      <c r="V13" s="58" t="s">
        <v>110</v>
      </c>
      <c r="W13" s="57" t="s">
        <v>111</v>
      </c>
      <c r="X13" s="58" t="s">
        <v>145</v>
      </c>
      <c r="Y13" s="57" t="s">
        <v>146</v>
      </c>
      <c r="Z13" s="58" t="s">
        <v>114</v>
      </c>
      <c r="AA13" s="57" t="s">
        <v>115</v>
      </c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</sheetData>
  <sheetProtection/>
  <autoFilter ref="A6:CC13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30" width="9" style="81" customWidth="1"/>
    <col min="31" max="16384" width="9" style="80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8" t="s">
        <v>75</v>
      </c>
      <c r="B2" s="98" t="s">
        <v>37</v>
      </c>
      <c r="C2" s="110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5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6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SUM(D8:D22)</f>
        <v>317</v>
      </c>
      <c r="E7" s="75">
        <f t="shared" si="0"/>
        <v>89</v>
      </c>
      <c r="F7" s="75">
        <f t="shared" si="0"/>
        <v>87</v>
      </c>
      <c r="G7" s="75">
        <f t="shared" si="0"/>
        <v>2</v>
      </c>
      <c r="H7" s="75">
        <f t="shared" si="0"/>
        <v>228</v>
      </c>
      <c r="I7" s="75">
        <f t="shared" si="0"/>
        <v>194</v>
      </c>
      <c r="J7" s="75">
        <f t="shared" si="0"/>
        <v>25</v>
      </c>
      <c r="K7" s="75">
        <f t="shared" si="0"/>
        <v>5</v>
      </c>
      <c r="L7" s="75">
        <f t="shared" si="0"/>
        <v>4</v>
      </c>
      <c r="M7" s="75">
        <f t="shared" si="0"/>
        <v>15</v>
      </c>
      <c r="N7" s="75">
        <f t="shared" si="0"/>
        <v>15</v>
      </c>
      <c r="O7" s="75">
        <f t="shared" si="0"/>
        <v>15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332</v>
      </c>
      <c r="W7" s="75">
        <f t="shared" si="0"/>
        <v>104</v>
      </c>
      <c r="X7" s="75">
        <f t="shared" si="0"/>
        <v>102</v>
      </c>
      <c r="Y7" s="75">
        <f t="shared" si="0"/>
        <v>2</v>
      </c>
      <c r="Z7" s="75">
        <f t="shared" si="0"/>
        <v>228</v>
      </c>
      <c r="AA7" s="75">
        <f t="shared" si="0"/>
        <v>194</v>
      </c>
      <c r="AB7" s="75">
        <f t="shared" si="0"/>
        <v>25</v>
      </c>
      <c r="AC7" s="75">
        <f t="shared" si="0"/>
        <v>5</v>
      </c>
      <c r="AD7" s="75">
        <f t="shared" si="0"/>
        <v>4</v>
      </c>
    </row>
    <row r="8" spans="1:30" s="67" customFormat="1" ht="12" customHeight="1">
      <c r="A8" s="62" t="s">
        <v>106</v>
      </c>
      <c r="B8" s="63" t="s">
        <v>120</v>
      </c>
      <c r="C8" s="62" t="s">
        <v>121</v>
      </c>
      <c r="D8" s="64">
        <f aca="true" t="shared" si="1" ref="D8:D22">SUM(E8,+H8)</f>
        <v>166</v>
      </c>
      <c r="E8" s="64">
        <f aca="true" t="shared" si="2" ref="E8:E22">SUM(F8:G8)</f>
        <v>26</v>
      </c>
      <c r="F8" s="64">
        <v>25</v>
      </c>
      <c r="G8" s="64">
        <v>1</v>
      </c>
      <c r="H8" s="64">
        <f aca="true" t="shared" si="3" ref="H8:H22">SUM(I8:L8)</f>
        <v>140</v>
      </c>
      <c r="I8" s="64">
        <v>135</v>
      </c>
      <c r="J8" s="64">
        <v>0</v>
      </c>
      <c r="K8" s="64">
        <v>1</v>
      </c>
      <c r="L8" s="64">
        <v>4</v>
      </c>
      <c r="M8" s="64">
        <f aca="true" t="shared" si="4" ref="M8:M22">SUM(N8,+Q8)</f>
        <v>2</v>
      </c>
      <c r="N8" s="64">
        <f aca="true" t="shared" si="5" ref="N8:N22">SUM(O8:P8)</f>
        <v>2</v>
      </c>
      <c r="O8" s="64">
        <v>2</v>
      </c>
      <c r="P8" s="64">
        <v>0</v>
      </c>
      <c r="Q8" s="64">
        <f aca="true" t="shared" si="6" ref="Q8:Q2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22">SUM(D8,+M8)</f>
        <v>168</v>
      </c>
      <c r="W8" s="64">
        <f aca="true" t="shared" si="8" ref="W8:W22">SUM(E8,+N8)</f>
        <v>28</v>
      </c>
      <c r="X8" s="64">
        <f aca="true" t="shared" si="9" ref="X8:X22">SUM(F8,+O8)</f>
        <v>27</v>
      </c>
      <c r="Y8" s="64">
        <f aca="true" t="shared" si="10" ref="Y8:Y22">SUM(G8,+P8)</f>
        <v>1</v>
      </c>
      <c r="Z8" s="64">
        <f aca="true" t="shared" si="11" ref="Z8:Z22">SUM(H8,+Q8)</f>
        <v>140</v>
      </c>
      <c r="AA8" s="64">
        <f aca="true" t="shared" si="12" ref="AA8:AA22">SUM(I8,+R8)</f>
        <v>135</v>
      </c>
      <c r="AB8" s="64">
        <f aca="true" t="shared" si="13" ref="AB8:AB22">SUM(J8,+S8)</f>
        <v>0</v>
      </c>
      <c r="AC8" s="64">
        <f aca="true" t="shared" si="14" ref="AC8:AC22">SUM(K8,+T8)</f>
        <v>1</v>
      </c>
      <c r="AD8" s="64">
        <f aca="true" t="shared" si="15" ref="AD8:AD22">SUM(L8,+U8)</f>
        <v>4</v>
      </c>
    </row>
    <row r="9" spans="1:30" s="67" customFormat="1" ht="12" customHeight="1">
      <c r="A9" s="62" t="s">
        <v>106</v>
      </c>
      <c r="B9" s="72" t="s">
        <v>110</v>
      </c>
      <c r="C9" s="62" t="s">
        <v>111</v>
      </c>
      <c r="D9" s="64">
        <f t="shared" si="1"/>
        <v>96</v>
      </c>
      <c r="E9" s="64">
        <f t="shared" si="2"/>
        <v>10</v>
      </c>
      <c r="F9" s="64">
        <v>10</v>
      </c>
      <c r="G9" s="64">
        <v>0</v>
      </c>
      <c r="H9" s="64">
        <f t="shared" si="3"/>
        <v>86</v>
      </c>
      <c r="I9" s="64">
        <v>59</v>
      </c>
      <c r="J9" s="64">
        <v>23</v>
      </c>
      <c r="K9" s="64">
        <v>4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96</v>
      </c>
      <c r="W9" s="64">
        <f t="shared" si="8"/>
        <v>10</v>
      </c>
      <c r="X9" s="64">
        <f t="shared" si="9"/>
        <v>10</v>
      </c>
      <c r="Y9" s="64">
        <f t="shared" si="10"/>
        <v>0</v>
      </c>
      <c r="Z9" s="64">
        <f t="shared" si="11"/>
        <v>86</v>
      </c>
      <c r="AA9" s="64">
        <f t="shared" si="12"/>
        <v>59</v>
      </c>
      <c r="AB9" s="64">
        <f t="shared" si="13"/>
        <v>23</v>
      </c>
      <c r="AC9" s="64">
        <f t="shared" si="14"/>
        <v>4</v>
      </c>
      <c r="AD9" s="64">
        <f t="shared" si="15"/>
        <v>0</v>
      </c>
    </row>
    <row r="10" spans="1:30" s="67" customFormat="1" ht="12" customHeight="1">
      <c r="A10" s="62" t="s">
        <v>106</v>
      </c>
      <c r="B10" s="72" t="s">
        <v>134</v>
      </c>
      <c r="C10" s="62" t="s">
        <v>135</v>
      </c>
      <c r="D10" s="64">
        <f t="shared" si="1"/>
        <v>3</v>
      </c>
      <c r="E10" s="64">
        <f t="shared" si="2"/>
        <v>3</v>
      </c>
      <c r="F10" s="64">
        <v>3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1</v>
      </c>
      <c r="N10" s="64">
        <f t="shared" si="5"/>
        <v>1</v>
      </c>
      <c r="O10" s="64">
        <v>1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4</v>
      </c>
      <c r="W10" s="64">
        <f t="shared" si="8"/>
        <v>4</v>
      </c>
      <c r="X10" s="64">
        <f t="shared" si="9"/>
        <v>4</v>
      </c>
      <c r="Y10" s="64">
        <f t="shared" si="10"/>
        <v>0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145</v>
      </c>
      <c r="C11" s="62" t="s">
        <v>146</v>
      </c>
      <c r="D11" s="64">
        <f t="shared" si="1"/>
        <v>12</v>
      </c>
      <c r="E11" s="64">
        <f t="shared" si="2"/>
        <v>10</v>
      </c>
      <c r="F11" s="64">
        <v>10</v>
      </c>
      <c r="G11" s="64">
        <v>0</v>
      </c>
      <c r="H11" s="64">
        <f t="shared" si="3"/>
        <v>2</v>
      </c>
      <c r="I11" s="64">
        <v>0</v>
      </c>
      <c r="J11" s="64">
        <v>2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13</v>
      </c>
      <c r="W11" s="64">
        <f t="shared" si="8"/>
        <v>11</v>
      </c>
      <c r="X11" s="64">
        <f t="shared" si="9"/>
        <v>11</v>
      </c>
      <c r="Y11" s="64">
        <f t="shared" si="10"/>
        <v>0</v>
      </c>
      <c r="Z11" s="64">
        <f t="shared" si="11"/>
        <v>2</v>
      </c>
      <c r="AA11" s="64">
        <f t="shared" si="12"/>
        <v>0</v>
      </c>
      <c r="AB11" s="64">
        <f t="shared" si="13"/>
        <v>2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3</v>
      </c>
      <c r="E12" s="70">
        <f t="shared" si="2"/>
        <v>3</v>
      </c>
      <c r="F12" s="70">
        <v>2</v>
      </c>
      <c r="G12" s="70">
        <v>1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3</v>
      </c>
      <c r="W12" s="70">
        <f t="shared" si="8"/>
        <v>3</v>
      </c>
      <c r="X12" s="70">
        <f t="shared" si="9"/>
        <v>2</v>
      </c>
      <c r="Y12" s="70">
        <f t="shared" si="10"/>
        <v>1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106</v>
      </c>
      <c r="B13" s="69" t="s">
        <v>136</v>
      </c>
      <c r="C13" s="62" t="s">
        <v>137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2</v>
      </c>
      <c r="N13" s="70">
        <f t="shared" si="5"/>
        <v>2</v>
      </c>
      <c r="O13" s="70">
        <v>2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8"/>
        <v>4</v>
      </c>
      <c r="X13" s="70">
        <f t="shared" si="9"/>
        <v>4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106</v>
      </c>
      <c r="B14" s="69" t="s">
        <v>112</v>
      </c>
      <c r="C14" s="62" t="s">
        <v>113</v>
      </c>
      <c r="D14" s="70">
        <f t="shared" si="1"/>
        <v>2</v>
      </c>
      <c r="E14" s="70">
        <f t="shared" si="2"/>
        <v>2</v>
      </c>
      <c r="F14" s="70">
        <v>2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</v>
      </c>
      <c r="N14" s="70">
        <f t="shared" si="5"/>
        <v>1</v>
      </c>
      <c r="O14" s="70">
        <v>1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</v>
      </c>
      <c r="W14" s="70">
        <f t="shared" si="8"/>
        <v>3</v>
      </c>
      <c r="X14" s="70">
        <f t="shared" si="9"/>
        <v>3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106</v>
      </c>
      <c r="B15" s="69" t="s">
        <v>114</v>
      </c>
      <c r="C15" s="62" t="s">
        <v>115</v>
      </c>
      <c r="D15" s="70">
        <f t="shared" si="1"/>
        <v>3</v>
      </c>
      <c r="E15" s="70">
        <f t="shared" si="2"/>
        <v>3</v>
      </c>
      <c r="F15" s="70">
        <v>3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1</v>
      </c>
      <c r="N15" s="70">
        <f t="shared" si="5"/>
        <v>1</v>
      </c>
      <c r="O15" s="70">
        <v>1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4</v>
      </c>
      <c r="W15" s="70">
        <f t="shared" si="8"/>
        <v>4</v>
      </c>
      <c r="X15" s="70">
        <f t="shared" si="9"/>
        <v>4</v>
      </c>
      <c r="Y15" s="70">
        <f t="shared" si="10"/>
        <v>0</v>
      </c>
      <c r="Z15" s="70">
        <f t="shared" si="11"/>
        <v>0</v>
      </c>
      <c r="AA15" s="70">
        <f t="shared" si="12"/>
        <v>0</v>
      </c>
      <c r="AB15" s="70">
        <f t="shared" si="13"/>
        <v>0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106</v>
      </c>
      <c r="B16" s="69" t="s">
        <v>116</v>
      </c>
      <c r="C16" s="62" t="s">
        <v>117</v>
      </c>
      <c r="D16" s="70">
        <f t="shared" si="1"/>
        <v>2</v>
      </c>
      <c r="E16" s="70">
        <f t="shared" si="2"/>
        <v>2</v>
      </c>
      <c r="F16" s="70">
        <v>2</v>
      </c>
      <c r="G16" s="70">
        <v>0</v>
      </c>
      <c r="H16" s="70">
        <f t="shared" si="3"/>
        <v>0</v>
      </c>
      <c r="I16" s="70">
        <v>0</v>
      </c>
      <c r="J16" s="70">
        <v>0</v>
      </c>
      <c r="K16" s="70">
        <v>0</v>
      </c>
      <c r="L16" s="70">
        <v>0</v>
      </c>
      <c r="M16" s="70">
        <f t="shared" si="4"/>
        <v>1</v>
      </c>
      <c r="N16" s="70">
        <f t="shared" si="5"/>
        <v>1</v>
      </c>
      <c r="O16" s="70">
        <v>1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3</v>
      </c>
      <c r="W16" s="70">
        <f t="shared" si="8"/>
        <v>3</v>
      </c>
      <c r="X16" s="70">
        <f t="shared" si="9"/>
        <v>3</v>
      </c>
      <c r="Y16" s="70">
        <f t="shared" si="10"/>
        <v>0</v>
      </c>
      <c r="Z16" s="70">
        <f t="shared" si="11"/>
        <v>0</v>
      </c>
      <c r="AA16" s="70">
        <f t="shared" si="12"/>
        <v>0</v>
      </c>
      <c r="AB16" s="70">
        <f t="shared" si="13"/>
        <v>0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106</v>
      </c>
      <c r="B17" s="69" t="s">
        <v>147</v>
      </c>
      <c r="C17" s="62" t="s">
        <v>148</v>
      </c>
      <c r="D17" s="70">
        <f t="shared" si="1"/>
        <v>20</v>
      </c>
      <c r="E17" s="70">
        <f t="shared" si="2"/>
        <v>20</v>
      </c>
      <c r="F17" s="70">
        <v>20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3</v>
      </c>
      <c r="N17" s="70">
        <f t="shared" si="5"/>
        <v>3</v>
      </c>
      <c r="O17" s="70">
        <v>3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23</v>
      </c>
      <c r="W17" s="70">
        <f t="shared" si="8"/>
        <v>23</v>
      </c>
      <c r="X17" s="70">
        <f t="shared" si="9"/>
        <v>23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106</v>
      </c>
      <c r="B18" s="69" t="s">
        <v>128</v>
      </c>
      <c r="C18" s="62" t="s">
        <v>129</v>
      </c>
      <c r="D18" s="70">
        <f t="shared" si="1"/>
        <v>1</v>
      </c>
      <c r="E18" s="70">
        <f t="shared" si="2"/>
        <v>1</v>
      </c>
      <c r="F18" s="70">
        <v>1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</v>
      </c>
      <c r="W18" s="70">
        <f t="shared" si="8"/>
        <v>1</v>
      </c>
      <c r="X18" s="70">
        <f t="shared" si="9"/>
        <v>1</v>
      </c>
      <c r="Y18" s="70">
        <f t="shared" si="10"/>
        <v>0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106</v>
      </c>
      <c r="B19" s="69" t="s">
        <v>122</v>
      </c>
      <c r="C19" s="62" t="s">
        <v>123</v>
      </c>
      <c r="D19" s="70">
        <f t="shared" si="1"/>
        <v>3</v>
      </c>
      <c r="E19" s="70">
        <f t="shared" si="2"/>
        <v>3</v>
      </c>
      <c r="F19" s="70">
        <v>3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3</v>
      </c>
      <c r="W19" s="70">
        <f t="shared" si="8"/>
        <v>3</v>
      </c>
      <c r="X19" s="70">
        <f t="shared" si="9"/>
        <v>3</v>
      </c>
      <c r="Y19" s="70">
        <f t="shared" si="10"/>
        <v>0</v>
      </c>
      <c r="Z19" s="70">
        <f t="shared" si="11"/>
        <v>0</v>
      </c>
      <c r="AA19" s="70">
        <f t="shared" si="12"/>
        <v>0</v>
      </c>
      <c r="AB19" s="70">
        <f t="shared" si="13"/>
        <v>0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106</v>
      </c>
      <c r="B20" s="69" t="s">
        <v>124</v>
      </c>
      <c r="C20" s="62" t="s">
        <v>125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2</v>
      </c>
      <c r="W20" s="70">
        <f t="shared" si="8"/>
        <v>2</v>
      </c>
      <c r="X20" s="70">
        <f t="shared" si="9"/>
        <v>2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106</v>
      </c>
      <c r="B21" s="69" t="s">
        <v>138</v>
      </c>
      <c r="C21" s="62" t="s">
        <v>139</v>
      </c>
      <c r="D21" s="70">
        <f t="shared" si="1"/>
        <v>2</v>
      </c>
      <c r="E21" s="70">
        <f t="shared" si="2"/>
        <v>2</v>
      </c>
      <c r="F21" s="70">
        <v>2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3</v>
      </c>
      <c r="W21" s="70">
        <f t="shared" si="8"/>
        <v>3</v>
      </c>
      <c r="X21" s="70">
        <f t="shared" si="9"/>
        <v>3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106</v>
      </c>
      <c r="B22" s="69" t="s">
        <v>140</v>
      </c>
      <c r="C22" s="62" t="s">
        <v>105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2" customWidth="1"/>
    <col min="2" max="2" width="8.69921875" style="83" customWidth="1"/>
    <col min="3" max="3" width="35.59765625" style="84" customWidth="1"/>
    <col min="4" max="30" width="9" style="85" customWidth="1"/>
    <col min="31" max="16384" width="9" style="84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8" t="s">
        <v>75</v>
      </c>
      <c r="B2" s="98" t="s">
        <v>37</v>
      </c>
      <c r="C2" s="110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9"/>
      <c r="B3" s="99"/>
      <c r="C3" s="109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9"/>
      <c r="B4" s="99"/>
      <c r="C4" s="109"/>
      <c r="D4" s="20"/>
      <c r="E4" s="109" t="s">
        <v>13</v>
      </c>
      <c r="F4" s="107" t="s">
        <v>82</v>
      </c>
      <c r="G4" s="107" t="s">
        <v>83</v>
      </c>
      <c r="H4" s="109" t="s">
        <v>13</v>
      </c>
      <c r="I4" s="107" t="s">
        <v>84</v>
      </c>
      <c r="J4" s="107" t="s">
        <v>85</v>
      </c>
      <c r="K4" s="107" t="s">
        <v>86</v>
      </c>
      <c r="L4" s="107" t="s">
        <v>87</v>
      </c>
      <c r="M4" s="20"/>
      <c r="N4" s="109" t="s">
        <v>13</v>
      </c>
      <c r="O4" s="107" t="s">
        <v>82</v>
      </c>
      <c r="P4" s="107" t="s">
        <v>83</v>
      </c>
      <c r="Q4" s="109" t="s">
        <v>13</v>
      </c>
      <c r="R4" s="107" t="s">
        <v>84</v>
      </c>
      <c r="S4" s="107" t="s">
        <v>85</v>
      </c>
      <c r="T4" s="107" t="s">
        <v>86</v>
      </c>
      <c r="U4" s="107" t="s">
        <v>87</v>
      </c>
      <c r="V4" s="20"/>
      <c r="W4" s="109" t="s">
        <v>13</v>
      </c>
      <c r="X4" s="107" t="s">
        <v>82</v>
      </c>
      <c r="Y4" s="107" t="s">
        <v>83</v>
      </c>
      <c r="Z4" s="109" t="s">
        <v>13</v>
      </c>
      <c r="AA4" s="107" t="s">
        <v>84</v>
      </c>
      <c r="AB4" s="107" t="s">
        <v>85</v>
      </c>
      <c r="AC4" s="107" t="s">
        <v>86</v>
      </c>
      <c r="AD4" s="107" t="s">
        <v>87</v>
      </c>
    </row>
    <row r="5" spans="1:30" s="10" customFormat="1" ht="18" customHeight="1">
      <c r="A5" s="99"/>
      <c r="B5" s="99"/>
      <c r="C5" s="109"/>
      <c r="D5" s="20"/>
      <c r="E5" s="109"/>
      <c r="F5" s="108"/>
      <c r="G5" s="108"/>
      <c r="H5" s="109"/>
      <c r="I5" s="108"/>
      <c r="J5" s="108"/>
      <c r="K5" s="108"/>
      <c r="L5" s="108"/>
      <c r="M5" s="20"/>
      <c r="N5" s="109"/>
      <c r="O5" s="108"/>
      <c r="P5" s="108"/>
      <c r="Q5" s="109"/>
      <c r="R5" s="108"/>
      <c r="S5" s="108"/>
      <c r="T5" s="108"/>
      <c r="U5" s="108"/>
      <c r="V5" s="20"/>
      <c r="W5" s="109"/>
      <c r="X5" s="108"/>
      <c r="Y5" s="108"/>
      <c r="Z5" s="109"/>
      <c r="AA5" s="108"/>
      <c r="AB5" s="108"/>
      <c r="AC5" s="108"/>
      <c r="AD5" s="108"/>
    </row>
    <row r="6" spans="1:30" s="11" customFormat="1" ht="18" customHeight="1">
      <c r="A6" s="100"/>
      <c r="B6" s="100"/>
      <c r="C6" s="111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D7">SUM(D8:D13)</f>
        <v>136</v>
      </c>
      <c r="E7" s="75">
        <f t="shared" si="0"/>
        <v>80</v>
      </c>
      <c r="F7" s="75">
        <f t="shared" si="0"/>
        <v>16</v>
      </c>
      <c r="G7" s="75">
        <f t="shared" si="0"/>
        <v>64</v>
      </c>
      <c r="H7" s="75">
        <f t="shared" si="0"/>
        <v>56</v>
      </c>
      <c r="I7" s="75">
        <f t="shared" si="0"/>
        <v>0</v>
      </c>
      <c r="J7" s="75">
        <f t="shared" si="0"/>
        <v>39</v>
      </c>
      <c r="K7" s="75">
        <f t="shared" si="0"/>
        <v>1</v>
      </c>
      <c r="L7" s="75">
        <f t="shared" si="0"/>
        <v>16</v>
      </c>
      <c r="M7" s="75">
        <f t="shared" si="0"/>
        <v>29</v>
      </c>
      <c r="N7" s="75">
        <f t="shared" si="0"/>
        <v>12</v>
      </c>
      <c r="O7" s="75">
        <f t="shared" si="0"/>
        <v>7</v>
      </c>
      <c r="P7" s="75">
        <f t="shared" si="0"/>
        <v>5</v>
      </c>
      <c r="Q7" s="75">
        <f t="shared" si="0"/>
        <v>17</v>
      </c>
      <c r="R7" s="75">
        <f t="shared" si="0"/>
        <v>0</v>
      </c>
      <c r="S7" s="75">
        <f t="shared" si="0"/>
        <v>17</v>
      </c>
      <c r="T7" s="75">
        <f t="shared" si="0"/>
        <v>0</v>
      </c>
      <c r="U7" s="75">
        <f t="shared" si="0"/>
        <v>0</v>
      </c>
      <c r="V7" s="75">
        <f t="shared" si="0"/>
        <v>165</v>
      </c>
      <c r="W7" s="75">
        <f t="shared" si="0"/>
        <v>92</v>
      </c>
      <c r="X7" s="75">
        <f t="shared" si="0"/>
        <v>23</v>
      </c>
      <c r="Y7" s="75">
        <f t="shared" si="0"/>
        <v>69</v>
      </c>
      <c r="Z7" s="75">
        <f t="shared" si="0"/>
        <v>73</v>
      </c>
      <c r="AA7" s="75">
        <f t="shared" si="0"/>
        <v>0</v>
      </c>
      <c r="AB7" s="75">
        <f t="shared" si="0"/>
        <v>56</v>
      </c>
      <c r="AC7" s="75">
        <f t="shared" si="0"/>
        <v>1</v>
      </c>
      <c r="AD7" s="75">
        <f t="shared" si="0"/>
        <v>16</v>
      </c>
    </row>
    <row r="8" spans="1:30" s="67" customFormat="1" ht="12" customHeight="1">
      <c r="A8" s="62" t="s">
        <v>106</v>
      </c>
      <c r="B8" s="72" t="s">
        <v>108</v>
      </c>
      <c r="C8" s="62" t="s">
        <v>109</v>
      </c>
      <c r="D8" s="64">
        <f aca="true" t="shared" si="1" ref="D8:D13">SUM(E8,+H8)</f>
        <v>0</v>
      </c>
      <c r="E8" s="64">
        <f aca="true" t="shared" si="2" ref="E8:E13">SUM(F8:G8)</f>
        <v>0</v>
      </c>
      <c r="F8" s="64">
        <v>0</v>
      </c>
      <c r="G8" s="64">
        <v>0</v>
      </c>
      <c r="H8" s="64">
        <f aca="true" t="shared" si="3" ref="H8:H13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13">SUM(N8,+Q8)</f>
        <v>8</v>
      </c>
      <c r="N8" s="64">
        <f aca="true" t="shared" si="5" ref="N8:N13">SUM(O8:P8)</f>
        <v>8</v>
      </c>
      <c r="O8" s="64">
        <v>3</v>
      </c>
      <c r="P8" s="64">
        <v>5</v>
      </c>
      <c r="Q8" s="64">
        <f aca="true" t="shared" si="6" ref="Q8:Q13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3">SUM(D8,+M8)</f>
        <v>8</v>
      </c>
      <c r="W8" s="64">
        <f aca="true" t="shared" si="8" ref="W8:W13">SUM(E8,+N8)</f>
        <v>8</v>
      </c>
      <c r="X8" s="64">
        <f aca="true" t="shared" si="9" ref="X8:X13">SUM(F8,+O8)</f>
        <v>3</v>
      </c>
      <c r="Y8" s="64">
        <f aca="true" t="shared" si="10" ref="Y8:Y13">SUM(G8,+P8)</f>
        <v>5</v>
      </c>
      <c r="Z8" s="64">
        <f aca="true" t="shared" si="11" ref="Z8:Z13">SUM(H8,+Q8)</f>
        <v>0</v>
      </c>
      <c r="AA8" s="64">
        <f aca="true" t="shared" si="12" ref="AA8:AA13">SUM(I8,+R8)</f>
        <v>0</v>
      </c>
      <c r="AB8" s="64">
        <f aca="true" t="shared" si="13" ref="AB8:AB13">SUM(J8,+S8)</f>
        <v>0</v>
      </c>
      <c r="AC8" s="64">
        <f aca="true" t="shared" si="14" ref="AC8:AC13">SUM(K8,+T8)</f>
        <v>0</v>
      </c>
      <c r="AD8" s="64">
        <f aca="true" t="shared" si="15" ref="AD8:AD13">SUM(L8,+U8)</f>
        <v>0</v>
      </c>
    </row>
    <row r="9" spans="1:30" s="67" customFormat="1" ht="12" customHeight="1">
      <c r="A9" s="62" t="s">
        <v>106</v>
      </c>
      <c r="B9" s="72" t="s">
        <v>118</v>
      </c>
      <c r="C9" s="62" t="s">
        <v>119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17</v>
      </c>
      <c r="N9" s="64">
        <f t="shared" si="5"/>
        <v>3</v>
      </c>
      <c r="O9" s="64">
        <v>3</v>
      </c>
      <c r="P9" s="64">
        <v>0</v>
      </c>
      <c r="Q9" s="64">
        <f t="shared" si="6"/>
        <v>14</v>
      </c>
      <c r="R9" s="64">
        <v>0</v>
      </c>
      <c r="S9" s="64">
        <v>14</v>
      </c>
      <c r="T9" s="64">
        <v>0</v>
      </c>
      <c r="U9" s="64">
        <v>0</v>
      </c>
      <c r="V9" s="64">
        <f t="shared" si="7"/>
        <v>17</v>
      </c>
      <c r="W9" s="64">
        <f t="shared" si="8"/>
        <v>3</v>
      </c>
      <c r="X9" s="64">
        <f t="shared" si="9"/>
        <v>3</v>
      </c>
      <c r="Y9" s="64">
        <f t="shared" si="10"/>
        <v>0</v>
      </c>
      <c r="Z9" s="64">
        <f t="shared" si="11"/>
        <v>14</v>
      </c>
      <c r="AA9" s="64">
        <f t="shared" si="12"/>
        <v>0</v>
      </c>
      <c r="AB9" s="64">
        <f t="shared" si="13"/>
        <v>14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106</v>
      </c>
      <c r="B10" s="63" t="s">
        <v>130</v>
      </c>
      <c r="C10" s="62" t="s">
        <v>131</v>
      </c>
      <c r="D10" s="64">
        <f t="shared" si="1"/>
        <v>20</v>
      </c>
      <c r="E10" s="64">
        <f t="shared" si="2"/>
        <v>14</v>
      </c>
      <c r="F10" s="64">
        <v>6</v>
      </c>
      <c r="G10" s="64">
        <v>8</v>
      </c>
      <c r="H10" s="64">
        <f t="shared" si="3"/>
        <v>6</v>
      </c>
      <c r="I10" s="64">
        <v>0</v>
      </c>
      <c r="J10" s="64">
        <v>6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20</v>
      </c>
      <c r="W10" s="64">
        <f t="shared" si="8"/>
        <v>14</v>
      </c>
      <c r="X10" s="64">
        <f t="shared" si="9"/>
        <v>6</v>
      </c>
      <c r="Y10" s="64">
        <f t="shared" si="10"/>
        <v>8</v>
      </c>
      <c r="Z10" s="64">
        <f t="shared" si="11"/>
        <v>6</v>
      </c>
      <c r="AA10" s="64">
        <f t="shared" si="12"/>
        <v>0</v>
      </c>
      <c r="AB10" s="64">
        <f t="shared" si="13"/>
        <v>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106</v>
      </c>
      <c r="B11" s="72" t="s">
        <v>132</v>
      </c>
      <c r="C11" s="62" t="s">
        <v>133</v>
      </c>
      <c r="D11" s="64">
        <f t="shared" si="1"/>
        <v>38</v>
      </c>
      <c r="E11" s="64">
        <f t="shared" si="2"/>
        <v>10</v>
      </c>
      <c r="F11" s="64">
        <v>5</v>
      </c>
      <c r="G11" s="64">
        <v>5</v>
      </c>
      <c r="H11" s="64">
        <f t="shared" si="3"/>
        <v>28</v>
      </c>
      <c r="I11" s="64">
        <v>0</v>
      </c>
      <c r="J11" s="64">
        <v>27</v>
      </c>
      <c r="K11" s="64">
        <v>1</v>
      </c>
      <c r="L11" s="64">
        <v>0</v>
      </c>
      <c r="M11" s="64">
        <f t="shared" si="4"/>
        <v>4</v>
      </c>
      <c r="N11" s="64">
        <f t="shared" si="5"/>
        <v>1</v>
      </c>
      <c r="O11" s="64">
        <v>1</v>
      </c>
      <c r="P11" s="64">
        <v>0</v>
      </c>
      <c r="Q11" s="64">
        <f t="shared" si="6"/>
        <v>3</v>
      </c>
      <c r="R11" s="64">
        <v>0</v>
      </c>
      <c r="S11" s="64">
        <v>3</v>
      </c>
      <c r="T11" s="64">
        <v>0</v>
      </c>
      <c r="U11" s="64">
        <v>0</v>
      </c>
      <c r="V11" s="64">
        <f t="shared" si="7"/>
        <v>42</v>
      </c>
      <c r="W11" s="64">
        <f t="shared" si="8"/>
        <v>11</v>
      </c>
      <c r="X11" s="64">
        <f t="shared" si="9"/>
        <v>6</v>
      </c>
      <c r="Y11" s="64">
        <f t="shared" si="10"/>
        <v>5</v>
      </c>
      <c r="Z11" s="64">
        <f t="shared" si="11"/>
        <v>31</v>
      </c>
      <c r="AA11" s="64">
        <f t="shared" si="12"/>
        <v>0</v>
      </c>
      <c r="AB11" s="64">
        <f t="shared" si="13"/>
        <v>30</v>
      </c>
      <c r="AC11" s="64">
        <f t="shared" si="14"/>
        <v>1</v>
      </c>
      <c r="AD11" s="64">
        <f t="shared" si="15"/>
        <v>0</v>
      </c>
    </row>
    <row r="12" spans="1:30" s="67" customFormat="1" ht="12" customHeight="1">
      <c r="A12" s="68" t="s">
        <v>106</v>
      </c>
      <c r="B12" s="69" t="s">
        <v>141</v>
      </c>
      <c r="C12" s="62" t="s">
        <v>142</v>
      </c>
      <c r="D12" s="70">
        <f t="shared" si="1"/>
        <v>69</v>
      </c>
      <c r="E12" s="70">
        <f t="shared" si="2"/>
        <v>47</v>
      </c>
      <c r="F12" s="70">
        <v>2</v>
      </c>
      <c r="G12" s="70">
        <v>45</v>
      </c>
      <c r="H12" s="70">
        <f t="shared" si="3"/>
        <v>22</v>
      </c>
      <c r="I12" s="70">
        <v>0</v>
      </c>
      <c r="J12" s="70">
        <v>6</v>
      </c>
      <c r="K12" s="70">
        <v>0</v>
      </c>
      <c r="L12" s="70">
        <v>16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69</v>
      </c>
      <c r="W12" s="70">
        <f t="shared" si="8"/>
        <v>47</v>
      </c>
      <c r="X12" s="70">
        <f t="shared" si="9"/>
        <v>2</v>
      </c>
      <c r="Y12" s="70">
        <f t="shared" si="10"/>
        <v>45</v>
      </c>
      <c r="Z12" s="70">
        <f t="shared" si="11"/>
        <v>22</v>
      </c>
      <c r="AA12" s="70">
        <f t="shared" si="12"/>
        <v>0</v>
      </c>
      <c r="AB12" s="70">
        <f t="shared" si="13"/>
        <v>6</v>
      </c>
      <c r="AC12" s="70">
        <f t="shared" si="14"/>
        <v>0</v>
      </c>
      <c r="AD12" s="70">
        <f t="shared" si="15"/>
        <v>16</v>
      </c>
    </row>
    <row r="13" spans="1:30" s="67" customFormat="1" ht="12" customHeight="1">
      <c r="A13" s="68" t="s">
        <v>106</v>
      </c>
      <c r="B13" s="69" t="s">
        <v>143</v>
      </c>
      <c r="C13" s="62" t="s">
        <v>144</v>
      </c>
      <c r="D13" s="70">
        <f t="shared" si="1"/>
        <v>9</v>
      </c>
      <c r="E13" s="70">
        <f t="shared" si="2"/>
        <v>9</v>
      </c>
      <c r="F13" s="70">
        <v>3</v>
      </c>
      <c r="G13" s="70">
        <v>6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9</v>
      </c>
      <c r="W13" s="70">
        <f t="shared" si="8"/>
        <v>9</v>
      </c>
      <c r="X13" s="70">
        <f t="shared" si="9"/>
        <v>3</v>
      </c>
      <c r="Y13" s="70">
        <f t="shared" si="10"/>
        <v>6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12" customFormat="1" ht="22.5" customHeight="1">
      <c r="A2" s="112" t="s">
        <v>75</v>
      </c>
      <c r="B2" s="98" t="s">
        <v>37</v>
      </c>
      <c r="C2" s="115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3"/>
      <c r="B3" s="99"/>
      <c r="C3" s="11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3"/>
      <c r="B4" s="99"/>
      <c r="C4" s="116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12" customFormat="1" ht="22.5" customHeight="1">
      <c r="A5" s="113"/>
      <c r="B5" s="99"/>
      <c r="C5" s="116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4" customFormat="1" ht="17.25" customHeight="1">
      <c r="A6" s="114"/>
      <c r="B6" s="100"/>
      <c r="C6" s="117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SUM(D8:D22)</f>
        <v>96</v>
      </c>
      <c r="E7" s="75">
        <f t="shared" si="0"/>
        <v>306</v>
      </c>
      <c r="F7" s="75">
        <f t="shared" si="0"/>
        <v>4</v>
      </c>
      <c r="G7" s="75">
        <f t="shared" si="0"/>
        <v>29</v>
      </c>
      <c r="H7" s="75">
        <f t="shared" si="0"/>
        <v>2</v>
      </c>
      <c r="I7" s="75">
        <f t="shared" si="0"/>
        <v>9</v>
      </c>
      <c r="J7" s="75">
        <f t="shared" si="0"/>
        <v>0</v>
      </c>
      <c r="K7" s="75">
        <f t="shared" si="0"/>
        <v>0</v>
      </c>
      <c r="L7" s="75">
        <f t="shared" si="0"/>
        <v>386</v>
      </c>
      <c r="M7" s="75">
        <f t="shared" si="0"/>
        <v>1282</v>
      </c>
      <c r="N7" s="75">
        <f t="shared" si="0"/>
        <v>70</v>
      </c>
      <c r="O7" s="75">
        <f t="shared" si="0"/>
        <v>239</v>
      </c>
      <c r="P7" s="75">
        <f t="shared" si="0"/>
        <v>23</v>
      </c>
      <c r="Q7" s="75">
        <f t="shared" si="0"/>
        <v>82</v>
      </c>
      <c r="R7" s="75">
        <f t="shared" si="0"/>
        <v>0</v>
      </c>
      <c r="S7" s="75">
        <f t="shared" si="0"/>
        <v>0</v>
      </c>
      <c r="T7" s="75">
        <f t="shared" si="0"/>
        <v>1279</v>
      </c>
      <c r="U7" s="75">
        <f t="shared" si="0"/>
        <v>4961</v>
      </c>
      <c r="V7" s="75">
        <f t="shared" si="0"/>
        <v>574</v>
      </c>
      <c r="W7" s="75">
        <f t="shared" si="0"/>
        <v>3176</v>
      </c>
      <c r="X7" s="75">
        <f t="shared" si="0"/>
        <v>96</v>
      </c>
      <c r="Y7" s="75">
        <f t="shared" si="0"/>
        <v>363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2</v>
      </c>
      <c r="AG7" s="75">
        <f t="shared" si="0"/>
        <v>19</v>
      </c>
      <c r="AH7" s="75">
        <f t="shared" si="0"/>
        <v>0</v>
      </c>
      <c r="AI7" s="75">
        <f t="shared" si="0"/>
        <v>0</v>
      </c>
      <c r="AJ7" s="75">
        <f t="shared" si="0"/>
        <v>57</v>
      </c>
      <c r="AK7" s="75">
        <f t="shared" si="0"/>
        <v>233</v>
      </c>
      <c r="AL7" s="75">
        <f t="shared" si="0"/>
        <v>3</v>
      </c>
      <c r="AM7" s="75">
        <f t="shared" si="0"/>
        <v>9</v>
      </c>
      <c r="AN7" s="75">
        <f t="shared" si="0"/>
        <v>0</v>
      </c>
      <c r="AO7" s="75">
        <f t="shared" si="0"/>
        <v>0</v>
      </c>
      <c r="AP7" s="75">
        <f t="shared" si="0"/>
        <v>0</v>
      </c>
      <c r="AQ7" s="75">
        <f t="shared" si="0"/>
        <v>0</v>
      </c>
      <c r="AR7" s="75">
        <f t="shared" si="0"/>
        <v>147</v>
      </c>
      <c r="AS7" s="75">
        <f t="shared" si="0"/>
        <v>584</v>
      </c>
      <c r="AT7" s="75">
        <f t="shared" si="0"/>
        <v>14</v>
      </c>
      <c r="AU7" s="75">
        <f t="shared" si="0"/>
        <v>75</v>
      </c>
      <c r="AV7" s="75">
        <f t="shared" si="0"/>
        <v>5</v>
      </c>
      <c r="AW7" s="75">
        <f t="shared" si="0"/>
        <v>13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63" t="s">
        <v>120</v>
      </c>
      <c r="C8" s="62" t="s">
        <v>121</v>
      </c>
      <c r="D8" s="64">
        <v>68</v>
      </c>
      <c r="E8" s="64">
        <v>240</v>
      </c>
      <c r="F8" s="64">
        <v>4</v>
      </c>
      <c r="G8" s="64">
        <v>29</v>
      </c>
      <c r="H8" s="64">
        <v>0</v>
      </c>
      <c r="I8" s="64">
        <v>0</v>
      </c>
      <c r="J8" s="64">
        <v>0</v>
      </c>
      <c r="K8" s="64">
        <v>0</v>
      </c>
      <c r="L8" s="64">
        <v>145</v>
      </c>
      <c r="M8" s="64">
        <v>487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563</v>
      </c>
      <c r="U8" s="64">
        <v>1987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2</v>
      </c>
      <c r="AG8" s="64">
        <v>19</v>
      </c>
      <c r="AH8" s="64">
        <v>0</v>
      </c>
      <c r="AI8" s="64">
        <v>0</v>
      </c>
      <c r="AJ8" s="64">
        <v>17</v>
      </c>
      <c r="AK8" s="64">
        <v>78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31</v>
      </c>
      <c r="AS8" s="64">
        <v>130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110</v>
      </c>
      <c r="C9" s="62" t="s">
        <v>111</v>
      </c>
      <c r="D9" s="64">
        <v>28</v>
      </c>
      <c r="E9" s="64">
        <v>66</v>
      </c>
      <c r="F9" s="64">
        <v>0</v>
      </c>
      <c r="G9" s="64">
        <v>0</v>
      </c>
      <c r="H9" s="64">
        <v>2</v>
      </c>
      <c r="I9" s="64">
        <v>9</v>
      </c>
      <c r="J9" s="64">
        <v>0</v>
      </c>
      <c r="K9" s="64">
        <v>0</v>
      </c>
      <c r="L9" s="64">
        <v>33</v>
      </c>
      <c r="M9" s="64">
        <v>102</v>
      </c>
      <c r="N9" s="64">
        <v>15</v>
      </c>
      <c r="O9" s="64">
        <v>47</v>
      </c>
      <c r="P9" s="64">
        <v>0</v>
      </c>
      <c r="Q9" s="64">
        <v>0</v>
      </c>
      <c r="R9" s="64">
        <v>0</v>
      </c>
      <c r="S9" s="64">
        <v>0</v>
      </c>
      <c r="T9" s="64">
        <v>71</v>
      </c>
      <c r="U9" s="64">
        <v>219</v>
      </c>
      <c r="V9" s="64">
        <v>40</v>
      </c>
      <c r="W9" s="64">
        <v>148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25</v>
      </c>
      <c r="AS9" s="64">
        <v>105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72" t="s">
        <v>134</v>
      </c>
      <c r="C10" s="62" t="s">
        <v>135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17</v>
      </c>
      <c r="M10" s="64">
        <v>72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35</v>
      </c>
      <c r="U10" s="64">
        <v>138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2</v>
      </c>
      <c r="AK10" s="64">
        <v>7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7</v>
      </c>
      <c r="AS10" s="64">
        <v>35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145</v>
      </c>
      <c r="C11" s="62" t="s">
        <v>146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15</v>
      </c>
      <c r="M11" s="64">
        <v>60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20</v>
      </c>
      <c r="U11" s="64">
        <v>72</v>
      </c>
      <c r="V11" s="64">
        <v>20</v>
      </c>
      <c r="W11" s="64">
        <v>56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3</v>
      </c>
      <c r="AK11" s="64">
        <v>10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4</v>
      </c>
      <c r="AS11" s="64">
        <v>14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126</v>
      </c>
      <c r="C12" s="62" t="s">
        <v>127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17</v>
      </c>
      <c r="M12" s="70">
        <v>83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132</v>
      </c>
      <c r="U12" s="70">
        <v>669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4</v>
      </c>
      <c r="AK12" s="70">
        <v>20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13</v>
      </c>
      <c r="AS12" s="70">
        <v>54</v>
      </c>
      <c r="AT12" s="70">
        <v>4</v>
      </c>
      <c r="AU12" s="70">
        <v>13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136</v>
      </c>
      <c r="C13" s="62" t="s">
        <v>137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24</v>
      </c>
      <c r="M13" s="70">
        <v>81</v>
      </c>
      <c r="N13" s="70">
        <v>0</v>
      </c>
      <c r="O13" s="70">
        <v>0</v>
      </c>
      <c r="P13" s="70">
        <v>7</v>
      </c>
      <c r="Q13" s="70">
        <v>16</v>
      </c>
      <c r="R13" s="70">
        <v>0</v>
      </c>
      <c r="S13" s="70">
        <v>0</v>
      </c>
      <c r="T13" s="70">
        <v>59</v>
      </c>
      <c r="U13" s="70">
        <v>295</v>
      </c>
      <c r="V13" s="70">
        <v>159</v>
      </c>
      <c r="W13" s="70">
        <v>1069</v>
      </c>
      <c r="X13" s="70">
        <v>7</v>
      </c>
      <c r="Y13" s="70">
        <v>38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8</v>
      </c>
      <c r="AK13" s="70">
        <v>29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106</v>
      </c>
      <c r="B14" s="69" t="s">
        <v>112</v>
      </c>
      <c r="C14" s="62" t="s">
        <v>113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23</v>
      </c>
      <c r="M14" s="70">
        <v>63</v>
      </c>
      <c r="N14" s="70">
        <v>21</v>
      </c>
      <c r="O14" s="70">
        <v>75</v>
      </c>
      <c r="P14" s="70">
        <v>0</v>
      </c>
      <c r="Q14" s="70">
        <v>0</v>
      </c>
      <c r="R14" s="70">
        <v>0</v>
      </c>
      <c r="S14" s="70">
        <v>0</v>
      </c>
      <c r="T14" s="70">
        <v>23</v>
      </c>
      <c r="U14" s="70">
        <v>85</v>
      </c>
      <c r="V14" s="70">
        <v>84</v>
      </c>
      <c r="W14" s="70">
        <v>416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8</v>
      </c>
      <c r="AS14" s="70">
        <v>27</v>
      </c>
      <c r="AT14" s="70">
        <v>7</v>
      </c>
      <c r="AU14" s="70">
        <v>53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106</v>
      </c>
      <c r="B15" s="69" t="s">
        <v>114</v>
      </c>
      <c r="C15" s="62" t="s">
        <v>115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16</v>
      </c>
      <c r="M15" s="70">
        <v>45</v>
      </c>
      <c r="N15" s="70">
        <v>5</v>
      </c>
      <c r="O15" s="70">
        <v>17</v>
      </c>
      <c r="P15" s="70">
        <v>1</v>
      </c>
      <c r="Q15" s="70">
        <v>3</v>
      </c>
      <c r="R15" s="70">
        <v>0</v>
      </c>
      <c r="S15" s="70">
        <v>0</v>
      </c>
      <c r="T15" s="70">
        <v>6</v>
      </c>
      <c r="U15" s="70">
        <v>23</v>
      </c>
      <c r="V15" s="70">
        <v>2</v>
      </c>
      <c r="W15" s="70">
        <v>5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5</v>
      </c>
      <c r="AS15" s="70">
        <v>18</v>
      </c>
      <c r="AT15" s="70">
        <v>0</v>
      </c>
      <c r="AU15" s="70">
        <v>0</v>
      </c>
      <c r="AV15" s="70">
        <v>1</v>
      </c>
      <c r="AW15" s="70">
        <v>9</v>
      </c>
      <c r="AX15" s="70">
        <v>0</v>
      </c>
      <c r="AY15" s="70">
        <v>0</v>
      </c>
    </row>
    <row r="16" spans="1:51" s="67" customFormat="1" ht="12" customHeight="1">
      <c r="A16" s="68" t="s">
        <v>106</v>
      </c>
      <c r="B16" s="69" t="s">
        <v>116</v>
      </c>
      <c r="C16" s="62" t="s">
        <v>117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24</v>
      </c>
      <c r="M16" s="70">
        <v>63</v>
      </c>
      <c r="N16" s="70">
        <v>21</v>
      </c>
      <c r="O16" s="70">
        <v>76</v>
      </c>
      <c r="P16" s="70">
        <v>0</v>
      </c>
      <c r="Q16" s="70">
        <v>0</v>
      </c>
      <c r="R16" s="70">
        <v>0</v>
      </c>
      <c r="S16" s="70">
        <v>0</v>
      </c>
      <c r="T16" s="70">
        <v>60</v>
      </c>
      <c r="U16" s="70">
        <v>194</v>
      </c>
      <c r="V16" s="70">
        <v>83</v>
      </c>
      <c r="W16" s="70">
        <v>365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7</v>
      </c>
      <c r="AK16" s="70">
        <v>22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</v>
      </c>
      <c r="AS16" s="70">
        <v>4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106</v>
      </c>
      <c r="B17" s="69" t="s">
        <v>147</v>
      </c>
      <c r="C17" s="62" t="s">
        <v>148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40</v>
      </c>
      <c r="M17" s="70">
        <v>119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78</v>
      </c>
      <c r="U17" s="70">
        <v>375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9</v>
      </c>
      <c r="AK17" s="70">
        <v>39</v>
      </c>
      <c r="AL17" s="70">
        <v>2</v>
      </c>
      <c r="AM17" s="70">
        <v>7</v>
      </c>
      <c r="AN17" s="70">
        <v>0</v>
      </c>
      <c r="AO17" s="70">
        <v>0</v>
      </c>
      <c r="AP17" s="70">
        <v>0</v>
      </c>
      <c r="AQ17" s="70">
        <v>0</v>
      </c>
      <c r="AR17" s="70">
        <v>9</v>
      </c>
      <c r="AS17" s="70">
        <v>39</v>
      </c>
      <c r="AT17" s="70">
        <v>2</v>
      </c>
      <c r="AU17" s="70">
        <v>7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106</v>
      </c>
      <c r="B18" s="69" t="s">
        <v>128</v>
      </c>
      <c r="C18" s="62" t="s">
        <v>129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2</v>
      </c>
      <c r="M18" s="70">
        <v>8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56</v>
      </c>
      <c r="U18" s="70">
        <v>185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7</v>
      </c>
      <c r="AS18" s="70">
        <v>24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106</v>
      </c>
      <c r="B19" s="69" t="s">
        <v>122</v>
      </c>
      <c r="C19" s="62" t="s">
        <v>123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10</v>
      </c>
      <c r="M19" s="70">
        <v>37</v>
      </c>
      <c r="N19" s="70">
        <v>6</v>
      </c>
      <c r="O19" s="70">
        <v>17</v>
      </c>
      <c r="P19" s="70">
        <v>0</v>
      </c>
      <c r="Q19" s="70">
        <v>0</v>
      </c>
      <c r="R19" s="70">
        <v>0</v>
      </c>
      <c r="S19" s="70">
        <v>0</v>
      </c>
      <c r="T19" s="70">
        <v>38</v>
      </c>
      <c r="U19" s="70">
        <v>145</v>
      </c>
      <c r="V19" s="70">
        <v>88</v>
      </c>
      <c r="W19" s="70">
        <v>529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6</v>
      </c>
      <c r="AS19" s="70">
        <v>21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106</v>
      </c>
      <c r="B20" s="69" t="s">
        <v>124</v>
      </c>
      <c r="C20" s="62" t="s">
        <v>125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10</v>
      </c>
      <c r="M20" s="70">
        <v>29</v>
      </c>
      <c r="N20" s="70">
        <v>2</v>
      </c>
      <c r="O20" s="70">
        <v>7</v>
      </c>
      <c r="P20" s="70">
        <v>15</v>
      </c>
      <c r="Q20" s="70">
        <v>63</v>
      </c>
      <c r="R20" s="70">
        <v>0</v>
      </c>
      <c r="S20" s="70">
        <v>0</v>
      </c>
      <c r="T20" s="70">
        <v>59</v>
      </c>
      <c r="U20" s="70">
        <v>214</v>
      </c>
      <c r="V20" s="70">
        <v>9</v>
      </c>
      <c r="W20" s="70">
        <v>53</v>
      </c>
      <c r="X20" s="70">
        <v>89</v>
      </c>
      <c r="Y20" s="70">
        <v>325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13</v>
      </c>
      <c r="AS20" s="70">
        <v>52</v>
      </c>
      <c r="AT20" s="70">
        <v>0</v>
      </c>
      <c r="AU20" s="70">
        <v>0</v>
      </c>
      <c r="AV20" s="70">
        <v>3</v>
      </c>
      <c r="AW20" s="70">
        <v>1</v>
      </c>
      <c r="AX20" s="70">
        <v>0</v>
      </c>
      <c r="AY20" s="70">
        <v>0</v>
      </c>
    </row>
    <row r="21" spans="1:51" s="67" customFormat="1" ht="12" customHeight="1">
      <c r="A21" s="68" t="s">
        <v>106</v>
      </c>
      <c r="B21" s="69" t="s">
        <v>138</v>
      </c>
      <c r="C21" s="62" t="s">
        <v>139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6</v>
      </c>
      <c r="M21" s="70">
        <v>24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62</v>
      </c>
      <c r="U21" s="70">
        <v>309</v>
      </c>
      <c r="V21" s="70">
        <v>89</v>
      </c>
      <c r="W21" s="70">
        <v>535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4</v>
      </c>
      <c r="AK21" s="70">
        <v>18</v>
      </c>
      <c r="AL21" s="70">
        <v>1</v>
      </c>
      <c r="AM21" s="70">
        <v>2</v>
      </c>
      <c r="AN21" s="70">
        <v>0</v>
      </c>
      <c r="AO21" s="70">
        <v>0</v>
      </c>
      <c r="AP21" s="70">
        <v>0</v>
      </c>
      <c r="AQ21" s="70">
        <v>0</v>
      </c>
      <c r="AR21" s="70">
        <v>14</v>
      </c>
      <c r="AS21" s="70">
        <v>51</v>
      </c>
      <c r="AT21" s="70">
        <v>1</v>
      </c>
      <c r="AU21" s="70">
        <v>2</v>
      </c>
      <c r="AV21" s="70">
        <v>1</v>
      </c>
      <c r="AW21" s="70">
        <v>3</v>
      </c>
      <c r="AX21" s="70">
        <v>0</v>
      </c>
      <c r="AY21" s="70">
        <v>0</v>
      </c>
    </row>
    <row r="22" spans="1:51" s="67" customFormat="1" ht="12" customHeight="1">
      <c r="A22" s="68" t="s">
        <v>106</v>
      </c>
      <c r="B22" s="69" t="s">
        <v>140</v>
      </c>
      <c r="C22" s="62" t="s">
        <v>105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</v>
      </c>
      <c r="M22" s="70">
        <v>9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17</v>
      </c>
      <c r="U22" s="70">
        <v>51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3</v>
      </c>
      <c r="AK22" s="70">
        <v>10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3</v>
      </c>
      <c r="AS22" s="70">
        <v>10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51" width="7.5" style="81" customWidth="1"/>
    <col min="52" max="16384" width="9" style="84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</row>
    <row r="2" spans="1:51" s="9" customFormat="1" ht="18" customHeight="1">
      <c r="A2" s="98" t="s">
        <v>75</v>
      </c>
      <c r="B2" s="98" t="s">
        <v>37</v>
      </c>
      <c r="C2" s="107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9"/>
      <c r="B3" s="99"/>
      <c r="C3" s="108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9"/>
      <c r="B4" s="99"/>
      <c r="C4" s="108"/>
      <c r="D4" s="118" t="s">
        <v>26</v>
      </c>
      <c r="E4" s="119"/>
      <c r="F4" s="122" t="s">
        <v>35</v>
      </c>
      <c r="G4" s="123"/>
      <c r="H4" s="122" t="s">
        <v>36</v>
      </c>
      <c r="I4" s="123"/>
      <c r="J4" s="118" t="s">
        <v>27</v>
      </c>
      <c r="K4" s="119"/>
      <c r="L4" s="118" t="s">
        <v>26</v>
      </c>
      <c r="M4" s="119"/>
      <c r="N4" s="122" t="s">
        <v>35</v>
      </c>
      <c r="O4" s="123"/>
      <c r="P4" s="122" t="s">
        <v>36</v>
      </c>
      <c r="Q4" s="123"/>
      <c r="R4" s="118" t="s">
        <v>27</v>
      </c>
      <c r="S4" s="119"/>
      <c r="T4" s="118" t="s">
        <v>26</v>
      </c>
      <c r="U4" s="119"/>
      <c r="V4" s="122" t="s">
        <v>35</v>
      </c>
      <c r="W4" s="123"/>
      <c r="X4" s="122" t="s">
        <v>36</v>
      </c>
      <c r="Y4" s="123"/>
      <c r="Z4" s="118" t="s">
        <v>27</v>
      </c>
      <c r="AA4" s="119"/>
      <c r="AB4" s="40" t="s">
        <v>23</v>
      </c>
      <c r="AC4" s="41"/>
      <c r="AD4" s="41"/>
      <c r="AE4" s="42"/>
      <c r="AF4" s="126" t="s">
        <v>24</v>
      </c>
      <c r="AG4" s="127"/>
      <c r="AH4" s="126" t="s">
        <v>25</v>
      </c>
      <c r="AI4" s="127"/>
      <c r="AJ4" s="40" t="s">
        <v>23</v>
      </c>
      <c r="AK4" s="41"/>
      <c r="AL4" s="41"/>
      <c r="AM4" s="42"/>
      <c r="AN4" s="126" t="s">
        <v>24</v>
      </c>
      <c r="AO4" s="127"/>
      <c r="AP4" s="126" t="s">
        <v>25</v>
      </c>
      <c r="AQ4" s="127"/>
      <c r="AR4" s="40" t="s">
        <v>23</v>
      </c>
      <c r="AS4" s="41"/>
      <c r="AT4" s="41"/>
      <c r="AU4" s="42"/>
      <c r="AV4" s="126" t="s">
        <v>24</v>
      </c>
      <c r="AW4" s="127"/>
      <c r="AX4" s="126" t="s">
        <v>25</v>
      </c>
      <c r="AY4" s="127"/>
    </row>
    <row r="5" spans="1:51" s="9" customFormat="1" ht="18" customHeight="1">
      <c r="A5" s="99"/>
      <c r="B5" s="99"/>
      <c r="C5" s="108"/>
      <c r="D5" s="120"/>
      <c r="E5" s="121"/>
      <c r="F5" s="124"/>
      <c r="G5" s="125"/>
      <c r="H5" s="124"/>
      <c r="I5" s="125"/>
      <c r="J5" s="120"/>
      <c r="K5" s="121"/>
      <c r="L5" s="120"/>
      <c r="M5" s="121"/>
      <c r="N5" s="124"/>
      <c r="O5" s="125"/>
      <c r="P5" s="124"/>
      <c r="Q5" s="125"/>
      <c r="R5" s="120"/>
      <c r="S5" s="121"/>
      <c r="T5" s="120"/>
      <c r="U5" s="121"/>
      <c r="V5" s="124"/>
      <c r="W5" s="125"/>
      <c r="X5" s="124"/>
      <c r="Y5" s="125"/>
      <c r="Z5" s="120"/>
      <c r="AA5" s="121"/>
      <c r="AB5" s="40" t="s">
        <v>28</v>
      </c>
      <c r="AC5" s="42"/>
      <c r="AD5" s="40" t="s">
        <v>10</v>
      </c>
      <c r="AE5" s="42"/>
      <c r="AF5" s="128"/>
      <c r="AG5" s="129"/>
      <c r="AH5" s="128"/>
      <c r="AI5" s="129"/>
      <c r="AJ5" s="40" t="s">
        <v>28</v>
      </c>
      <c r="AK5" s="42"/>
      <c r="AL5" s="40" t="s">
        <v>10</v>
      </c>
      <c r="AM5" s="42"/>
      <c r="AN5" s="128"/>
      <c r="AO5" s="129"/>
      <c r="AP5" s="128"/>
      <c r="AQ5" s="129"/>
      <c r="AR5" s="40" t="s">
        <v>28</v>
      </c>
      <c r="AS5" s="42"/>
      <c r="AT5" s="40" t="s">
        <v>10</v>
      </c>
      <c r="AU5" s="42"/>
      <c r="AV5" s="128"/>
      <c r="AW5" s="129"/>
      <c r="AX5" s="128"/>
      <c r="AY5" s="129"/>
    </row>
    <row r="6" spans="1:51" s="16" customFormat="1" ht="17.25" customHeight="1">
      <c r="A6" s="100"/>
      <c r="B6" s="100"/>
      <c r="C6" s="108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AY7">SUM(D8:D13)</f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12</v>
      </c>
      <c r="I7" s="75">
        <f t="shared" si="0"/>
        <v>61</v>
      </c>
      <c r="J7" s="75">
        <f t="shared" si="0"/>
        <v>0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13</v>
      </c>
      <c r="O7" s="75">
        <f t="shared" si="0"/>
        <v>72</v>
      </c>
      <c r="P7" s="75">
        <f t="shared" si="0"/>
        <v>18</v>
      </c>
      <c r="Q7" s="75">
        <f t="shared" si="0"/>
        <v>122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  <c r="W7" s="75">
        <f t="shared" si="0"/>
        <v>0</v>
      </c>
      <c r="X7" s="75">
        <f t="shared" si="0"/>
        <v>0</v>
      </c>
      <c r="Y7" s="75">
        <f t="shared" si="0"/>
        <v>0</v>
      </c>
      <c r="Z7" s="75">
        <f t="shared" si="0"/>
        <v>0</v>
      </c>
      <c r="AA7" s="75">
        <f t="shared" si="0"/>
        <v>0</v>
      </c>
      <c r="AB7" s="75">
        <f t="shared" si="0"/>
        <v>0</v>
      </c>
      <c r="AC7" s="75">
        <f t="shared" si="0"/>
        <v>0</v>
      </c>
      <c r="AD7" s="75">
        <f t="shared" si="0"/>
        <v>0</v>
      </c>
      <c r="AE7" s="75">
        <f t="shared" si="0"/>
        <v>0</v>
      </c>
      <c r="AF7" s="75">
        <f t="shared" si="0"/>
        <v>1</v>
      </c>
      <c r="AG7" s="75">
        <f t="shared" si="0"/>
        <v>2</v>
      </c>
      <c r="AH7" s="75">
        <f t="shared" si="0"/>
        <v>0</v>
      </c>
      <c r="AI7" s="75">
        <f t="shared" si="0"/>
        <v>0</v>
      </c>
      <c r="AJ7" s="75">
        <f t="shared" si="0"/>
        <v>0</v>
      </c>
      <c r="AK7" s="75">
        <f t="shared" si="0"/>
        <v>0</v>
      </c>
      <c r="AL7" s="75">
        <f t="shared" si="0"/>
        <v>0</v>
      </c>
      <c r="AM7" s="75">
        <f t="shared" si="0"/>
        <v>0</v>
      </c>
      <c r="AN7" s="75">
        <f t="shared" si="0"/>
        <v>2</v>
      </c>
      <c r="AO7" s="75">
        <f t="shared" si="0"/>
        <v>20</v>
      </c>
      <c r="AP7" s="75">
        <f t="shared" si="0"/>
        <v>0</v>
      </c>
      <c r="AQ7" s="75">
        <f t="shared" si="0"/>
        <v>0</v>
      </c>
      <c r="AR7" s="75">
        <f t="shared" si="0"/>
        <v>0</v>
      </c>
      <c r="AS7" s="75">
        <f t="shared" si="0"/>
        <v>0</v>
      </c>
      <c r="AT7" s="75">
        <f t="shared" si="0"/>
        <v>0</v>
      </c>
      <c r="AU7" s="75">
        <f t="shared" si="0"/>
        <v>0</v>
      </c>
      <c r="AV7" s="75">
        <f t="shared" si="0"/>
        <v>0</v>
      </c>
      <c r="AW7" s="75">
        <f t="shared" si="0"/>
        <v>0</v>
      </c>
      <c r="AX7" s="75">
        <f t="shared" si="0"/>
        <v>0</v>
      </c>
      <c r="AY7" s="75">
        <f t="shared" si="0"/>
        <v>0</v>
      </c>
    </row>
    <row r="8" spans="1:51" s="67" customFormat="1" ht="12" customHeight="1">
      <c r="A8" s="62" t="s">
        <v>106</v>
      </c>
      <c r="B8" s="72" t="s">
        <v>108</v>
      </c>
      <c r="C8" s="62" t="s">
        <v>109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2</v>
      </c>
      <c r="AO8" s="64">
        <v>20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106</v>
      </c>
      <c r="B9" s="72" t="s">
        <v>118</v>
      </c>
      <c r="C9" s="62" t="s">
        <v>119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106</v>
      </c>
      <c r="B10" s="63" t="s">
        <v>130</v>
      </c>
      <c r="C10" s="62" t="s">
        <v>131</v>
      </c>
      <c r="D10" s="64">
        <v>0</v>
      </c>
      <c r="E10" s="64">
        <v>0</v>
      </c>
      <c r="F10" s="64">
        <v>0</v>
      </c>
      <c r="G10" s="64">
        <v>0</v>
      </c>
      <c r="H10" s="64">
        <v>2</v>
      </c>
      <c r="I10" s="64">
        <v>6</v>
      </c>
      <c r="J10" s="64">
        <v>0</v>
      </c>
      <c r="K10" s="64">
        <v>0</v>
      </c>
      <c r="L10" s="64">
        <v>0</v>
      </c>
      <c r="M10" s="64">
        <v>0</v>
      </c>
      <c r="N10" s="64">
        <v>13</v>
      </c>
      <c r="O10" s="64">
        <v>72</v>
      </c>
      <c r="P10" s="64">
        <v>13</v>
      </c>
      <c r="Q10" s="64">
        <v>78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106</v>
      </c>
      <c r="B11" s="72" t="s">
        <v>132</v>
      </c>
      <c r="C11" s="62" t="s">
        <v>133</v>
      </c>
      <c r="D11" s="64">
        <v>0</v>
      </c>
      <c r="E11" s="64">
        <v>0</v>
      </c>
      <c r="F11" s="64">
        <v>0</v>
      </c>
      <c r="G11" s="64">
        <v>0</v>
      </c>
      <c r="H11" s="64">
        <v>4</v>
      </c>
      <c r="I11" s="64">
        <v>11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3</v>
      </c>
      <c r="Q11" s="64">
        <v>20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1</v>
      </c>
      <c r="AG11" s="64">
        <v>2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106</v>
      </c>
      <c r="B12" s="69" t="s">
        <v>141</v>
      </c>
      <c r="C12" s="62" t="s">
        <v>142</v>
      </c>
      <c r="D12" s="70">
        <v>0</v>
      </c>
      <c r="E12" s="70">
        <v>0</v>
      </c>
      <c r="F12" s="70">
        <v>0</v>
      </c>
      <c r="G12" s="70">
        <v>0</v>
      </c>
      <c r="H12" s="70">
        <v>6</v>
      </c>
      <c r="I12" s="70">
        <v>44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2</v>
      </c>
      <c r="Q12" s="70">
        <v>24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106</v>
      </c>
      <c r="B13" s="69" t="s">
        <v>143</v>
      </c>
      <c r="C13" s="62" t="s">
        <v>144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5" customFormat="1" ht="18" customHeight="1">
      <c r="A6" s="100"/>
      <c r="B6" s="100"/>
      <c r="C6" s="111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SUM(D8:D22)</f>
        <v>99</v>
      </c>
      <c r="E7" s="75">
        <f t="shared" si="0"/>
        <v>72</v>
      </c>
      <c r="F7" s="75">
        <f t="shared" si="0"/>
        <v>27</v>
      </c>
      <c r="G7" s="75">
        <f t="shared" si="0"/>
        <v>0</v>
      </c>
      <c r="H7" s="75">
        <f t="shared" si="0"/>
        <v>450</v>
      </c>
      <c r="I7" s="75">
        <f t="shared" si="0"/>
        <v>407</v>
      </c>
      <c r="J7" s="75">
        <f t="shared" si="0"/>
        <v>35</v>
      </c>
      <c r="K7" s="75">
        <f t="shared" si="0"/>
        <v>8</v>
      </c>
      <c r="L7" s="75">
        <f t="shared" si="0"/>
        <v>17</v>
      </c>
      <c r="M7" s="75">
        <f t="shared" si="0"/>
        <v>16</v>
      </c>
      <c r="N7" s="75">
        <f t="shared" si="0"/>
        <v>1</v>
      </c>
      <c r="O7" s="75">
        <f t="shared" si="0"/>
        <v>0</v>
      </c>
      <c r="P7" s="75">
        <f t="shared" si="0"/>
        <v>49</v>
      </c>
      <c r="Q7" s="75">
        <f t="shared" si="0"/>
        <v>49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120</v>
      </c>
      <c r="C8" s="62" t="s">
        <v>121</v>
      </c>
      <c r="D8" s="64">
        <f aca="true" t="shared" si="1" ref="D8:D22">SUM(E8:G8)</f>
        <v>28</v>
      </c>
      <c r="E8" s="64">
        <v>28</v>
      </c>
      <c r="F8" s="64">
        <v>0</v>
      </c>
      <c r="G8" s="64">
        <v>0</v>
      </c>
      <c r="H8" s="64">
        <f aca="true" t="shared" si="2" ref="H8:H22">SUM(I8:K8)</f>
        <v>134</v>
      </c>
      <c r="I8" s="64">
        <v>117</v>
      </c>
      <c r="J8" s="64">
        <v>17</v>
      </c>
      <c r="K8" s="64">
        <v>0</v>
      </c>
      <c r="L8" s="64">
        <f aca="true" t="shared" si="3" ref="L8:L22">SUM(M8:O8)</f>
        <v>2</v>
      </c>
      <c r="M8" s="64">
        <v>2</v>
      </c>
      <c r="N8" s="64">
        <v>0</v>
      </c>
      <c r="O8" s="64">
        <v>0</v>
      </c>
      <c r="P8" s="64">
        <f aca="true" t="shared" si="4" ref="P8:P22">SUM(Q8:S8)</f>
        <v>7</v>
      </c>
      <c r="Q8" s="64">
        <v>7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110</v>
      </c>
      <c r="C9" s="62" t="s">
        <v>111</v>
      </c>
      <c r="D9" s="64">
        <f t="shared" si="1"/>
        <v>14</v>
      </c>
      <c r="E9" s="64">
        <v>6</v>
      </c>
      <c r="F9" s="64">
        <v>8</v>
      </c>
      <c r="G9" s="64">
        <v>0</v>
      </c>
      <c r="H9" s="64">
        <f t="shared" si="2"/>
        <v>19</v>
      </c>
      <c r="I9" s="64">
        <v>15</v>
      </c>
      <c r="J9" s="64">
        <v>4</v>
      </c>
      <c r="K9" s="64">
        <v>0</v>
      </c>
      <c r="L9" s="64">
        <f t="shared" si="3"/>
        <v>2</v>
      </c>
      <c r="M9" s="64">
        <v>1</v>
      </c>
      <c r="N9" s="64">
        <v>1</v>
      </c>
      <c r="O9" s="64">
        <v>0</v>
      </c>
      <c r="P9" s="64">
        <f t="shared" si="4"/>
        <v>3</v>
      </c>
      <c r="Q9" s="64">
        <v>3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72" t="s">
        <v>134</v>
      </c>
      <c r="C10" s="62" t="s">
        <v>135</v>
      </c>
      <c r="D10" s="64">
        <f t="shared" si="1"/>
        <v>4</v>
      </c>
      <c r="E10" s="64">
        <v>2</v>
      </c>
      <c r="F10" s="64">
        <v>2</v>
      </c>
      <c r="G10" s="64">
        <v>0</v>
      </c>
      <c r="H10" s="64">
        <f t="shared" si="2"/>
        <v>11</v>
      </c>
      <c r="I10" s="64">
        <v>11</v>
      </c>
      <c r="J10" s="64">
        <v>0</v>
      </c>
      <c r="K10" s="64">
        <v>0</v>
      </c>
      <c r="L10" s="64">
        <f t="shared" si="3"/>
        <v>1</v>
      </c>
      <c r="M10" s="64">
        <v>1</v>
      </c>
      <c r="N10" s="64">
        <v>0</v>
      </c>
      <c r="O10" s="64">
        <v>0</v>
      </c>
      <c r="P10" s="64">
        <f t="shared" si="4"/>
        <v>1</v>
      </c>
      <c r="Q10" s="64">
        <v>1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145</v>
      </c>
      <c r="C11" s="62" t="s">
        <v>146</v>
      </c>
      <c r="D11" s="64">
        <f t="shared" si="1"/>
        <v>15</v>
      </c>
      <c r="E11" s="64">
        <v>9</v>
      </c>
      <c r="F11" s="64">
        <v>6</v>
      </c>
      <c r="G11" s="64">
        <v>0</v>
      </c>
      <c r="H11" s="64">
        <f t="shared" si="2"/>
        <v>10</v>
      </c>
      <c r="I11" s="64">
        <v>9</v>
      </c>
      <c r="J11" s="64">
        <v>1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1</v>
      </c>
      <c r="Q11" s="64">
        <v>1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126</v>
      </c>
      <c r="C12" s="62" t="s">
        <v>127</v>
      </c>
      <c r="D12" s="70">
        <f t="shared" si="1"/>
        <v>1</v>
      </c>
      <c r="E12" s="70">
        <v>1</v>
      </c>
      <c r="F12" s="70">
        <v>0</v>
      </c>
      <c r="G12" s="70">
        <v>0</v>
      </c>
      <c r="H12" s="70">
        <f t="shared" si="2"/>
        <v>16</v>
      </c>
      <c r="I12" s="70">
        <v>13</v>
      </c>
      <c r="J12" s="70">
        <v>3</v>
      </c>
      <c r="K12" s="70">
        <v>0</v>
      </c>
      <c r="L12" s="70">
        <f t="shared" si="3"/>
        <v>1</v>
      </c>
      <c r="M12" s="70">
        <v>1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136</v>
      </c>
      <c r="C13" s="62" t="s">
        <v>137</v>
      </c>
      <c r="D13" s="70">
        <f t="shared" si="1"/>
        <v>2</v>
      </c>
      <c r="E13" s="70">
        <v>1</v>
      </c>
      <c r="F13" s="70">
        <v>1</v>
      </c>
      <c r="G13" s="70">
        <v>0</v>
      </c>
      <c r="H13" s="70">
        <f t="shared" si="2"/>
        <v>42</v>
      </c>
      <c r="I13" s="70">
        <v>40</v>
      </c>
      <c r="J13" s="70">
        <v>2</v>
      </c>
      <c r="K13" s="70">
        <v>0</v>
      </c>
      <c r="L13" s="70">
        <f t="shared" si="3"/>
        <v>2</v>
      </c>
      <c r="M13" s="70">
        <v>2</v>
      </c>
      <c r="N13" s="70">
        <v>0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7" customFormat="1" ht="12" customHeight="1">
      <c r="A14" s="68" t="s">
        <v>106</v>
      </c>
      <c r="B14" s="69" t="s">
        <v>112</v>
      </c>
      <c r="C14" s="62" t="s">
        <v>113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19</v>
      </c>
      <c r="I14" s="70">
        <v>19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3</v>
      </c>
      <c r="Q14" s="70">
        <v>3</v>
      </c>
      <c r="R14" s="70">
        <v>0</v>
      </c>
      <c r="S14" s="70">
        <v>0</v>
      </c>
    </row>
    <row r="15" spans="1:19" s="67" customFormat="1" ht="12" customHeight="1">
      <c r="A15" s="68" t="s">
        <v>106</v>
      </c>
      <c r="B15" s="69" t="s">
        <v>114</v>
      </c>
      <c r="C15" s="62" t="s">
        <v>115</v>
      </c>
      <c r="D15" s="70">
        <f t="shared" si="1"/>
        <v>7</v>
      </c>
      <c r="E15" s="70">
        <v>3</v>
      </c>
      <c r="F15" s="70">
        <v>4</v>
      </c>
      <c r="G15" s="70">
        <v>0</v>
      </c>
      <c r="H15" s="70">
        <f t="shared" si="2"/>
        <v>10</v>
      </c>
      <c r="I15" s="70">
        <v>10</v>
      </c>
      <c r="J15" s="70">
        <v>0</v>
      </c>
      <c r="K15" s="70">
        <v>0</v>
      </c>
      <c r="L15" s="70">
        <f t="shared" si="3"/>
        <v>1</v>
      </c>
      <c r="M15" s="70">
        <v>1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7" customFormat="1" ht="12" customHeight="1">
      <c r="A16" s="68" t="s">
        <v>106</v>
      </c>
      <c r="B16" s="69" t="s">
        <v>116</v>
      </c>
      <c r="C16" s="62" t="s">
        <v>117</v>
      </c>
      <c r="D16" s="70">
        <f t="shared" si="1"/>
        <v>8</v>
      </c>
      <c r="E16" s="70">
        <v>8</v>
      </c>
      <c r="F16" s="70">
        <v>0</v>
      </c>
      <c r="G16" s="70">
        <v>0</v>
      </c>
      <c r="H16" s="70">
        <f t="shared" si="2"/>
        <v>27</v>
      </c>
      <c r="I16" s="70">
        <v>23</v>
      </c>
      <c r="J16" s="70">
        <v>4</v>
      </c>
      <c r="K16" s="70">
        <v>0</v>
      </c>
      <c r="L16" s="70">
        <f t="shared" si="3"/>
        <v>3</v>
      </c>
      <c r="M16" s="70">
        <v>3</v>
      </c>
      <c r="N16" s="70">
        <v>0</v>
      </c>
      <c r="O16" s="70">
        <v>0</v>
      </c>
      <c r="P16" s="70">
        <f t="shared" si="4"/>
        <v>4</v>
      </c>
      <c r="Q16" s="70">
        <v>4</v>
      </c>
      <c r="R16" s="70">
        <v>0</v>
      </c>
      <c r="S16" s="70">
        <v>0</v>
      </c>
    </row>
    <row r="17" spans="1:19" s="67" customFormat="1" ht="12" customHeight="1">
      <c r="A17" s="68" t="s">
        <v>106</v>
      </c>
      <c r="B17" s="69" t="s">
        <v>147</v>
      </c>
      <c r="C17" s="62" t="s">
        <v>148</v>
      </c>
      <c r="D17" s="70">
        <f t="shared" si="1"/>
        <v>4</v>
      </c>
      <c r="E17" s="70">
        <v>4</v>
      </c>
      <c r="F17" s="70">
        <v>0</v>
      </c>
      <c r="G17" s="70">
        <v>0</v>
      </c>
      <c r="H17" s="70">
        <f t="shared" si="2"/>
        <v>43</v>
      </c>
      <c r="I17" s="70">
        <v>36</v>
      </c>
      <c r="J17" s="70">
        <v>0</v>
      </c>
      <c r="K17" s="70">
        <v>7</v>
      </c>
      <c r="L17" s="70">
        <f t="shared" si="3"/>
        <v>2</v>
      </c>
      <c r="M17" s="70">
        <v>2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7" customFormat="1" ht="12" customHeight="1">
      <c r="A18" s="68" t="s">
        <v>106</v>
      </c>
      <c r="B18" s="69" t="s">
        <v>128</v>
      </c>
      <c r="C18" s="62" t="s">
        <v>129</v>
      </c>
      <c r="D18" s="70">
        <f t="shared" si="1"/>
        <v>2</v>
      </c>
      <c r="E18" s="70">
        <v>2</v>
      </c>
      <c r="F18" s="70">
        <v>0</v>
      </c>
      <c r="G18" s="70">
        <v>0</v>
      </c>
      <c r="H18" s="70">
        <f t="shared" si="2"/>
        <v>7</v>
      </c>
      <c r="I18" s="70">
        <v>7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2</v>
      </c>
      <c r="Q18" s="70">
        <v>2</v>
      </c>
      <c r="R18" s="70">
        <v>0</v>
      </c>
      <c r="S18" s="70">
        <v>0</v>
      </c>
    </row>
    <row r="19" spans="1:19" s="67" customFormat="1" ht="12" customHeight="1">
      <c r="A19" s="68" t="s">
        <v>106</v>
      </c>
      <c r="B19" s="69" t="s">
        <v>122</v>
      </c>
      <c r="C19" s="62" t="s">
        <v>123</v>
      </c>
      <c r="D19" s="70">
        <f t="shared" si="1"/>
        <v>4</v>
      </c>
      <c r="E19" s="70">
        <v>1</v>
      </c>
      <c r="F19" s="70">
        <v>3</v>
      </c>
      <c r="G19" s="70">
        <v>0</v>
      </c>
      <c r="H19" s="70">
        <f t="shared" si="2"/>
        <v>21</v>
      </c>
      <c r="I19" s="70">
        <v>19</v>
      </c>
      <c r="J19" s="70">
        <v>2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10</v>
      </c>
      <c r="Q19" s="70">
        <v>10</v>
      </c>
      <c r="R19" s="70">
        <v>0</v>
      </c>
      <c r="S19" s="70">
        <v>0</v>
      </c>
    </row>
    <row r="20" spans="1:19" s="67" customFormat="1" ht="12" customHeight="1">
      <c r="A20" s="68" t="s">
        <v>106</v>
      </c>
      <c r="B20" s="69" t="s">
        <v>124</v>
      </c>
      <c r="C20" s="62" t="s">
        <v>125</v>
      </c>
      <c r="D20" s="70">
        <f t="shared" si="1"/>
        <v>6</v>
      </c>
      <c r="E20" s="70">
        <v>3</v>
      </c>
      <c r="F20" s="70">
        <v>3</v>
      </c>
      <c r="G20" s="70">
        <v>0</v>
      </c>
      <c r="H20" s="70">
        <f t="shared" si="2"/>
        <v>38</v>
      </c>
      <c r="I20" s="70">
        <v>37</v>
      </c>
      <c r="J20" s="70">
        <v>0</v>
      </c>
      <c r="K20" s="70">
        <v>1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5</v>
      </c>
      <c r="Q20" s="70">
        <v>5</v>
      </c>
      <c r="R20" s="70">
        <v>0</v>
      </c>
      <c r="S20" s="70">
        <v>0</v>
      </c>
    </row>
    <row r="21" spans="1:19" s="67" customFormat="1" ht="12" customHeight="1">
      <c r="A21" s="68" t="s">
        <v>106</v>
      </c>
      <c r="B21" s="69" t="s">
        <v>138</v>
      </c>
      <c r="C21" s="62" t="s">
        <v>139</v>
      </c>
      <c r="D21" s="70">
        <f t="shared" si="1"/>
        <v>1</v>
      </c>
      <c r="E21" s="70">
        <v>1</v>
      </c>
      <c r="F21" s="70">
        <v>0</v>
      </c>
      <c r="G21" s="70">
        <v>0</v>
      </c>
      <c r="H21" s="70">
        <f t="shared" si="2"/>
        <v>23</v>
      </c>
      <c r="I21" s="70">
        <v>22</v>
      </c>
      <c r="J21" s="70">
        <v>1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3</v>
      </c>
      <c r="Q21" s="70">
        <v>3</v>
      </c>
      <c r="R21" s="70">
        <v>0</v>
      </c>
      <c r="S21" s="70">
        <v>0</v>
      </c>
    </row>
    <row r="22" spans="1:19" s="67" customFormat="1" ht="12" customHeight="1">
      <c r="A22" s="68" t="s">
        <v>106</v>
      </c>
      <c r="B22" s="69" t="s">
        <v>140</v>
      </c>
      <c r="C22" s="62" t="s">
        <v>105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30</v>
      </c>
      <c r="I22" s="70">
        <v>29</v>
      </c>
      <c r="J22" s="70">
        <v>1</v>
      </c>
      <c r="K22" s="70">
        <v>0</v>
      </c>
      <c r="L22" s="70">
        <f t="shared" si="3"/>
        <v>1</v>
      </c>
      <c r="M22" s="70">
        <v>1</v>
      </c>
      <c r="N22" s="70">
        <v>0</v>
      </c>
      <c r="O22" s="70">
        <v>0</v>
      </c>
      <c r="P22" s="70">
        <f t="shared" si="4"/>
        <v>1</v>
      </c>
      <c r="Q22" s="70">
        <v>1</v>
      </c>
      <c r="R22" s="70">
        <v>0</v>
      </c>
      <c r="S22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35.59765625" style="80" customWidth="1"/>
    <col min="4" max="19" width="9" style="81" customWidth="1"/>
    <col min="20" max="16384" width="9" style="80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3"/>
      <c r="M1" s="73"/>
      <c r="N1" s="73"/>
      <c r="O1" s="73"/>
      <c r="P1" s="73"/>
      <c r="Q1" s="73"/>
      <c r="R1" s="73"/>
      <c r="S1" s="73"/>
    </row>
    <row r="2" spans="1:19" s="5" customFormat="1" ht="18" customHeight="1">
      <c r="A2" s="98" t="s">
        <v>75</v>
      </c>
      <c r="B2" s="98" t="s">
        <v>37</v>
      </c>
      <c r="C2" s="110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9"/>
      <c r="B3" s="99"/>
      <c r="C3" s="109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9"/>
      <c r="B4" s="99"/>
      <c r="C4" s="109"/>
      <c r="D4" s="109" t="s">
        <v>13</v>
      </c>
      <c r="E4" s="107" t="s">
        <v>84</v>
      </c>
      <c r="F4" s="107" t="s">
        <v>85</v>
      </c>
      <c r="G4" s="107" t="s">
        <v>86</v>
      </c>
      <c r="H4" s="109" t="s">
        <v>13</v>
      </c>
      <c r="I4" s="107" t="s">
        <v>84</v>
      </c>
      <c r="J4" s="107" t="s">
        <v>85</v>
      </c>
      <c r="K4" s="107" t="s">
        <v>86</v>
      </c>
      <c r="L4" s="109" t="s">
        <v>13</v>
      </c>
      <c r="M4" s="107" t="s">
        <v>84</v>
      </c>
      <c r="N4" s="107" t="s">
        <v>85</v>
      </c>
      <c r="O4" s="107" t="s">
        <v>86</v>
      </c>
      <c r="P4" s="109" t="s">
        <v>13</v>
      </c>
      <c r="Q4" s="107" t="s">
        <v>84</v>
      </c>
      <c r="R4" s="107" t="s">
        <v>85</v>
      </c>
      <c r="S4" s="107" t="s">
        <v>86</v>
      </c>
    </row>
    <row r="5" spans="1:19" s="5" customFormat="1" ht="18" customHeight="1">
      <c r="A5" s="99"/>
      <c r="B5" s="99"/>
      <c r="C5" s="109"/>
      <c r="D5" s="109"/>
      <c r="E5" s="108"/>
      <c r="F5" s="108"/>
      <c r="G5" s="108"/>
      <c r="H5" s="109"/>
      <c r="I5" s="108"/>
      <c r="J5" s="108"/>
      <c r="K5" s="108"/>
      <c r="L5" s="109"/>
      <c r="M5" s="108"/>
      <c r="N5" s="108"/>
      <c r="O5" s="108"/>
      <c r="P5" s="109"/>
      <c r="Q5" s="108"/>
      <c r="R5" s="108"/>
      <c r="S5" s="108"/>
    </row>
    <row r="6" spans="1:19" s="6" customFormat="1" ht="18" customHeight="1">
      <c r="A6" s="100"/>
      <c r="B6" s="100"/>
      <c r="C6" s="111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S7">SUM(D8:D13)</f>
        <v>28</v>
      </c>
      <c r="E7" s="75">
        <f t="shared" si="0"/>
        <v>8</v>
      </c>
      <c r="F7" s="75">
        <f t="shared" si="0"/>
        <v>14</v>
      </c>
      <c r="G7" s="75">
        <f t="shared" si="0"/>
        <v>6</v>
      </c>
      <c r="H7" s="75">
        <f t="shared" si="0"/>
        <v>0</v>
      </c>
      <c r="I7" s="75">
        <f t="shared" si="0"/>
        <v>0</v>
      </c>
      <c r="J7" s="75">
        <f t="shared" si="0"/>
        <v>0</v>
      </c>
      <c r="K7" s="75">
        <f t="shared" si="0"/>
        <v>0</v>
      </c>
      <c r="L7" s="75">
        <f t="shared" si="0"/>
        <v>3</v>
      </c>
      <c r="M7" s="75">
        <f t="shared" si="0"/>
        <v>2</v>
      </c>
      <c r="N7" s="75">
        <f t="shared" si="0"/>
        <v>0</v>
      </c>
      <c r="O7" s="75">
        <f t="shared" si="0"/>
        <v>1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</row>
    <row r="8" spans="1:19" s="67" customFormat="1" ht="12" customHeight="1">
      <c r="A8" s="62" t="s">
        <v>106</v>
      </c>
      <c r="B8" s="63" t="s">
        <v>108</v>
      </c>
      <c r="C8" s="62" t="s">
        <v>109</v>
      </c>
      <c r="D8" s="64">
        <f aca="true" t="shared" si="1" ref="D8:D13">SUM(E8:G8)</f>
        <v>0</v>
      </c>
      <c r="E8" s="64">
        <v>0</v>
      </c>
      <c r="F8" s="64">
        <v>0</v>
      </c>
      <c r="G8" s="64">
        <v>0</v>
      </c>
      <c r="H8" s="64">
        <f aca="true" t="shared" si="2" ref="H8:H13">SUM(I8:K8)</f>
        <v>0</v>
      </c>
      <c r="I8" s="64">
        <v>0</v>
      </c>
      <c r="J8" s="64">
        <v>0</v>
      </c>
      <c r="K8" s="64">
        <v>0</v>
      </c>
      <c r="L8" s="64">
        <f aca="true" t="shared" si="3" ref="L8:L13">SUM(M8:O8)</f>
        <v>3</v>
      </c>
      <c r="M8" s="64">
        <v>2</v>
      </c>
      <c r="N8" s="64">
        <v>0</v>
      </c>
      <c r="O8" s="64">
        <v>1</v>
      </c>
      <c r="P8" s="64">
        <f aca="true" t="shared" si="4" ref="P8:P13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106</v>
      </c>
      <c r="B9" s="72" t="s">
        <v>118</v>
      </c>
      <c r="C9" s="62" t="s">
        <v>119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106</v>
      </c>
      <c r="B10" s="63" t="s">
        <v>130</v>
      </c>
      <c r="C10" s="62" t="s">
        <v>131</v>
      </c>
      <c r="D10" s="64">
        <f t="shared" si="1"/>
        <v>20</v>
      </c>
      <c r="E10" s="64">
        <v>3</v>
      </c>
      <c r="F10" s="64">
        <v>14</v>
      </c>
      <c r="G10" s="64">
        <v>3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106</v>
      </c>
      <c r="B11" s="72" t="s">
        <v>132</v>
      </c>
      <c r="C11" s="62" t="s">
        <v>133</v>
      </c>
      <c r="D11" s="64">
        <f t="shared" si="1"/>
        <v>5</v>
      </c>
      <c r="E11" s="64">
        <v>4</v>
      </c>
      <c r="F11" s="64">
        <v>0</v>
      </c>
      <c r="G11" s="64">
        <v>1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106</v>
      </c>
      <c r="B12" s="69" t="s">
        <v>141</v>
      </c>
      <c r="C12" s="62" t="s">
        <v>142</v>
      </c>
      <c r="D12" s="70">
        <f t="shared" si="1"/>
        <v>3</v>
      </c>
      <c r="E12" s="70">
        <v>1</v>
      </c>
      <c r="F12" s="70">
        <v>0</v>
      </c>
      <c r="G12" s="70">
        <v>2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106</v>
      </c>
      <c r="B13" s="69" t="s">
        <v>143</v>
      </c>
      <c r="C13" s="62" t="s">
        <v>144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8" customWidth="1"/>
    <col min="2" max="2" width="8.69921875" style="79" customWidth="1"/>
    <col min="3" max="3" width="12.59765625" style="80" customWidth="1"/>
    <col min="4" max="10" width="9" style="81" customWidth="1"/>
    <col min="11" max="16384" width="9" style="80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8" t="s">
        <v>75</v>
      </c>
      <c r="B2" s="98" t="s">
        <v>37</v>
      </c>
      <c r="C2" s="110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9"/>
      <c r="B3" s="99"/>
      <c r="C3" s="109"/>
      <c r="D3" s="109" t="s">
        <v>13</v>
      </c>
      <c r="E3" s="130" t="s">
        <v>94</v>
      </c>
      <c r="F3" s="130" t="s">
        <v>1</v>
      </c>
      <c r="G3" s="109" t="s">
        <v>13</v>
      </c>
      <c r="H3" s="98" t="s">
        <v>84</v>
      </c>
      <c r="I3" s="98" t="s">
        <v>85</v>
      </c>
      <c r="J3" s="98" t="s">
        <v>86</v>
      </c>
    </row>
    <row r="4" spans="1:10" s="5" customFormat="1" ht="13.5" customHeight="1">
      <c r="A4" s="99"/>
      <c r="B4" s="99"/>
      <c r="C4" s="109"/>
      <c r="D4" s="109"/>
      <c r="E4" s="109"/>
      <c r="F4" s="109"/>
      <c r="G4" s="109"/>
      <c r="H4" s="108"/>
      <c r="I4" s="108"/>
      <c r="J4" s="108"/>
    </row>
    <row r="5" spans="1:10" s="5" customFormat="1" ht="20.25" customHeight="1">
      <c r="A5" s="99"/>
      <c r="B5" s="99"/>
      <c r="C5" s="109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100"/>
      <c r="B6" s="100"/>
      <c r="C6" s="111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106</v>
      </c>
      <c r="B7" s="60" t="s">
        <v>107</v>
      </c>
      <c r="C7" s="59" t="s">
        <v>103</v>
      </c>
      <c r="D7" s="75">
        <f aca="true" t="shared" si="0" ref="D7:J7">SUM(D8:D22)</f>
        <v>245</v>
      </c>
      <c r="E7" s="75">
        <f t="shared" si="0"/>
        <v>222</v>
      </c>
      <c r="F7" s="75">
        <f t="shared" si="0"/>
        <v>30</v>
      </c>
      <c r="G7" s="75">
        <f t="shared" si="0"/>
        <v>3568</v>
      </c>
      <c r="H7" s="75">
        <f t="shared" si="0"/>
        <v>3161</v>
      </c>
      <c r="I7" s="75">
        <f t="shared" si="0"/>
        <v>464</v>
      </c>
      <c r="J7" s="75">
        <f t="shared" si="0"/>
        <v>23</v>
      </c>
    </row>
    <row r="8" spans="1:10" s="65" customFormat="1" ht="12" customHeight="1">
      <c r="A8" s="62" t="s">
        <v>106</v>
      </c>
      <c r="B8" s="63" t="s">
        <v>120</v>
      </c>
      <c r="C8" s="62" t="s">
        <v>121</v>
      </c>
      <c r="D8" s="64">
        <v>130</v>
      </c>
      <c r="E8" s="64">
        <v>123</v>
      </c>
      <c r="F8" s="64">
        <v>9</v>
      </c>
      <c r="G8" s="64">
        <v>1944</v>
      </c>
      <c r="H8" s="64">
        <v>1782</v>
      </c>
      <c r="I8" s="64">
        <v>162</v>
      </c>
      <c r="J8" s="64">
        <v>0</v>
      </c>
    </row>
    <row r="9" spans="1:10" s="65" customFormat="1" ht="12" customHeight="1">
      <c r="A9" s="62" t="s">
        <v>106</v>
      </c>
      <c r="B9" s="72" t="s">
        <v>110</v>
      </c>
      <c r="C9" s="62" t="s">
        <v>111</v>
      </c>
      <c r="D9" s="64">
        <v>14</v>
      </c>
      <c r="E9" s="64">
        <v>12</v>
      </c>
      <c r="F9" s="64">
        <v>3</v>
      </c>
      <c r="G9" s="64">
        <v>194</v>
      </c>
      <c r="H9" s="64">
        <v>176</v>
      </c>
      <c r="I9" s="64">
        <v>18</v>
      </c>
      <c r="J9" s="64">
        <v>0</v>
      </c>
    </row>
    <row r="10" spans="1:10" s="65" customFormat="1" ht="12" customHeight="1">
      <c r="A10" s="62" t="s">
        <v>106</v>
      </c>
      <c r="B10" s="72" t="s">
        <v>134</v>
      </c>
      <c r="C10" s="62" t="s">
        <v>135</v>
      </c>
      <c r="D10" s="64">
        <v>4</v>
      </c>
      <c r="E10" s="64">
        <v>3</v>
      </c>
      <c r="F10" s="64">
        <v>1</v>
      </c>
      <c r="G10" s="64">
        <v>75</v>
      </c>
      <c r="H10" s="64">
        <v>66</v>
      </c>
      <c r="I10" s="64">
        <v>9</v>
      </c>
      <c r="J10" s="64">
        <v>0</v>
      </c>
    </row>
    <row r="11" spans="1:10" s="65" customFormat="1" ht="12" customHeight="1">
      <c r="A11" s="62" t="s">
        <v>106</v>
      </c>
      <c r="B11" s="72" t="s">
        <v>145</v>
      </c>
      <c r="C11" s="62" t="s">
        <v>146</v>
      </c>
      <c r="D11" s="64">
        <v>12</v>
      </c>
      <c r="E11" s="64">
        <v>11</v>
      </c>
      <c r="F11" s="64">
        <v>1</v>
      </c>
      <c r="G11" s="64">
        <v>87</v>
      </c>
      <c r="H11" s="64">
        <v>69</v>
      </c>
      <c r="I11" s="64">
        <v>18</v>
      </c>
      <c r="J11" s="64">
        <v>0</v>
      </c>
    </row>
    <row r="12" spans="1:10" s="65" customFormat="1" ht="12" customHeight="1">
      <c r="A12" s="68" t="s">
        <v>106</v>
      </c>
      <c r="B12" s="69" t="s">
        <v>126</v>
      </c>
      <c r="C12" s="62" t="s">
        <v>127</v>
      </c>
      <c r="D12" s="70">
        <v>4</v>
      </c>
      <c r="E12" s="70">
        <v>3</v>
      </c>
      <c r="F12" s="70">
        <v>2</v>
      </c>
      <c r="G12" s="70">
        <v>36</v>
      </c>
      <c r="H12" s="70">
        <v>34</v>
      </c>
      <c r="I12" s="70">
        <v>2</v>
      </c>
      <c r="J12" s="70">
        <v>0</v>
      </c>
    </row>
    <row r="13" spans="1:10" s="65" customFormat="1" ht="12" customHeight="1">
      <c r="A13" s="68" t="s">
        <v>106</v>
      </c>
      <c r="B13" s="69" t="s">
        <v>136</v>
      </c>
      <c r="C13" s="62" t="s">
        <v>137</v>
      </c>
      <c r="D13" s="70">
        <v>6</v>
      </c>
      <c r="E13" s="70">
        <v>6</v>
      </c>
      <c r="F13" s="70">
        <v>1</v>
      </c>
      <c r="G13" s="70">
        <v>75</v>
      </c>
      <c r="H13" s="70">
        <v>68</v>
      </c>
      <c r="I13" s="70">
        <v>20</v>
      </c>
      <c r="J13" s="70">
        <v>0</v>
      </c>
    </row>
    <row r="14" spans="1:10" s="65" customFormat="1" ht="12" customHeight="1">
      <c r="A14" s="68" t="s">
        <v>106</v>
      </c>
      <c r="B14" s="69" t="s">
        <v>112</v>
      </c>
      <c r="C14" s="62" t="s">
        <v>113</v>
      </c>
      <c r="D14" s="70">
        <v>7</v>
      </c>
      <c r="E14" s="70">
        <v>4</v>
      </c>
      <c r="F14" s="70">
        <v>3</v>
      </c>
      <c r="G14" s="70">
        <v>89</v>
      </c>
      <c r="H14" s="70">
        <v>89</v>
      </c>
      <c r="I14" s="70">
        <v>0</v>
      </c>
      <c r="J14" s="70">
        <v>0</v>
      </c>
    </row>
    <row r="15" spans="1:10" s="65" customFormat="1" ht="12" customHeight="1">
      <c r="A15" s="68" t="s">
        <v>106</v>
      </c>
      <c r="B15" s="69" t="s">
        <v>114</v>
      </c>
      <c r="C15" s="62" t="s">
        <v>115</v>
      </c>
      <c r="D15" s="70">
        <v>4</v>
      </c>
      <c r="E15" s="70">
        <v>3</v>
      </c>
      <c r="F15" s="70">
        <v>1</v>
      </c>
      <c r="G15" s="70">
        <v>36</v>
      </c>
      <c r="H15" s="70">
        <v>30</v>
      </c>
      <c r="I15" s="70">
        <v>3</v>
      </c>
      <c r="J15" s="70">
        <v>3</v>
      </c>
    </row>
    <row r="16" spans="1:10" s="65" customFormat="1" ht="12" customHeight="1">
      <c r="A16" s="68" t="s">
        <v>106</v>
      </c>
      <c r="B16" s="69" t="s">
        <v>116</v>
      </c>
      <c r="C16" s="62" t="s">
        <v>117</v>
      </c>
      <c r="D16" s="70">
        <v>20</v>
      </c>
      <c r="E16" s="70">
        <v>18</v>
      </c>
      <c r="F16" s="70">
        <v>2</v>
      </c>
      <c r="G16" s="70">
        <v>202</v>
      </c>
      <c r="H16" s="70">
        <v>180</v>
      </c>
      <c r="I16" s="70">
        <v>22</v>
      </c>
      <c r="J16" s="70">
        <v>0</v>
      </c>
    </row>
    <row r="17" spans="1:10" s="65" customFormat="1" ht="12" customHeight="1">
      <c r="A17" s="68" t="s">
        <v>106</v>
      </c>
      <c r="B17" s="69" t="s">
        <v>147</v>
      </c>
      <c r="C17" s="62" t="s">
        <v>148</v>
      </c>
      <c r="D17" s="70">
        <v>18</v>
      </c>
      <c r="E17" s="70">
        <v>18</v>
      </c>
      <c r="F17" s="70">
        <v>2</v>
      </c>
      <c r="G17" s="70">
        <v>339</v>
      </c>
      <c r="H17" s="70">
        <v>319</v>
      </c>
      <c r="I17" s="70">
        <v>0</v>
      </c>
      <c r="J17" s="70">
        <v>20</v>
      </c>
    </row>
    <row r="18" spans="1:10" s="65" customFormat="1" ht="12" customHeight="1">
      <c r="A18" s="68" t="s">
        <v>106</v>
      </c>
      <c r="B18" s="69" t="s">
        <v>128</v>
      </c>
      <c r="C18" s="62" t="s">
        <v>129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</row>
    <row r="19" spans="1:10" s="65" customFormat="1" ht="12" customHeight="1">
      <c r="A19" s="68" t="s">
        <v>106</v>
      </c>
      <c r="B19" s="69" t="s">
        <v>122</v>
      </c>
      <c r="C19" s="62" t="s">
        <v>123</v>
      </c>
      <c r="D19" s="70">
        <v>4</v>
      </c>
      <c r="E19" s="70">
        <v>2</v>
      </c>
      <c r="F19" s="70">
        <v>2</v>
      </c>
      <c r="G19" s="70">
        <v>35</v>
      </c>
      <c r="H19" s="70">
        <v>34</v>
      </c>
      <c r="I19" s="70">
        <v>1</v>
      </c>
      <c r="J19" s="70">
        <v>0</v>
      </c>
    </row>
    <row r="20" spans="1:10" s="65" customFormat="1" ht="12" customHeight="1">
      <c r="A20" s="68" t="s">
        <v>106</v>
      </c>
      <c r="B20" s="69" t="s">
        <v>124</v>
      </c>
      <c r="C20" s="62" t="s">
        <v>125</v>
      </c>
      <c r="D20" s="70">
        <v>8</v>
      </c>
      <c r="E20" s="70">
        <v>8</v>
      </c>
      <c r="F20" s="70">
        <v>0</v>
      </c>
      <c r="G20" s="70">
        <v>314</v>
      </c>
      <c r="H20" s="70">
        <v>180</v>
      </c>
      <c r="I20" s="70">
        <v>187</v>
      </c>
      <c r="J20" s="70">
        <v>0</v>
      </c>
    </row>
    <row r="21" spans="1:10" s="65" customFormat="1" ht="12" customHeight="1">
      <c r="A21" s="68" t="s">
        <v>106</v>
      </c>
      <c r="B21" s="69" t="s">
        <v>138</v>
      </c>
      <c r="C21" s="62" t="s">
        <v>139</v>
      </c>
      <c r="D21" s="70">
        <v>6</v>
      </c>
      <c r="E21" s="70">
        <v>4</v>
      </c>
      <c r="F21" s="70">
        <v>2</v>
      </c>
      <c r="G21" s="70">
        <v>73</v>
      </c>
      <c r="H21" s="70">
        <v>73</v>
      </c>
      <c r="I21" s="70">
        <v>14</v>
      </c>
      <c r="J21" s="70">
        <v>0</v>
      </c>
    </row>
    <row r="22" spans="1:10" s="65" customFormat="1" ht="12" customHeight="1">
      <c r="A22" s="68" t="s">
        <v>106</v>
      </c>
      <c r="B22" s="69" t="s">
        <v>140</v>
      </c>
      <c r="C22" s="62" t="s">
        <v>105</v>
      </c>
      <c r="D22" s="70">
        <v>8</v>
      </c>
      <c r="E22" s="70">
        <v>7</v>
      </c>
      <c r="F22" s="70">
        <v>1</v>
      </c>
      <c r="G22" s="70">
        <v>69</v>
      </c>
      <c r="H22" s="70">
        <v>61</v>
      </c>
      <c r="I22" s="70">
        <v>8</v>
      </c>
      <c r="J22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2015-02-17T03:15:04Z</dcterms:modified>
  <cp:category/>
  <cp:version/>
  <cp:contentType/>
  <cp:contentStatus/>
</cp:coreProperties>
</file>