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260" windowHeight="394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'し尿処理状況'!$A$7:$BC$70</definedName>
    <definedName name="_xlnm.Print_Area" localSheetId="0">'水洗化人口等'!$A$7:$Z$70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<sst xmlns="http://schemas.openxmlformats.org/spreadsheetml/2006/main" count="990" uniqueCount="387">
  <si>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</si>
  <si>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</si>
  <si>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</si>
  <si>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</si>
  <si>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</si>
  <si>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</si>
  <si>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</si>
  <si>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</si>
  <si>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</si>
  <si>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</si>
  <si>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</si>
  <si>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</si>
  <si>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</si>
  <si>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</si>
  <si>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</si>
  <si>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</si>
  <si>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</si>
  <si>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</si>
  <si>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</si>
  <si>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</si>
  <si>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</si>
  <si>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</si>
  <si>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</si>
  <si>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</si>
  <si>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</si>
  <si>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</si>
  <si>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</si>
  <si>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</si>
  <si>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</si>
  <si>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</si>
  <si>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</si>
  <si>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</si>
  <si>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</si>
  <si>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</si>
  <si>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</si>
  <si>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</si>
  <si>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</si>
  <si>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</si>
  <si>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</si>
  <si>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</si>
  <si>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</si>
  <si>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</si>
  <si>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</si>
  <si>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</si>
  <si>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</si>
  <si>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</si>
  <si>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</si>
  <si>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</si>
  <si>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</si>
  <si>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</si>
  <si>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</si>
  <si>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</si>
  <si>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</si>
  <si>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</si>
  <si>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</si>
  <si>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</si>
  <si>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</si>
  <si>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</si>
  <si>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</si>
  <si>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</si>
  <si>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</si>
  <si>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</si>
  <si>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</si>
  <si>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</si>
  <si>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</si>
  <si>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</si>
  <si>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</si>
  <si>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</si>
  <si>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</si>
  <si>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</si>
  <si>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</si>
  <si>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</si>
  <si>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</si>
  <si>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</si>
  <si>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</si>
  <si>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</si>
  <si>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</si>
  <si>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</si>
  <si>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</si>
  <si>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</si>
  <si>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</si>
  <si>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</si>
  <si>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</si>
  <si>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</si>
  <si>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</si>
  <si>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</si>
  <si>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</si>
  <si>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</si>
  <si>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</si>
  <si>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</si>
  <si>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</si>
  <si>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</si>
  <si>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</si>
  <si>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</si>
  <si>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</si>
  <si>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</si>
  <si>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</si>
  <si>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</si>
  <si>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</si>
  <si>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</si>
  <si>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</si>
  <si>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</si>
  <si>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</si>
  <si>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</si>
  <si>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</si>
  <si>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</si>
  <si>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</si>
  <si>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</si>
  <si>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</si>
  <si>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</si>
  <si>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</si>
  <si>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</si>
  <si>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</si>
  <si>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</si>
  <si>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</si>
  <si>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</si>
  <si>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</si>
  <si>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</si>
  <si>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</si>
  <si>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</si>
  <si>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</si>
  <si>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</si>
  <si>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</si>
  <si>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</si>
  <si>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</si>
  <si>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</si>
  <si>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</si>
  <si>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</si>
  <si>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</si>
  <si>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</si>
  <si>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</si>
  <si>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</si>
  <si>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</si>
  <si>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</si>
  <si>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</si>
  <si>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</si>
  <si>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</si>
  <si>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</si>
  <si>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</si>
  <si>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</si>
  <si>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</si>
  <si>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</si>
  <si>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</si>
  <si>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</si>
  <si>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</si>
  <si>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</si>
  <si>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</si>
  <si>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</si>
  <si>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</si>
  <si>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</si>
  <si>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</si>
  <si>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</si>
  <si>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</si>
  <si>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</si>
  <si>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</si>
  <si>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</si>
  <si>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</si>
  <si>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</si>
  <si>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</si>
  <si>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</si>
  <si>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</si>
  <si>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</si>
  <si>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</si>
  <si>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</si>
  <si>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</si>
  <si>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</si>
  <si>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</si>
  <si>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</si>
  <si>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</si>
  <si>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</si>
  <si>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</si>
  <si>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</si>
  <si>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</si>
  <si>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</si>
  <si>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</si>
  <si>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</si>
  <si>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</si>
  <si>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</si>
  <si>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</si>
  <si>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</si>
  <si>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</si>
  <si>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</si>
  <si>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</si>
  <si>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</si>
  <si>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</si>
  <si>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</si>
  <si>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</si>
  <si>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</si>
  <si>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</si>
  <si>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</si>
  <si>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</si>
  <si>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</si>
  <si>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</si>
  <si>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</si>
  <si>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</si>
  <si>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</si>
  <si>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</si>
  <si>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</si>
  <si>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</si>
  <si>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</si>
  <si>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</si>
  <si>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</si>
  <si>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</si>
  <si>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</si>
  <si>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</si>
  <si>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</si>
  <si>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</si>
  <si>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</si>
  <si>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</si>
  <si>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</si>
  <si>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</si>
  <si>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</si>
  <si>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</si>
  <si>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</si>
  <si>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</si>
  <si>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</si>
  <si>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</si>
  <si>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</si>
  <si>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</si>
  <si>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</si>
  <si>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</si>
  <si>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</si>
  <si>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</si>
  <si>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</si>
  <si>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</si>
  <si>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</si>
  <si>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</si>
  <si>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</si>
  <si>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</si>
  <si>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</si>
  <si>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</si>
  <si>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</si>
  <si>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</si>
  <si>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</si>
  <si>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</si>
  <si>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</si>
  <si>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</si>
  <si>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</si>
  <si>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</si>
  <si>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</si>
  <si>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</si>
  <si>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</si>
  <si>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</si>
  <si>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</si>
  <si>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</si>
  <si>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</si>
  <si>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</si>
  <si>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</si>
  <si>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</si>
  <si>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</si>
  <si>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</si>
  <si>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</si>
  <si>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</si>
  <si>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</si>
  <si>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</si>
  <si>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</si>
  <si>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</si>
  <si>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</si>
  <si>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美里町</t>
  </si>
  <si>
    <t>埼玉県</t>
  </si>
  <si>
    <t>11000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</si>
  <si>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</si>
  <si>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</si>
  <si>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</si>
  <si>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</si>
  <si>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</si>
  <si>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</si>
  <si>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</si>
  <si>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</si>
  <si>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</si>
  <si>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</si>
  <si>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</si>
  <si>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</si>
  <si>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</si>
  <si>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</si>
  <si>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</si>
  <si>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</si>
  <si>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</si>
  <si>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</si>
  <si>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</si>
  <si>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</si>
  <si>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</si>
  <si>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</si>
  <si>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</si>
  <si>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</si>
  <si>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</si>
  <si>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</si>
  <si>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</si>
  <si>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</si>
  <si>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</si>
  <si>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</si>
  <si>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</si>
  <si>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</si>
  <si>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</si>
  <si>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</si>
  <si>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</si>
  <si>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</si>
  <si>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</si>
  <si>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</si>
  <si>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</si>
  <si>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</si>
  <si>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</si>
  <si>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</si>
  <si>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</si>
  <si>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</si>
  <si>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</si>
  <si>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</si>
  <si>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</si>
  <si>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</si>
  <si>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</si>
  <si>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</si>
  <si>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</si>
  <si>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</si>
  <si>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</si>
  <si>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</si>
  <si>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</si>
  <si>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</si>
  <si>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</si>
  <si>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</si>
  <si>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</si>
  <si>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</si>
  <si>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</si>
  <si>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</si>
  <si>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</si>
  <si>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</si>
  <si>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</si>
  <si>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</si>
  <si>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</si>
  <si>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</si>
  <si>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</si>
  <si>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</si>
  <si>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</si>
  <si>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</si>
  <si>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</si>
  <si>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</si>
  <si>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</si>
  <si>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</si>
  <si>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</si>
  <si>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</si>
  <si>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</si>
  <si>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</si>
  <si>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</si>
  <si>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</si>
  <si>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</si>
  <si>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</si>
  <si>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</si>
  <si>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</si>
  <si>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</si>
  <si>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</si>
  <si>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</si>
  <si>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</si>
  <si>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</si>
  <si>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</si>
  <si>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</si>
  <si>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</si>
  <si>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</si>
  <si>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</si>
  <si>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</si>
  <si>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</si>
  <si>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</si>
  <si>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</si>
  <si>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</si>
  <si>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</si>
  <si>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</si>
  <si>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</si>
  <si>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</si>
  <si>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</si>
  <si>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</si>
  <si>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</si>
  <si>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</si>
  <si>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</si>
  <si>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</si>
  <si>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</si>
  <si>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</si>
  <si>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</si>
  <si>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</si>
  <si>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</si>
  <si>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</si>
  <si>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</si>
  <si>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</si>
  <si>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</si>
  <si>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</si>
  <si>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</si>
  <si>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</si>
  <si>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</si>
  <si>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</si>
  <si>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11000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</si>
</sst>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19" customWidth="1"/>
    <col min="2" max="2" width="8.69921875" style="120" customWidth="1"/>
    <col min="3" max="3" width="12.59765625" style="119" customWidth="1"/>
    <col min="4" max="5" width="11.69921875" style="121" customWidth="1"/>
    <col min="6" max="6" width="11.69921875" style="122" customWidth="1"/>
    <col min="7" max="9" width="11.69921875" style="121" customWidth="1"/>
    <col min="10" max="10" width="11.69921875" style="122" customWidth="1"/>
    <col min="11" max="11" width="11.69921875" style="121" customWidth="1"/>
    <col min="12" max="12" width="11.69921875" style="123" customWidth="1"/>
    <col min="13" max="13" width="11.69921875" style="121" customWidth="1"/>
    <col min="14" max="14" width="11.69921875" style="123" customWidth="1"/>
    <col min="15" max="16" width="11.69921875" style="121" customWidth="1"/>
    <col min="17" max="17" width="11.69921875" style="123" customWidth="1"/>
    <col min="18" max="18" width="11.69921875" style="121" customWidth="1"/>
    <col min="19" max="22" width="8.59765625" style="124" customWidth="1"/>
    <col min="23" max="16384" width="9" style="124" customWidth="1"/>
  </cols>
  <sheetData>
    <row r="1" spans="1:22" s="112" customFormat="1" ht="17.25">
      <c r="A1" s="107" t="s">
        <v>254</v>
      </c>
      <c r="B1" s="108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1"/>
      <c r="T1" s="111"/>
      <c r="U1" s="111"/>
      <c r="V1" s="111"/>
    </row>
    <row r="2" spans="1:26" s="55" customFormat="1" ht="24" customHeight="1">
      <c r="A2" s="129" t="s">
        <v>208</v>
      </c>
      <c r="B2" s="132" t="s">
        <v>207</v>
      </c>
      <c r="C2" s="133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39" t="s">
        <v>0</v>
      </c>
      <c r="T2" s="140"/>
      <c r="U2" s="140"/>
      <c r="V2" s="141"/>
      <c r="W2" s="145" t="s">
        <v>1</v>
      </c>
      <c r="X2" s="140"/>
      <c r="Y2" s="140"/>
      <c r="Z2" s="141"/>
    </row>
    <row r="3" spans="1:26" s="55" customFormat="1" ht="18.75" customHeight="1">
      <c r="A3" s="130"/>
      <c r="B3" s="130"/>
      <c r="C3" s="134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2"/>
      <c r="T3" s="143"/>
      <c r="U3" s="143"/>
      <c r="V3" s="144"/>
      <c r="W3" s="142"/>
      <c r="X3" s="143"/>
      <c r="Y3" s="143"/>
      <c r="Z3" s="144"/>
    </row>
    <row r="4" spans="1:26" s="55" customFormat="1" ht="26.25" customHeight="1">
      <c r="A4" s="130"/>
      <c r="B4" s="130"/>
      <c r="C4" s="134"/>
      <c r="D4" s="78"/>
      <c r="E4" s="136" t="s">
        <v>3</v>
      </c>
      <c r="F4" s="127" t="s">
        <v>227</v>
      </c>
      <c r="G4" s="127" t="s">
        <v>253</v>
      </c>
      <c r="H4" s="127" t="s">
        <v>228</v>
      </c>
      <c r="I4" s="136" t="s">
        <v>3</v>
      </c>
      <c r="J4" s="127" t="s">
        <v>229</v>
      </c>
      <c r="K4" s="127" t="s">
        <v>230</v>
      </c>
      <c r="L4" s="127" t="s">
        <v>231</v>
      </c>
      <c r="M4" s="127" t="s">
        <v>232</v>
      </c>
      <c r="N4" s="127" t="s">
        <v>233</v>
      </c>
      <c r="O4" s="137" t="s">
        <v>234</v>
      </c>
      <c r="P4" s="80"/>
      <c r="Q4" s="127" t="s">
        <v>235</v>
      </c>
      <c r="R4" s="81"/>
      <c r="S4" s="127" t="s">
        <v>4</v>
      </c>
      <c r="T4" s="127" t="s">
        <v>5</v>
      </c>
      <c r="U4" s="129" t="s">
        <v>6</v>
      </c>
      <c r="V4" s="129" t="s">
        <v>7</v>
      </c>
      <c r="W4" s="127" t="s">
        <v>4</v>
      </c>
      <c r="X4" s="127" t="s">
        <v>5</v>
      </c>
      <c r="Y4" s="129" t="s">
        <v>6</v>
      </c>
      <c r="Z4" s="129" t="s">
        <v>7</v>
      </c>
    </row>
    <row r="5" spans="1:26" s="55" customFormat="1" ht="23.25" customHeight="1">
      <c r="A5" s="130"/>
      <c r="B5" s="130"/>
      <c r="C5" s="134"/>
      <c r="D5" s="78"/>
      <c r="E5" s="136"/>
      <c r="F5" s="128"/>
      <c r="G5" s="128"/>
      <c r="H5" s="128"/>
      <c r="I5" s="136"/>
      <c r="J5" s="128"/>
      <c r="K5" s="128"/>
      <c r="L5" s="128"/>
      <c r="M5" s="128"/>
      <c r="N5" s="128"/>
      <c r="O5" s="128"/>
      <c r="P5" s="82" t="s">
        <v>8</v>
      </c>
      <c r="Q5" s="128"/>
      <c r="R5" s="83"/>
      <c r="S5" s="128"/>
      <c r="T5" s="128"/>
      <c r="U5" s="138"/>
      <c r="V5" s="138"/>
      <c r="W5" s="128"/>
      <c r="X5" s="128"/>
      <c r="Y5" s="138"/>
      <c r="Z5" s="138"/>
    </row>
    <row r="6" spans="1:26" s="84" customFormat="1" ht="18" customHeight="1">
      <c r="A6" s="131"/>
      <c r="B6" s="131"/>
      <c r="C6" s="135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259</v>
      </c>
      <c r="B7" s="89" t="s">
        <v>260</v>
      </c>
      <c r="C7" s="89" t="s">
        <v>256</v>
      </c>
      <c r="D7" s="194">
        <f>SUM(D8:D70)</f>
        <v>7287000</v>
      </c>
      <c r="E7" s="194">
        <f>SUM(E8:E70)</f>
        <v>132747</v>
      </c>
      <c r="F7" s="195">
        <f>IF(D7&gt;0,E7/D7*100,"-")</f>
        <v>1.8216961712638944</v>
      </c>
      <c r="G7" s="194">
        <f>SUM(G8:G70)</f>
        <v>132483</v>
      </c>
      <c r="H7" s="194">
        <f>SUM(H8:H70)</f>
        <v>264</v>
      </c>
      <c r="I7" s="194">
        <f>SUM(I8:I70)</f>
        <v>7154253</v>
      </c>
      <c r="J7" s="195">
        <f>IF($D7&gt;0,I7/$D7*100,"-")</f>
        <v>98.1783038287361</v>
      </c>
      <c r="K7" s="194">
        <f>SUM(K8:K70)</f>
        <v>5462353</v>
      </c>
      <c r="L7" s="195">
        <f>IF($D7&gt;0,K7/$D7*100,"-")</f>
        <v>74.96024427061892</v>
      </c>
      <c r="M7" s="194">
        <f>SUM(M8:M70)</f>
        <v>9055</v>
      </c>
      <c r="N7" s="195">
        <f>IF($D7&gt;0,M7/$D7*100,"-")</f>
        <v>0.1242623850693015</v>
      </c>
      <c r="O7" s="194">
        <f>SUM(O8:O70)</f>
        <v>1682845</v>
      </c>
      <c r="P7" s="194">
        <f>SUM(P8:P70)</f>
        <v>841433</v>
      </c>
      <c r="Q7" s="195">
        <f>IF($D7&gt;0,O7/$D7*100,"-")</f>
        <v>23.093797173047896</v>
      </c>
      <c r="R7" s="194">
        <f>SUM(R8:R70)</f>
        <v>118972</v>
      </c>
      <c r="S7" s="196">
        <f aca="true" t="shared" si="0" ref="S7:Z7">COUNTIF(S8:S70,"○")</f>
        <v>15</v>
      </c>
      <c r="T7" s="196">
        <f t="shared" si="0"/>
        <v>25</v>
      </c>
      <c r="U7" s="196">
        <f t="shared" si="0"/>
        <v>0</v>
      </c>
      <c r="V7" s="196">
        <f t="shared" si="0"/>
        <v>23</v>
      </c>
      <c r="W7" s="196">
        <f t="shared" si="0"/>
        <v>11</v>
      </c>
      <c r="X7" s="196">
        <f t="shared" si="0"/>
        <v>1</v>
      </c>
      <c r="Y7" s="196">
        <f t="shared" si="0"/>
        <v>1</v>
      </c>
      <c r="Z7" s="196">
        <f t="shared" si="0"/>
        <v>50</v>
      </c>
    </row>
    <row r="8" spans="1:26" s="102" customFormat="1" ht="12" customHeight="1">
      <c r="A8" s="92" t="s">
        <v>259</v>
      </c>
      <c r="B8" s="93" t="s">
        <v>261</v>
      </c>
      <c r="C8" s="92" t="s">
        <v>262</v>
      </c>
      <c r="D8" s="94">
        <f aca="true" t="shared" si="1" ref="D8:D70">+SUM(E8,+I8)</f>
        <v>1251799</v>
      </c>
      <c r="E8" s="94">
        <f aca="true" t="shared" si="2" ref="E8:E70">+SUM(G8,+H8)</f>
        <v>6102</v>
      </c>
      <c r="F8" s="95">
        <f aca="true" t="shared" si="3" ref="F8:F70">IF(D8&gt;0,E8/D8*100,"-")</f>
        <v>0.48745844979904923</v>
      </c>
      <c r="G8" s="94">
        <v>6102</v>
      </c>
      <c r="H8" s="94">
        <v>0</v>
      </c>
      <c r="I8" s="94">
        <f aca="true" t="shared" si="4" ref="I8:I70">+SUM(K8,+M8,+O8)</f>
        <v>1245697</v>
      </c>
      <c r="J8" s="95">
        <f aca="true" t="shared" si="5" ref="J8:J70">IF($D8&gt;0,I8/$D8*100,"-")</f>
        <v>99.51254155020095</v>
      </c>
      <c r="K8" s="94">
        <v>1085770</v>
      </c>
      <c r="L8" s="95">
        <f aca="true" t="shared" si="6" ref="L8:L70">IF($D8&gt;0,K8/$D8*100,"-")</f>
        <v>86.73676844285704</v>
      </c>
      <c r="M8" s="94">
        <v>946</v>
      </c>
      <c r="N8" s="95">
        <f aca="true" t="shared" si="7" ref="N8:N70">IF($D8&gt;0,M8/$D8*100,"-")</f>
        <v>0.07557123787445108</v>
      </c>
      <c r="O8" s="94">
        <v>158981</v>
      </c>
      <c r="P8" s="94">
        <v>40731</v>
      </c>
      <c r="Q8" s="95">
        <f aca="true" t="shared" si="8" ref="Q8:Q70">IF($D8&gt;0,O8/$D8*100,"-")</f>
        <v>12.70020186946946</v>
      </c>
      <c r="R8" s="94">
        <v>17185</v>
      </c>
      <c r="S8" s="96"/>
      <c r="T8" s="96" t="s">
        <v>257</v>
      </c>
      <c r="U8" s="96"/>
      <c r="V8" s="96"/>
      <c r="W8" s="97"/>
      <c r="X8" s="97"/>
      <c r="Y8" s="97"/>
      <c r="Z8" s="97" t="s">
        <v>257</v>
      </c>
    </row>
    <row r="9" spans="1:26" s="102" customFormat="1" ht="12" customHeight="1">
      <c r="A9" s="92" t="s">
        <v>259</v>
      </c>
      <c r="B9" s="93" t="s">
        <v>263</v>
      </c>
      <c r="C9" s="92" t="s">
        <v>264</v>
      </c>
      <c r="D9" s="94">
        <f t="shared" si="1"/>
        <v>348404</v>
      </c>
      <c r="E9" s="94">
        <f t="shared" si="2"/>
        <v>2930</v>
      </c>
      <c r="F9" s="95">
        <f t="shared" si="3"/>
        <v>0.840977715525654</v>
      </c>
      <c r="G9" s="94">
        <v>2909</v>
      </c>
      <c r="H9" s="94">
        <v>21</v>
      </c>
      <c r="I9" s="94">
        <f t="shared" si="4"/>
        <v>345474</v>
      </c>
      <c r="J9" s="95">
        <f t="shared" si="5"/>
        <v>99.15902228447435</v>
      </c>
      <c r="K9" s="94">
        <v>289757</v>
      </c>
      <c r="L9" s="95">
        <f t="shared" si="6"/>
        <v>83.16695560326518</v>
      </c>
      <c r="M9" s="94">
        <v>0</v>
      </c>
      <c r="N9" s="95">
        <f t="shared" si="7"/>
        <v>0</v>
      </c>
      <c r="O9" s="94">
        <v>55717</v>
      </c>
      <c r="P9" s="94">
        <v>34546</v>
      </c>
      <c r="Q9" s="95">
        <f t="shared" si="8"/>
        <v>15.992066681209172</v>
      </c>
      <c r="R9" s="94">
        <v>4917</v>
      </c>
      <c r="S9" s="96"/>
      <c r="T9" s="96" t="s">
        <v>257</v>
      </c>
      <c r="U9" s="96"/>
      <c r="V9" s="96"/>
      <c r="W9" s="96"/>
      <c r="X9" s="96"/>
      <c r="Y9" s="96"/>
      <c r="Z9" s="96" t="s">
        <v>257</v>
      </c>
    </row>
    <row r="10" spans="1:26" s="102" customFormat="1" ht="12" customHeight="1">
      <c r="A10" s="92" t="s">
        <v>259</v>
      </c>
      <c r="B10" s="93" t="s">
        <v>265</v>
      </c>
      <c r="C10" s="92" t="s">
        <v>266</v>
      </c>
      <c r="D10" s="94">
        <f t="shared" si="1"/>
        <v>202539</v>
      </c>
      <c r="E10" s="94">
        <f t="shared" si="2"/>
        <v>11981</v>
      </c>
      <c r="F10" s="95">
        <f t="shared" si="3"/>
        <v>5.915403946894179</v>
      </c>
      <c r="G10" s="94">
        <v>11981</v>
      </c>
      <c r="H10" s="94">
        <v>0</v>
      </c>
      <c r="I10" s="94">
        <f t="shared" si="4"/>
        <v>190558</v>
      </c>
      <c r="J10" s="95">
        <f t="shared" si="5"/>
        <v>94.08459605310581</v>
      </c>
      <c r="K10" s="94">
        <v>80231</v>
      </c>
      <c r="L10" s="95">
        <f t="shared" si="6"/>
        <v>39.61261781681553</v>
      </c>
      <c r="M10" s="94">
        <v>0</v>
      </c>
      <c r="N10" s="95">
        <f t="shared" si="7"/>
        <v>0</v>
      </c>
      <c r="O10" s="94">
        <v>110327</v>
      </c>
      <c r="P10" s="94">
        <v>60302</v>
      </c>
      <c r="Q10" s="95">
        <f t="shared" si="8"/>
        <v>54.4719782362903</v>
      </c>
      <c r="R10" s="94">
        <v>2644</v>
      </c>
      <c r="S10" s="96"/>
      <c r="T10" s="96"/>
      <c r="U10" s="96"/>
      <c r="V10" s="96" t="s">
        <v>257</v>
      </c>
      <c r="W10" s="97"/>
      <c r="X10" s="97"/>
      <c r="Y10" s="97"/>
      <c r="Z10" s="97" t="s">
        <v>257</v>
      </c>
    </row>
    <row r="11" spans="1:26" s="102" customFormat="1" ht="12" customHeight="1">
      <c r="A11" s="92" t="s">
        <v>259</v>
      </c>
      <c r="B11" s="93" t="s">
        <v>267</v>
      </c>
      <c r="C11" s="92" t="s">
        <v>268</v>
      </c>
      <c r="D11" s="94">
        <f t="shared" si="1"/>
        <v>583179</v>
      </c>
      <c r="E11" s="94">
        <f t="shared" si="2"/>
        <v>4177</v>
      </c>
      <c r="F11" s="95">
        <f t="shared" si="3"/>
        <v>0.716246641254229</v>
      </c>
      <c r="G11" s="94">
        <v>4177</v>
      </c>
      <c r="H11" s="94">
        <v>0</v>
      </c>
      <c r="I11" s="94">
        <f t="shared" si="4"/>
        <v>579002</v>
      </c>
      <c r="J11" s="95">
        <f t="shared" si="5"/>
        <v>99.28375335874577</v>
      </c>
      <c r="K11" s="94">
        <v>467009</v>
      </c>
      <c r="L11" s="95">
        <f t="shared" si="6"/>
        <v>80.07987256056887</v>
      </c>
      <c r="M11" s="94">
        <v>0</v>
      </c>
      <c r="N11" s="95">
        <f t="shared" si="7"/>
        <v>0</v>
      </c>
      <c r="O11" s="94">
        <v>111993</v>
      </c>
      <c r="P11" s="94">
        <v>53752</v>
      </c>
      <c r="Q11" s="95">
        <f t="shared" si="8"/>
        <v>19.20388079817689</v>
      </c>
      <c r="R11" s="94">
        <v>22432</v>
      </c>
      <c r="S11" s="96"/>
      <c r="T11" s="96" t="s">
        <v>257</v>
      </c>
      <c r="U11" s="96"/>
      <c r="V11" s="96"/>
      <c r="W11" s="97"/>
      <c r="X11" s="97"/>
      <c r="Y11" s="97" t="s">
        <v>257</v>
      </c>
      <c r="Z11" s="97"/>
    </row>
    <row r="12" spans="1:26" s="102" customFormat="1" ht="12" customHeight="1">
      <c r="A12" s="103" t="s">
        <v>259</v>
      </c>
      <c r="B12" s="104" t="s">
        <v>269</v>
      </c>
      <c r="C12" s="103" t="s">
        <v>270</v>
      </c>
      <c r="D12" s="105">
        <f t="shared" si="1"/>
        <v>85374</v>
      </c>
      <c r="E12" s="105">
        <f t="shared" si="2"/>
        <v>4006</v>
      </c>
      <c r="F12" s="106">
        <f t="shared" si="3"/>
        <v>4.692295078126831</v>
      </c>
      <c r="G12" s="105">
        <v>4006</v>
      </c>
      <c r="H12" s="105">
        <v>0</v>
      </c>
      <c r="I12" s="105">
        <f t="shared" si="4"/>
        <v>81368</v>
      </c>
      <c r="J12" s="106">
        <f t="shared" si="5"/>
        <v>95.30770492187317</v>
      </c>
      <c r="K12" s="105">
        <v>43724</v>
      </c>
      <c r="L12" s="106">
        <f t="shared" si="6"/>
        <v>51.21465551573079</v>
      </c>
      <c r="M12" s="105">
        <v>0</v>
      </c>
      <c r="N12" s="106">
        <f t="shared" si="7"/>
        <v>0</v>
      </c>
      <c r="O12" s="105">
        <v>37644</v>
      </c>
      <c r="P12" s="105">
        <v>19217</v>
      </c>
      <c r="Q12" s="106">
        <f t="shared" si="8"/>
        <v>44.093049406142384</v>
      </c>
      <c r="R12" s="105">
        <v>1209</v>
      </c>
      <c r="S12" s="100"/>
      <c r="T12" s="100"/>
      <c r="U12" s="100"/>
      <c r="V12" s="100" t="s">
        <v>257</v>
      </c>
      <c r="W12" s="100"/>
      <c r="X12" s="100"/>
      <c r="Y12" s="100"/>
      <c r="Z12" s="100" t="s">
        <v>257</v>
      </c>
    </row>
    <row r="13" spans="1:26" s="102" customFormat="1" ht="12" customHeight="1">
      <c r="A13" s="103" t="s">
        <v>259</v>
      </c>
      <c r="B13" s="104" t="s">
        <v>271</v>
      </c>
      <c r="C13" s="103" t="s">
        <v>272</v>
      </c>
      <c r="D13" s="105">
        <f t="shared" si="1"/>
        <v>67059</v>
      </c>
      <c r="E13" s="105">
        <f t="shared" si="2"/>
        <v>4405</v>
      </c>
      <c r="F13" s="106">
        <f t="shared" si="3"/>
        <v>6.568842362695538</v>
      </c>
      <c r="G13" s="105">
        <v>4405</v>
      </c>
      <c r="H13" s="105">
        <v>0</v>
      </c>
      <c r="I13" s="105">
        <f t="shared" si="4"/>
        <v>62654</v>
      </c>
      <c r="J13" s="106">
        <f t="shared" si="5"/>
        <v>93.43115763730447</v>
      </c>
      <c r="K13" s="105">
        <v>34198</v>
      </c>
      <c r="L13" s="106">
        <f t="shared" si="6"/>
        <v>50.99688334153507</v>
      </c>
      <c r="M13" s="105">
        <v>0</v>
      </c>
      <c r="N13" s="106">
        <f t="shared" si="7"/>
        <v>0</v>
      </c>
      <c r="O13" s="105">
        <v>28456</v>
      </c>
      <c r="P13" s="105">
        <v>18751</v>
      </c>
      <c r="Q13" s="106">
        <f t="shared" si="8"/>
        <v>42.4342742957694</v>
      </c>
      <c r="R13" s="105">
        <v>564</v>
      </c>
      <c r="S13" s="100" t="s">
        <v>257</v>
      </c>
      <c r="T13" s="100"/>
      <c r="U13" s="100"/>
      <c r="V13" s="100"/>
      <c r="W13" s="100" t="s">
        <v>257</v>
      </c>
      <c r="X13" s="100"/>
      <c r="Y13" s="100"/>
      <c r="Z13" s="100"/>
    </row>
    <row r="14" spans="1:26" s="102" customFormat="1" ht="12" customHeight="1">
      <c r="A14" s="103" t="s">
        <v>259</v>
      </c>
      <c r="B14" s="104" t="s">
        <v>273</v>
      </c>
      <c r="C14" s="103" t="s">
        <v>274</v>
      </c>
      <c r="D14" s="105">
        <f t="shared" si="1"/>
        <v>343234</v>
      </c>
      <c r="E14" s="105">
        <f t="shared" si="2"/>
        <v>884</v>
      </c>
      <c r="F14" s="106">
        <f t="shared" si="3"/>
        <v>0.25755024269157484</v>
      </c>
      <c r="G14" s="105">
        <v>884</v>
      </c>
      <c r="H14" s="105">
        <v>0</v>
      </c>
      <c r="I14" s="105">
        <f t="shared" si="4"/>
        <v>342350</v>
      </c>
      <c r="J14" s="106">
        <f t="shared" si="5"/>
        <v>99.74244975730842</v>
      </c>
      <c r="K14" s="105">
        <v>315207</v>
      </c>
      <c r="L14" s="106">
        <f t="shared" si="6"/>
        <v>91.83443365167786</v>
      </c>
      <c r="M14" s="105">
        <v>0</v>
      </c>
      <c r="N14" s="106">
        <f t="shared" si="7"/>
        <v>0</v>
      </c>
      <c r="O14" s="105">
        <v>27143</v>
      </c>
      <c r="P14" s="105">
        <v>6759</v>
      </c>
      <c r="Q14" s="106">
        <f t="shared" si="8"/>
        <v>7.908016105630561</v>
      </c>
      <c r="R14" s="105">
        <v>3934</v>
      </c>
      <c r="S14" s="100"/>
      <c r="T14" s="100" t="s">
        <v>257</v>
      </c>
      <c r="U14" s="100"/>
      <c r="V14" s="100"/>
      <c r="W14" s="100"/>
      <c r="X14" s="100"/>
      <c r="Y14" s="100"/>
      <c r="Z14" s="100" t="s">
        <v>257</v>
      </c>
    </row>
    <row r="15" spans="1:26" s="102" customFormat="1" ht="12" customHeight="1">
      <c r="A15" s="103" t="s">
        <v>259</v>
      </c>
      <c r="B15" s="104" t="s">
        <v>275</v>
      </c>
      <c r="C15" s="103" t="s">
        <v>276</v>
      </c>
      <c r="D15" s="105">
        <f t="shared" si="1"/>
        <v>81293</v>
      </c>
      <c r="E15" s="105">
        <f t="shared" si="2"/>
        <v>3465</v>
      </c>
      <c r="F15" s="106">
        <f t="shared" si="3"/>
        <v>4.262359612758786</v>
      </c>
      <c r="G15" s="105">
        <v>3465</v>
      </c>
      <c r="H15" s="105">
        <v>0</v>
      </c>
      <c r="I15" s="105">
        <f t="shared" si="4"/>
        <v>77828</v>
      </c>
      <c r="J15" s="106">
        <f t="shared" si="5"/>
        <v>95.73764038724121</v>
      </c>
      <c r="K15" s="105">
        <v>51275</v>
      </c>
      <c r="L15" s="106">
        <f t="shared" si="6"/>
        <v>63.07431144132951</v>
      </c>
      <c r="M15" s="105">
        <v>0</v>
      </c>
      <c r="N15" s="106">
        <f t="shared" si="7"/>
        <v>0</v>
      </c>
      <c r="O15" s="105">
        <v>26553</v>
      </c>
      <c r="P15" s="105">
        <v>14414</v>
      </c>
      <c r="Q15" s="106">
        <f t="shared" si="8"/>
        <v>32.6633289459117</v>
      </c>
      <c r="R15" s="105">
        <v>732</v>
      </c>
      <c r="S15" s="100"/>
      <c r="T15" s="100"/>
      <c r="U15" s="100"/>
      <c r="V15" s="100" t="s">
        <v>257</v>
      </c>
      <c r="W15" s="100"/>
      <c r="X15" s="100"/>
      <c r="Y15" s="100"/>
      <c r="Z15" s="100" t="s">
        <v>257</v>
      </c>
    </row>
    <row r="16" spans="1:26" s="102" customFormat="1" ht="12" customHeight="1">
      <c r="A16" s="103" t="s">
        <v>259</v>
      </c>
      <c r="B16" s="104" t="s">
        <v>277</v>
      </c>
      <c r="C16" s="103" t="s">
        <v>278</v>
      </c>
      <c r="D16" s="105">
        <f t="shared" si="1"/>
        <v>115945</v>
      </c>
      <c r="E16" s="105">
        <f t="shared" si="2"/>
        <v>13362</v>
      </c>
      <c r="F16" s="106">
        <f t="shared" si="3"/>
        <v>11.524429686489283</v>
      </c>
      <c r="G16" s="105">
        <v>13362</v>
      </c>
      <c r="H16" s="105">
        <v>0</v>
      </c>
      <c r="I16" s="105">
        <f t="shared" si="4"/>
        <v>102583</v>
      </c>
      <c r="J16" s="106">
        <f t="shared" si="5"/>
        <v>88.47557031351072</v>
      </c>
      <c r="K16" s="105">
        <v>46947</v>
      </c>
      <c r="L16" s="106">
        <f t="shared" si="6"/>
        <v>40.49074992453318</v>
      </c>
      <c r="M16" s="105">
        <v>0</v>
      </c>
      <c r="N16" s="106">
        <f t="shared" si="7"/>
        <v>0</v>
      </c>
      <c r="O16" s="105">
        <v>55636</v>
      </c>
      <c r="P16" s="105">
        <v>31394</v>
      </c>
      <c r="Q16" s="106">
        <f t="shared" si="8"/>
        <v>47.98482038897753</v>
      </c>
      <c r="R16" s="105">
        <v>1390</v>
      </c>
      <c r="S16" s="100"/>
      <c r="T16" s="100"/>
      <c r="U16" s="100"/>
      <c r="V16" s="100" t="s">
        <v>257</v>
      </c>
      <c r="W16" s="100"/>
      <c r="X16" s="100"/>
      <c r="Y16" s="100"/>
      <c r="Z16" s="100" t="s">
        <v>257</v>
      </c>
    </row>
    <row r="17" spans="1:26" s="102" customFormat="1" ht="12" customHeight="1">
      <c r="A17" s="103" t="s">
        <v>259</v>
      </c>
      <c r="B17" s="104" t="s">
        <v>279</v>
      </c>
      <c r="C17" s="103" t="s">
        <v>280</v>
      </c>
      <c r="D17" s="105">
        <f t="shared" si="1"/>
        <v>79989</v>
      </c>
      <c r="E17" s="105">
        <f t="shared" si="2"/>
        <v>5189</v>
      </c>
      <c r="F17" s="106">
        <f t="shared" si="3"/>
        <v>6.487141982022528</v>
      </c>
      <c r="G17" s="105">
        <v>5189</v>
      </c>
      <c r="H17" s="105">
        <v>0</v>
      </c>
      <c r="I17" s="105">
        <f t="shared" si="4"/>
        <v>74800</v>
      </c>
      <c r="J17" s="106">
        <f t="shared" si="5"/>
        <v>93.51285801797748</v>
      </c>
      <c r="K17" s="105">
        <v>36336</v>
      </c>
      <c r="L17" s="106">
        <f t="shared" si="6"/>
        <v>45.42624610883996</v>
      </c>
      <c r="M17" s="105">
        <v>0</v>
      </c>
      <c r="N17" s="106">
        <f t="shared" si="7"/>
        <v>0</v>
      </c>
      <c r="O17" s="105">
        <v>38464</v>
      </c>
      <c r="P17" s="105">
        <v>21611</v>
      </c>
      <c r="Q17" s="106">
        <f t="shared" si="8"/>
        <v>48.0866119091375</v>
      </c>
      <c r="R17" s="105">
        <v>1996</v>
      </c>
      <c r="S17" s="100"/>
      <c r="T17" s="100"/>
      <c r="U17" s="100"/>
      <c r="V17" s="100" t="s">
        <v>257</v>
      </c>
      <c r="W17" s="100"/>
      <c r="X17" s="100"/>
      <c r="Y17" s="100"/>
      <c r="Z17" s="100" t="s">
        <v>257</v>
      </c>
    </row>
    <row r="18" spans="1:26" s="102" customFormat="1" ht="12" customHeight="1">
      <c r="A18" s="103" t="s">
        <v>259</v>
      </c>
      <c r="B18" s="104" t="s">
        <v>281</v>
      </c>
      <c r="C18" s="103" t="s">
        <v>282</v>
      </c>
      <c r="D18" s="105">
        <f t="shared" si="1"/>
        <v>89438</v>
      </c>
      <c r="E18" s="105">
        <f t="shared" si="2"/>
        <v>3245</v>
      </c>
      <c r="F18" s="106">
        <f t="shared" si="3"/>
        <v>3.628211722086809</v>
      </c>
      <c r="G18" s="105">
        <v>3245</v>
      </c>
      <c r="H18" s="105">
        <v>0</v>
      </c>
      <c r="I18" s="105">
        <f t="shared" si="4"/>
        <v>86193</v>
      </c>
      <c r="J18" s="106">
        <f t="shared" si="5"/>
        <v>96.3717882779132</v>
      </c>
      <c r="K18" s="105">
        <v>40120</v>
      </c>
      <c r="L18" s="106">
        <f t="shared" si="6"/>
        <v>44.85789038216418</v>
      </c>
      <c r="M18" s="105">
        <v>0</v>
      </c>
      <c r="N18" s="106">
        <f t="shared" si="7"/>
        <v>0</v>
      </c>
      <c r="O18" s="105">
        <v>46073</v>
      </c>
      <c r="P18" s="105">
        <v>35002</v>
      </c>
      <c r="Q18" s="106">
        <f t="shared" si="8"/>
        <v>51.513897895749004</v>
      </c>
      <c r="R18" s="105">
        <v>1476</v>
      </c>
      <c r="S18" s="100" t="s">
        <v>257</v>
      </c>
      <c r="T18" s="100"/>
      <c r="U18" s="100"/>
      <c r="V18" s="100"/>
      <c r="W18" s="100" t="s">
        <v>257</v>
      </c>
      <c r="X18" s="100"/>
      <c r="Y18" s="100"/>
      <c r="Z18" s="100"/>
    </row>
    <row r="19" spans="1:26" s="102" customFormat="1" ht="12" customHeight="1">
      <c r="A19" s="103" t="s">
        <v>259</v>
      </c>
      <c r="B19" s="104" t="s">
        <v>283</v>
      </c>
      <c r="C19" s="103" t="s">
        <v>284</v>
      </c>
      <c r="D19" s="105">
        <f t="shared" si="1"/>
        <v>239184</v>
      </c>
      <c r="E19" s="105">
        <f t="shared" si="2"/>
        <v>2286</v>
      </c>
      <c r="F19" s="106">
        <f t="shared" si="3"/>
        <v>0.9557495484647802</v>
      </c>
      <c r="G19" s="105">
        <v>2286</v>
      </c>
      <c r="H19" s="105">
        <v>0</v>
      </c>
      <c r="I19" s="105">
        <f t="shared" si="4"/>
        <v>236898</v>
      </c>
      <c r="J19" s="106">
        <f t="shared" si="5"/>
        <v>99.04425045153522</v>
      </c>
      <c r="K19" s="105">
        <v>188184</v>
      </c>
      <c r="L19" s="106">
        <f t="shared" si="6"/>
        <v>78.6775035119406</v>
      </c>
      <c r="M19" s="105">
        <v>0</v>
      </c>
      <c r="N19" s="106">
        <f t="shared" si="7"/>
        <v>0</v>
      </c>
      <c r="O19" s="105">
        <v>48714</v>
      </c>
      <c r="P19" s="105">
        <v>38607</v>
      </c>
      <c r="Q19" s="106">
        <f t="shared" si="8"/>
        <v>20.36674693959462</v>
      </c>
      <c r="R19" s="105">
        <v>2976</v>
      </c>
      <c r="S19" s="100"/>
      <c r="T19" s="100" t="s">
        <v>257</v>
      </c>
      <c r="U19" s="100"/>
      <c r="V19" s="100"/>
      <c r="W19" s="100"/>
      <c r="X19" s="100"/>
      <c r="Y19" s="100"/>
      <c r="Z19" s="100" t="s">
        <v>257</v>
      </c>
    </row>
    <row r="20" spans="1:26" s="102" customFormat="1" ht="12" customHeight="1">
      <c r="A20" s="103" t="s">
        <v>259</v>
      </c>
      <c r="B20" s="104" t="s">
        <v>285</v>
      </c>
      <c r="C20" s="103" t="s">
        <v>286</v>
      </c>
      <c r="D20" s="105">
        <f t="shared" si="1"/>
        <v>155106</v>
      </c>
      <c r="E20" s="105">
        <f t="shared" si="2"/>
        <v>537</v>
      </c>
      <c r="F20" s="106">
        <f t="shared" si="3"/>
        <v>0.3462148466210205</v>
      </c>
      <c r="G20" s="105">
        <v>537</v>
      </c>
      <c r="H20" s="105">
        <v>0</v>
      </c>
      <c r="I20" s="105">
        <f t="shared" si="4"/>
        <v>154569</v>
      </c>
      <c r="J20" s="106">
        <f t="shared" si="5"/>
        <v>99.65378515337898</v>
      </c>
      <c r="K20" s="105">
        <v>144466</v>
      </c>
      <c r="L20" s="106">
        <f t="shared" si="6"/>
        <v>93.1401751060565</v>
      </c>
      <c r="M20" s="105">
        <v>0</v>
      </c>
      <c r="N20" s="106">
        <f t="shared" si="7"/>
        <v>0</v>
      </c>
      <c r="O20" s="105">
        <v>10103</v>
      </c>
      <c r="P20" s="105">
        <v>2766</v>
      </c>
      <c r="Q20" s="106">
        <f t="shared" si="8"/>
        <v>6.5136100473224765</v>
      </c>
      <c r="R20" s="105">
        <v>1872</v>
      </c>
      <c r="S20" s="100"/>
      <c r="T20" s="100" t="s">
        <v>257</v>
      </c>
      <c r="U20" s="100"/>
      <c r="V20" s="100"/>
      <c r="W20" s="100"/>
      <c r="X20" s="100"/>
      <c r="Y20" s="100"/>
      <c r="Z20" s="100" t="s">
        <v>257</v>
      </c>
    </row>
    <row r="21" spans="1:26" s="102" customFormat="1" ht="12" customHeight="1">
      <c r="A21" s="103" t="s">
        <v>259</v>
      </c>
      <c r="B21" s="104" t="s">
        <v>287</v>
      </c>
      <c r="C21" s="103" t="s">
        <v>288</v>
      </c>
      <c r="D21" s="105">
        <f t="shared" si="1"/>
        <v>56220</v>
      </c>
      <c r="E21" s="105">
        <f t="shared" si="2"/>
        <v>6568</v>
      </c>
      <c r="F21" s="106">
        <f t="shared" si="3"/>
        <v>11.68267520455354</v>
      </c>
      <c r="G21" s="105">
        <v>6568</v>
      </c>
      <c r="H21" s="105">
        <v>0</v>
      </c>
      <c r="I21" s="105">
        <f t="shared" si="4"/>
        <v>49652</v>
      </c>
      <c r="J21" s="106">
        <f t="shared" si="5"/>
        <v>88.31732479544647</v>
      </c>
      <c r="K21" s="105">
        <v>17535</v>
      </c>
      <c r="L21" s="106">
        <f t="shared" si="6"/>
        <v>31.189967982924227</v>
      </c>
      <c r="M21" s="105">
        <v>0</v>
      </c>
      <c r="N21" s="106">
        <f t="shared" si="7"/>
        <v>0</v>
      </c>
      <c r="O21" s="105">
        <v>32117</v>
      </c>
      <c r="P21" s="105">
        <v>17562</v>
      </c>
      <c r="Q21" s="106">
        <f t="shared" si="8"/>
        <v>57.12735681252224</v>
      </c>
      <c r="R21" s="105">
        <v>979</v>
      </c>
      <c r="S21" s="100"/>
      <c r="T21" s="100"/>
      <c r="U21" s="100"/>
      <c r="V21" s="100" t="s">
        <v>257</v>
      </c>
      <c r="W21" s="100"/>
      <c r="X21" s="100"/>
      <c r="Y21" s="100"/>
      <c r="Z21" s="100" t="s">
        <v>257</v>
      </c>
    </row>
    <row r="22" spans="1:26" s="102" customFormat="1" ht="12" customHeight="1">
      <c r="A22" s="103" t="s">
        <v>259</v>
      </c>
      <c r="B22" s="104" t="s">
        <v>289</v>
      </c>
      <c r="C22" s="103" t="s">
        <v>290</v>
      </c>
      <c r="D22" s="105">
        <f t="shared" si="1"/>
        <v>119978</v>
      </c>
      <c r="E22" s="105">
        <f t="shared" si="2"/>
        <v>2297</v>
      </c>
      <c r="F22" s="106">
        <f t="shared" si="3"/>
        <v>1.914517661571288</v>
      </c>
      <c r="G22" s="105">
        <v>2297</v>
      </c>
      <c r="H22" s="105">
        <v>0</v>
      </c>
      <c r="I22" s="105">
        <f t="shared" si="4"/>
        <v>117681</v>
      </c>
      <c r="J22" s="106">
        <f t="shared" si="5"/>
        <v>98.0854823384287</v>
      </c>
      <c r="K22" s="105">
        <v>84468</v>
      </c>
      <c r="L22" s="106">
        <f t="shared" si="6"/>
        <v>70.40290719965327</v>
      </c>
      <c r="M22" s="105">
        <v>0</v>
      </c>
      <c r="N22" s="106">
        <f t="shared" si="7"/>
        <v>0</v>
      </c>
      <c r="O22" s="105">
        <v>33213</v>
      </c>
      <c r="P22" s="105">
        <v>12459</v>
      </c>
      <c r="Q22" s="106">
        <f t="shared" si="8"/>
        <v>27.682575138775444</v>
      </c>
      <c r="R22" s="105">
        <v>1346</v>
      </c>
      <c r="S22" s="100"/>
      <c r="T22" s="100" t="s">
        <v>257</v>
      </c>
      <c r="U22" s="100"/>
      <c r="V22" s="100"/>
      <c r="W22" s="100"/>
      <c r="X22" s="100"/>
      <c r="Y22" s="100"/>
      <c r="Z22" s="100" t="s">
        <v>257</v>
      </c>
    </row>
    <row r="23" spans="1:26" s="102" customFormat="1" ht="12" customHeight="1">
      <c r="A23" s="103" t="s">
        <v>259</v>
      </c>
      <c r="B23" s="104" t="s">
        <v>291</v>
      </c>
      <c r="C23" s="103" t="s">
        <v>292</v>
      </c>
      <c r="D23" s="105">
        <f t="shared" si="1"/>
        <v>146083</v>
      </c>
      <c r="E23" s="105">
        <f t="shared" si="2"/>
        <v>9319</v>
      </c>
      <c r="F23" s="106">
        <f t="shared" si="3"/>
        <v>6.379250152310672</v>
      </c>
      <c r="G23" s="105">
        <v>9319</v>
      </c>
      <c r="H23" s="105">
        <v>0</v>
      </c>
      <c r="I23" s="105">
        <f t="shared" si="4"/>
        <v>136764</v>
      </c>
      <c r="J23" s="106">
        <f t="shared" si="5"/>
        <v>93.62074984768932</v>
      </c>
      <c r="K23" s="105">
        <v>72915</v>
      </c>
      <c r="L23" s="106">
        <f t="shared" si="6"/>
        <v>49.91340539282463</v>
      </c>
      <c r="M23" s="105">
        <v>0</v>
      </c>
      <c r="N23" s="106">
        <f t="shared" si="7"/>
        <v>0</v>
      </c>
      <c r="O23" s="105">
        <v>63849</v>
      </c>
      <c r="P23" s="105">
        <v>55245</v>
      </c>
      <c r="Q23" s="106">
        <f t="shared" si="8"/>
        <v>43.707344454864696</v>
      </c>
      <c r="R23" s="105">
        <v>2441</v>
      </c>
      <c r="S23" s="100" t="s">
        <v>257</v>
      </c>
      <c r="T23" s="100"/>
      <c r="U23" s="100"/>
      <c r="V23" s="100"/>
      <c r="W23" s="100" t="s">
        <v>257</v>
      </c>
      <c r="X23" s="100"/>
      <c r="Y23" s="100"/>
      <c r="Z23" s="100"/>
    </row>
    <row r="24" spans="1:26" s="102" customFormat="1" ht="12" customHeight="1">
      <c r="A24" s="103" t="s">
        <v>259</v>
      </c>
      <c r="B24" s="104" t="s">
        <v>293</v>
      </c>
      <c r="C24" s="103" t="s">
        <v>294</v>
      </c>
      <c r="D24" s="105">
        <f t="shared" si="1"/>
        <v>228064</v>
      </c>
      <c r="E24" s="105">
        <f t="shared" si="2"/>
        <v>1177</v>
      </c>
      <c r="F24" s="106">
        <f t="shared" si="3"/>
        <v>0.5160832047144661</v>
      </c>
      <c r="G24" s="105">
        <v>1177</v>
      </c>
      <c r="H24" s="105">
        <v>0</v>
      </c>
      <c r="I24" s="105">
        <f t="shared" si="4"/>
        <v>226887</v>
      </c>
      <c r="J24" s="106">
        <f t="shared" si="5"/>
        <v>99.48391679528554</v>
      </c>
      <c r="K24" s="105">
        <v>176733</v>
      </c>
      <c r="L24" s="106">
        <f t="shared" si="6"/>
        <v>77.49272134137786</v>
      </c>
      <c r="M24" s="105">
        <v>0</v>
      </c>
      <c r="N24" s="106">
        <f t="shared" si="7"/>
        <v>0</v>
      </c>
      <c r="O24" s="105">
        <v>50154</v>
      </c>
      <c r="P24" s="105">
        <v>15046</v>
      </c>
      <c r="Q24" s="106">
        <f t="shared" si="8"/>
        <v>21.991195453907675</v>
      </c>
      <c r="R24" s="105">
        <v>2425</v>
      </c>
      <c r="S24" s="100"/>
      <c r="T24" s="100" t="s">
        <v>257</v>
      </c>
      <c r="U24" s="100"/>
      <c r="V24" s="100"/>
      <c r="W24" s="100"/>
      <c r="X24" s="100"/>
      <c r="Y24" s="100"/>
      <c r="Z24" s="100" t="s">
        <v>257</v>
      </c>
    </row>
    <row r="25" spans="1:26" s="102" customFormat="1" ht="12" customHeight="1">
      <c r="A25" s="103" t="s">
        <v>259</v>
      </c>
      <c r="B25" s="104" t="s">
        <v>295</v>
      </c>
      <c r="C25" s="103" t="s">
        <v>296</v>
      </c>
      <c r="D25" s="105">
        <f t="shared" si="1"/>
        <v>244289</v>
      </c>
      <c r="E25" s="105">
        <f t="shared" si="2"/>
        <v>1496</v>
      </c>
      <c r="F25" s="106">
        <f t="shared" si="3"/>
        <v>0.6123894240018993</v>
      </c>
      <c r="G25" s="105">
        <v>1496</v>
      </c>
      <c r="H25" s="105">
        <v>0</v>
      </c>
      <c r="I25" s="105">
        <f t="shared" si="4"/>
        <v>242793</v>
      </c>
      <c r="J25" s="106">
        <f t="shared" si="5"/>
        <v>99.3876105759981</v>
      </c>
      <c r="K25" s="105">
        <v>214427</v>
      </c>
      <c r="L25" s="106">
        <f t="shared" si="6"/>
        <v>87.77595389067866</v>
      </c>
      <c r="M25" s="105">
        <v>0</v>
      </c>
      <c r="N25" s="106">
        <f t="shared" si="7"/>
        <v>0</v>
      </c>
      <c r="O25" s="105">
        <v>28366</v>
      </c>
      <c r="P25" s="105">
        <v>4335</v>
      </c>
      <c r="Q25" s="106">
        <f t="shared" si="8"/>
        <v>11.611656685319437</v>
      </c>
      <c r="R25" s="105">
        <v>4635</v>
      </c>
      <c r="S25" s="100"/>
      <c r="T25" s="100" t="s">
        <v>257</v>
      </c>
      <c r="U25" s="100"/>
      <c r="V25" s="100"/>
      <c r="W25" s="100"/>
      <c r="X25" s="100"/>
      <c r="Y25" s="100"/>
      <c r="Z25" s="100" t="s">
        <v>257</v>
      </c>
    </row>
    <row r="26" spans="1:26" s="102" customFormat="1" ht="12" customHeight="1">
      <c r="A26" s="103" t="s">
        <v>259</v>
      </c>
      <c r="B26" s="104" t="s">
        <v>297</v>
      </c>
      <c r="C26" s="103" t="s">
        <v>298</v>
      </c>
      <c r="D26" s="105">
        <f t="shared" si="1"/>
        <v>331561</v>
      </c>
      <c r="E26" s="105">
        <f t="shared" si="2"/>
        <v>3434</v>
      </c>
      <c r="F26" s="106">
        <f t="shared" si="3"/>
        <v>1.0357068533392046</v>
      </c>
      <c r="G26" s="105">
        <v>3434</v>
      </c>
      <c r="H26" s="105">
        <v>0</v>
      </c>
      <c r="I26" s="105">
        <f t="shared" si="4"/>
        <v>328127</v>
      </c>
      <c r="J26" s="106">
        <f t="shared" si="5"/>
        <v>98.9642931466608</v>
      </c>
      <c r="K26" s="105">
        <v>258887</v>
      </c>
      <c r="L26" s="106">
        <f t="shared" si="6"/>
        <v>78.08125804904678</v>
      </c>
      <c r="M26" s="105">
        <v>0</v>
      </c>
      <c r="N26" s="106">
        <f t="shared" si="7"/>
        <v>0</v>
      </c>
      <c r="O26" s="105">
        <v>69240</v>
      </c>
      <c r="P26" s="105">
        <v>20231</v>
      </c>
      <c r="Q26" s="106">
        <f t="shared" si="8"/>
        <v>20.883035097614012</v>
      </c>
      <c r="R26" s="105">
        <v>4160</v>
      </c>
      <c r="S26" s="100"/>
      <c r="T26" s="100" t="s">
        <v>257</v>
      </c>
      <c r="U26" s="100"/>
      <c r="V26" s="100"/>
      <c r="W26" s="100"/>
      <c r="X26" s="100"/>
      <c r="Y26" s="100"/>
      <c r="Z26" s="100" t="s">
        <v>257</v>
      </c>
    </row>
    <row r="27" spans="1:26" s="102" customFormat="1" ht="12" customHeight="1">
      <c r="A27" s="103" t="s">
        <v>259</v>
      </c>
      <c r="B27" s="104" t="s">
        <v>299</v>
      </c>
      <c r="C27" s="103" t="s">
        <v>300</v>
      </c>
      <c r="D27" s="105">
        <f t="shared" si="1"/>
        <v>72181</v>
      </c>
      <c r="E27" s="105">
        <f t="shared" si="2"/>
        <v>387</v>
      </c>
      <c r="F27" s="106">
        <f t="shared" si="3"/>
        <v>0.5361521730095177</v>
      </c>
      <c r="G27" s="105">
        <v>387</v>
      </c>
      <c r="H27" s="105">
        <v>0</v>
      </c>
      <c r="I27" s="105">
        <f t="shared" si="4"/>
        <v>71794</v>
      </c>
      <c r="J27" s="106">
        <f t="shared" si="5"/>
        <v>99.46384782699049</v>
      </c>
      <c r="K27" s="105">
        <v>68204</v>
      </c>
      <c r="L27" s="106">
        <f t="shared" si="6"/>
        <v>94.49023981380141</v>
      </c>
      <c r="M27" s="105">
        <v>0</v>
      </c>
      <c r="N27" s="106">
        <f t="shared" si="7"/>
        <v>0</v>
      </c>
      <c r="O27" s="105">
        <v>3590</v>
      </c>
      <c r="P27" s="105">
        <v>648</v>
      </c>
      <c r="Q27" s="106">
        <f t="shared" si="8"/>
        <v>4.973608013189066</v>
      </c>
      <c r="R27" s="105">
        <v>3544</v>
      </c>
      <c r="S27" s="100"/>
      <c r="T27" s="100" t="s">
        <v>257</v>
      </c>
      <c r="U27" s="100"/>
      <c r="V27" s="100"/>
      <c r="W27" s="100"/>
      <c r="X27" s="100"/>
      <c r="Y27" s="100"/>
      <c r="Z27" s="100" t="s">
        <v>257</v>
      </c>
    </row>
    <row r="28" spans="1:26" s="102" customFormat="1" ht="12" customHeight="1">
      <c r="A28" s="103" t="s">
        <v>259</v>
      </c>
      <c r="B28" s="104" t="s">
        <v>301</v>
      </c>
      <c r="C28" s="103" t="s">
        <v>302</v>
      </c>
      <c r="D28" s="105">
        <f t="shared" si="1"/>
        <v>129755</v>
      </c>
      <c r="E28" s="105">
        <f t="shared" si="2"/>
        <v>332</v>
      </c>
      <c r="F28" s="106">
        <f t="shared" si="3"/>
        <v>0.25586682594119686</v>
      </c>
      <c r="G28" s="105">
        <v>332</v>
      </c>
      <c r="H28" s="105">
        <v>0</v>
      </c>
      <c r="I28" s="105">
        <f t="shared" si="4"/>
        <v>129423</v>
      </c>
      <c r="J28" s="106">
        <f t="shared" si="5"/>
        <v>99.7441331740588</v>
      </c>
      <c r="K28" s="105">
        <v>112540</v>
      </c>
      <c r="L28" s="106">
        <f t="shared" si="6"/>
        <v>86.73268852838041</v>
      </c>
      <c r="M28" s="105">
        <v>0</v>
      </c>
      <c r="N28" s="106">
        <f t="shared" si="7"/>
        <v>0</v>
      </c>
      <c r="O28" s="105">
        <v>16883</v>
      </c>
      <c r="P28" s="105">
        <v>13874</v>
      </c>
      <c r="Q28" s="106">
        <f t="shared" si="8"/>
        <v>13.011444645678393</v>
      </c>
      <c r="R28" s="105">
        <v>4249</v>
      </c>
      <c r="S28" s="100"/>
      <c r="T28" s="100" t="s">
        <v>257</v>
      </c>
      <c r="U28" s="100"/>
      <c r="V28" s="100"/>
      <c r="W28" s="100"/>
      <c r="X28" s="100"/>
      <c r="Y28" s="100"/>
      <c r="Z28" s="100" t="s">
        <v>257</v>
      </c>
    </row>
    <row r="29" spans="1:26" s="102" customFormat="1" ht="12" customHeight="1">
      <c r="A29" s="103" t="s">
        <v>259</v>
      </c>
      <c r="B29" s="104" t="s">
        <v>303</v>
      </c>
      <c r="C29" s="103" t="s">
        <v>304</v>
      </c>
      <c r="D29" s="105">
        <f t="shared" si="1"/>
        <v>150238</v>
      </c>
      <c r="E29" s="105">
        <f t="shared" si="2"/>
        <v>970</v>
      </c>
      <c r="F29" s="106">
        <f t="shared" si="3"/>
        <v>0.6456422476337544</v>
      </c>
      <c r="G29" s="105">
        <v>970</v>
      </c>
      <c r="H29" s="105">
        <v>0</v>
      </c>
      <c r="I29" s="105">
        <f t="shared" si="4"/>
        <v>149268</v>
      </c>
      <c r="J29" s="106">
        <f t="shared" si="5"/>
        <v>99.35435775236624</v>
      </c>
      <c r="K29" s="105">
        <v>127900</v>
      </c>
      <c r="L29" s="106">
        <f t="shared" si="6"/>
        <v>85.13159120861566</v>
      </c>
      <c r="M29" s="105">
        <v>0</v>
      </c>
      <c r="N29" s="106">
        <f t="shared" si="7"/>
        <v>0</v>
      </c>
      <c r="O29" s="105">
        <v>21368</v>
      </c>
      <c r="P29" s="105">
        <v>11583</v>
      </c>
      <c r="Q29" s="106">
        <f t="shared" si="8"/>
        <v>14.22276654375058</v>
      </c>
      <c r="R29" s="105">
        <v>1478</v>
      </c>
      <c r="S29" s="100"/>
      <c r="T29" s="100"/>
      <c r="U29" s="100"/>
      <c r="V29" s="100" t="s">
        <v>257</v>
      </c>
      <c r="W29" s="100"/>
      <c r="X29" s="100"/>
      <c r="Y29" s="100"/>
      <c r="Z29" s="100" t="s">
        <v>257</v>
      </c>
    </row>
    <row r="30" spans="1:26" s="102" customFormat="1" ht="12" customHeight="1">
      <c r="A30" s="103" t="s">
        <v>259</v>
      </c>
      <c r="B30" s="104" t="s">
        <v>305</v>
      </c>
      <c r="C30" s="103" t="s">
        <v>306</v>
      </c>
      <c r="D30" s="105">
        <f t="shared" si="1"/>
        <v>132263</v>
      </c>
      <c r="E30" s="105">
        <f t="shared" si="2"/>
        <v>380</v>
      </c>
      <c r="F30" s="106">
        <f t="shared" si="3"/>
        <v>0.2873063517385815</v>
      </c>
      <c r="G30" s="105">
        <v>380</v>
      </c>
      <c r="H30" s="105">
        <v>0</v>
      </c>
      <c r="I30" s="105">
        <f t="shared" si="4"/>
        <v>131883</v>
      </c>
      <c r="J30" s="106">
        <f t="shared" si="5"/>
        <v>99.71269364826142</v>
      </c>
      <c r="K30" s="105">
        <v>126295</v>
      </c>
      <c r="L30" s="106">
        <f t="shared" si="6"/>
        <v>95.48777813901091</v>
      </c>
      <c r="M30" s="105">
        <v>0</v>
      </c>
      <c r="N30" s="106">
        <f t="shared" si="7"/>
        <v>0</v>
      </c>
      <c r="O30" s="105">
        <v>5588</v>
      </c>
      <c r="P30" s="105">
        <v>826</v>
      </c>
      <c r="Q30" s="106">
        <f t="shared" si="8"/>
        <v>4.224915509250509</v>
      </c>
      <c r="R30" s="105">
        <v>2464</v>
      </c>
      <c r="S30" s="100"/>
      <c r="T30" s="100"/>
      <c r="U30" s="100"/>
      <c r="V30" s="100" t="s">
        <v>257</v>
      </c>
      <c r="W30" s="100"/>
      <c r="X30" s="100"/>
      <c r="Y30" s="100"/>
      <c r="Z30" s="100" t="s">
        <v>257</v>
      </c>
    </row>
    <row r="31" spans="1:26" s="102" customFormat="1" ht="12" customHeight="1">
      <c r="A31" s="103" t="s">
        <v>259</v>
      </c>
      <c r="B31" s="104" t="s">
        <v>307</v>
      </c>
      <c r="C31" s="103" t="s">
        <v>308</v>
      </c>
      <c r="D31" s="105">
        <f t="shared" si="1"/>
        <v>72813</v>
      </c>
      <c r="E31" s="105">
        <f t="shared" si="2"/>
        <v>905</v>
      </c>
      <c r="F31" s="106">
        <f t="shared" si="3"/>
        <v>1.2429099199318803</v>
      </c>
      <c r="G31" s="105">
        <v>905</v>
      </c>
      <c r="H31" s="105">
        <v>0</v>
      </c>
      <c r="I31" s="105">
        <f t="shared" si="4"/>
        <v>71908</v>
      </c>
      <c r="J31" s="106">
        <f t="shared" si="5"/>
        <v>98.75709008006812</v>
      </c>
      <c r="K31" s="105">
        <v>70720</v>
      </c>
      <c r="L31" s="106">
        <f t="shared" si="6"/>
        <v>97.12551330119622</v>
      </c>
      <c r="M31" s="105">
        <v>0</v>
      </c>
      <c r="N31" s="106">
        <f t="shared" si="7"/>
        <v>0</v>
      </c>
      <c r="O31" s="105">
        <v>1188</v>
      </c>
      <c r="P31" s="105">
        <v>43</v>
      </c>
      <c r="Q31" s="106">
        <f t="shared" si="8"/>
        <v>1.6315767788719047</v>
      </c>
      <c r="R31" s="105">
        <v>1156</v>
      </c>
      <c r="S31" s="100"/>
      <c r="T31" s="100"/>
      <c r="U31" s="100"/>
      <c r="V31" s="100" t="s">
        <v>257</v>
      </c>
      <c r="W31" s="100"/>
      <c r="X31" s="100"/>
      <c r="Y31" s="100"/>
      <c r="Z31" s="100" t="s">
        <v>257</v>
      </c>
    </row>
    <row r="32" spans="1:26" s="102" customFormat="1" ht="12" customHeight="1">
      <c r="A32" s="103" t="s">
        <v>259</v>
      </c>
      <c r="B32" s="104" t="s">
        <v>309</v>
      </c>
      <c r="C32" s="103" t="s">
        <v>310</v>
      </c>
      <c r="D32" s="105">
        <f t="shared" si="1"/>
        <v>79436</v>
      </c>
      <c r="E32" s="105">
        <f t="shared" si="2"/>
        <v>156</v>
      </c>
      <c r="F32" s="106">
        <f t="shared" si="3"/>
        <v>0.1963845108011481</v>
      </c>
      <c r="G32" s="105">
        <v>156</v>
      </c>
      <c r="H32" s="105">
        <v>0</v>
      </c>
      <c r="I32" s="105">
        <f t="shared" si="4"/>
        <v>79280</v>
      </c>
      <c r="J32" s="106">
        <f t="shared" si="5"/>
        <v>99.80361548919885</v>
      </c>
      <c r="K32" s="105">
        <v>75380</v>
      </c>
      <c r="L32" s="106">
        <f t="shared" si="6"/>
        <v>94.89400271917015</v>
      </c>
      <c r="M32" s="105">
        <v>0</v>
      </c>
      <c r="N32" s="106">
        <f t="shared" si="7"/>
        <v>0</v>
      </c>
      <c r="O32" s="105">
        <v>3900</v>
      </c>
      <c r="P32" s="105">
        <v>2177</v>
      </c>
      <c r="Q32" s="106">
        <f t="shared" si="8"/>
        <v>4.909612770028702</v>
      </c>
      <c r="R32" s="105">
        <v>1912</v>
      </c>
      <c r="S32" s="100"/>
      <c r="T32" s="100"/>
      <c r="U32" s="100"/>
      <c r="V32" s="100" t="s">
        <v>257</v>
      </c>
      <c r="W32" s="100"/>
      <c r="X32" s="100"/>
      <c r="Y32" s="100"/>
      <c r="Z32" s="100" t="s">
        <v>257</v>
      </c>
    </row>
    <row r="33" spans="1:26" s="102" customFormat="1" ht="12" customHeight="1">
      <c r="A33" s="103" t="s">
        <v>259</v>
      </c>
      <c r="B33" s="104" t="s">
        <v>311</v>
      </c>
      <c r="C33" s="103" t="s">
        <v>312</v>
      </c>
      <c r="D33" s="105">
        <f t="shared" si="1"/>
        <v>162366</v>
      </c>
      <c r="E33" s="105">
        <f t="shared" si="2"/>
        <v>253</v>
      </c>
      <c r="F33" s="106">
        <f t="shared" si="3"/>
        <v>0.15582079992116576</v>
      </c>
      <c r="G33" s="105">
        <v>253</v>
      </c>
      <c r="H33" s="105">
        <v>0</v>
      </c>
      <c r="I33" s="105">
        <f t="shared" si="4"/>
        <v>162113</v>
      </c>
      <c r="J33" s="106">
        <f t="shared" si="5"/>
        <v>99.84417920007883</v>
      </c>
      <c r="K33" s="105">
        <v>152569</v>
      </c>
      <c r="L33" s="106">
        <f t="shared" si="6"/>
        <v>93.96610127736102</v>
      </c>
      <c r="M33" s="105">
        <v>0</v>
      </c>
      <c r="N33" s="106">
        <f t="shared" si="7"/>
        <v>0</v>
      </c>
      <c r="O33" s="105">
        <v>9544</v>
      </c>
      <c r="P33" s="105">
        <v>2332</v>
      </c>
      <c r="Q33" s="106">
        <f t="shared" si="8"/>
        <v>5.87807792271781</v>
      </c>
      <c r="R33" s="105">
        <v>2322</v>
      </c>
      <c r="S33" s="100"/>
      <c r="T33" s="100"/>
      <c r="U33" s="100"/>
      <c r="V33" s="100" t="s">
        <v>257</v>
      </c>
      <c r="W33" s="100"/>
      <c r="X33" s="100"/>
      <c r="Y33" s="100"/>
      <c r="Z33" s="100" t="s">
        <v>257</v>
      </c>
    </row>
    <row r="34" spans="1:26" s="102" customFormat="1" ht="12" customHeight="1">
      <c r="A34" s="103" t="s">
        <v>259</v>
      </c>
      <c r="B34" s="104" t="s">
        <v>313</v>
      </c>
      <c r="C34" s="103" t="s">
        <v>314</v>
      </c>
      <c r="D34" s="105">
        <f t="shared" si="1"/>
        <v>75338</v>
      </c>
      <c r="E34" s="105">
        <f t="shared" si="2"/>
        <v>931</v>
      </c>
      <c r="F34" s="106">
        <f t="shared" si="3"/>
        <v>1.235764156202713</v>
      </c>
      <c r="G34" s="105">
        <v>931</v>
      </c>
      <c r="H34" s="105">
        <v>0</v>
      </c>
      <c r="I34" s="105">
        <f t="shared" si="4"/>
        <v>74407</v>
      </c>
      <c r="J34" s="106">
        <f t="shared" si="5"/>
        <v>98.7642358437973</v>
      </c>
      <c r="K34" s="105">
        <v>53176</v>
      </c>
      <c r="L34" s="106">
        <f t="shared" si="6"/>
        <v>70.58323820648278</v>
      </c>
      <c r="M34" s="105">
        <v>0</v>
      </c>
      <c r="N34" s="106">
        <f t="shared" si="7"/>
        <v>0</v>
      </c>
      <c r="O34" s="105">
        <v>21231</v>
      </c>
      <c r="P34" s="105">
        <v>14014</v>
      </c>
      <c r="Q34" s="106">
        <f t="shared" si="8"/>
        <v>28.180997637314505</v>
      </c>
      <c r="R34" s="105">
        <v>486</v>
      </c>
      <c r="S34" s="100"/>
      <c r="T34" s="100" t="s">
        <v>257</v>
      </c>
      <c r="U34" s="100"/>
      <c r="V34" s="100"/>
      <c r="W34" s="100"/>
      <c r="X34" s="100"/>
      <c r="Y34" s="100"/>
      <c r="Z34" s="100" t="s">
        <v>257</v>
      </c>
    </row>
    <row r="35" spans="1:26" s="102" customFormat="1" ht="12" customHeight="1">
      <c r="A35" s="103" t="s">
        <v>259</v>
      </c>
      <c r="B35" s="104" t="s">
        <v>315</v>
      </c>
      <c r="C35" s="103" t="s">
        <v>316</v>
      </c>
      <c r="D35" s="105">
        <f t="shared" si="1"/>
        <v>155397</v>
      </c>
      <c r="E35" s="105">
        <f t="shared" si="2"/>
        <v>3108</v>
      </c>
      <c r="F35" s="106">
        <f t="shared" si="3"/>
        <v>2.000038610783992</v>
      </c>
      <c r="G35" s="105">
        <v>3108</v>
      </c>
      <c r="H35" s="105">
        <v>0</v>
      </c>
      <c r="I35" s="105">
        <f t="shared" si="4"/>
        <v>152289</v>
      </c>
      <c r="J35" s="106">
        <f t="shared" si="5"/>
        <v>97.99996138921601</v>
      </c>
      <c r="K35" s="105">
        <v>101008</v>
      </c>
      <c r="L35" s="106">
        <f t="shared" si="6"/>
        <v>64.99996782434667</v>
      </c>
      <c r="M35" s="105">
        <v>0</v>
      </c>
      <c r="N35" s="106">
        <f t="shared" si="7"/>
        <v>0</v>
      </c>
      <c r="O35" s="105">
        <v>51281</v>
      </c>
      <c r="P35" s="105">
        <v>26418</v>
      </c>
      <c r="Q35" s="106">
        <f t="shared" si="8"/>
        <v>32.999993564869335</v>
      </c>
      <c r="R35" s="105">
        <v>1952</v>
      </c>
      <c r="S35" s="100"/>
      <c r="T35" s="100" t="s">
        <v>257</v>
      </c>
      <c r="U35" s="100"/>
      <c r="V35" s="100"/>
      <c r="W35" s="100"/>
      <c r="X35" s="100"/>
      <c r="Y35" s="100"/>
      <c r="Z35" s="100" t="s">
        <v>257</v>
      </c>
    </row>
    <row r="36" spans="1:26" s="102" customFormat="1" ht="12" customHeight="1">
      <c r="A36" s="103" t="s">
        <v>259</v>
      </c>
      <c r="B36" s="104" t="s">
        <v>317</v>
      </c>
      <c r="C36" s="103" t="s">
        <v>318</v>
      </c>
      <c r="D36" s="105">
        <f t="shared" si="1"/>
        <v>69038</v>
      </c>
      <c r="E36" s="105">
        <f t="shared" si="2"/>
        <v>224</v>
      </c>
      <c r="F36" s="106">
        <f t="shared" si="3"/>
        <v>0.3244589935977288</v>
      </c>
      <c r="G36" s="105">
        <v>224</v>
      </c>
      <c r="H36" s="105">
        <v>0</v>
      </c>
      <c r="I36" s="105">
        <f t="shared" si="4"/>
        <v>68814</v>
      </c>
      <c r="J36" s="106">
        <f t="shared" si="5"/>
        <v>99.67554100640227</v>
      </c>
      <c r="K36" s="105">
        <v>52803</v>
      </c>
      <c r="L36" s="106">
        <f t="shared" si="6"/>
        <v>76.4839653524146</v>
      </c>
      <c r="M36" s="105">
        <v>0</v>
      </c>
      <c r="N36" s="106">
        <f t="shared" si="7"/>
        <v>0</v>
      </c>
      <c r="O36" s="105">
        <v>16011</v>
      </c>
      <c r="P36" s="105">
        <v>3861</v>
      </c>
      <c r="Q36" s="106">
        <f t="shared" si="8"/>
        <v>23.19157565398766</v>
      </c>
      <c r="R36" s="105">
        <v>422</v>
      </c>
      <c r="S36" s="100"/>
      <c r="T36" s="100" t="s">
        <v>257</v>
      </c>
      <c r="U36" s="100"/>
      <c r="V36" s="100"/>
      <c r="W36" s="100"/>
      <c r="X36" s="100"/>
      <c r="Y36" s="100"/>
      <c r="Z36" s="100" t="s">
        <v>257</v>
      </c>
    </row>
    <row r="37" spans="1:26" s="102" customFormat="1" ht="12" customHeight="1">
      <c r="A37" s="103" t="s">
        <v>259</v>
      </c>
      <c r="B37" s="104" t="s">
        <v>319</v>
      </c>
      <c r="C37" s="103" t="s">
        <v>320</v>
      </c>
      <c r="D37" s="105">
        <f t="shared" si="1"/>
        <v>84658</v>
      </c>
      <c r="E37" s="105">
        <f t="shared" si="2"/>
        <v>1578</v>
      </c>
      <c r="F37" s="106">
        <f t="shared" si="3"/>
        <v>1.8639703276713364</v>
      </c>
      <c r="G37" s="105">
        <v>1578</v>
      </c>
      <c r="H37" s="105">
        <v>0</v>
      </c>
      <c r="I37" s="105">
        <f t="shared" si="4"/>
        <v>83080</v>
      </c>
      <c r="J37" s="106">
        <f t="shared" si="5"/>
        <v>98.13602967232866</v>
      </c>
      <c r="K37" s="105">
        <v>53452</v>
      </c>
      <c r="L37" s="106">
        <f t="shared" si="6"/>
        <v>63.13874648586075</v>
      </c>
      <c r="M37" s="105">
        <v>0</v>
      </c>
      <c r="N37" s="106">
        <f t="shared" si="7"/>
        <v>0</v>
      </c>
      <c r="O37" s="105">
        <v>29628</v>
      </c>
      <c r="P37" s="105">
        <v>15651</v>
      </c>
      <c r="Q37" s="106">
        <f t="shared" si="8"/>
        <v>34.997283186467904</v>
      </c>
      <c r="R37" s="105">
        <v>2344</v>
      </c>
      <c r="S37" s="100"/>
      <c r="T37" s="100" t="s">
        <v>257</v>
      </c>
      <c r="U37" s="100"/>
      <c r="V37" s="100"/>
      <c r="W37" s="100"/>
      <c r="X37" s="100"/>
      <c r="Y37" s="100"/>
      <c r="Z37" s="100" t="s">
        <v>257</v>
      </c>
    </row>
    <row r="38" spans="1:26" s="102" customFormat="1" ht="12" customHeight="1">
      <c r="A38" s="103" t="s">
        <v>259</v>
      </c>
      <c r="B38" s="104" t="s">
        <v>321</v>
      </c>
      <c r="C38" s="103" t="s">
        <v>322</v>
      </c>
      <c r="D38" s="105">
        <f t="shared" si="1"/>
        <v>108306</v>
      </c>
      <c r="E38" s="105">
        <f t="shared" si="2"/>
        <v>466</v>
      </c>
      <c r="F38" s="106">
        <f t="shared" si="3"/>
        <v>0.4302624046682547</v>
      </c>
      <c r="G38" s="105">
        <v>466</v>
      </c>
      <c r="H38" s="105">
        <v>0</v>
      </c>
      <c r="I38" s="105">
        <f t="shared" si="4"/>
        <v>107840</v>
      </c>
      <c r="J38" s="106">
        <f t="shared" si="5"/>
        <v>99.56973759533174</v>
      </c>
      <c r="K38" s="105">
        <v>98580</v>
      </c>
      <c r="L38" s="106">
        <f t="shared" si="6"/>
        <v>91.0198880948424</v>
      </c>
      <c r="M38" s="105">
        <v>0</v>
      </c>
      <c r="N38" s="106">
        <f t="shared" si="7"/>
        <v>0</v>
      </c>
      <c r="O38" s="105">
        <v>9260</v>
      </c>
      <c r="P38" s="105">
        <v>2287</v>
      </c>
      <c r="Q38" s="106">
        <f t="shared" si="8"/>
        <v>8.549849500489353</v>
      </c>
      <c r="R38" s="105">
        <v>1588</v>
      </c>
      <c r="S38" s="100"/>
      <c r="T38" s="100"/>
      <c r="U38" s="100"/>
      <c r="V38" s="100" t="s">
        <v>257</v>
      </c>
      <c r="W38" s="100"/>
      <c r="X38" s="100"/>
      <c r="Y38" s="100"/>
      <c r="Z38" s="100" t="s">
        <v>257</v>
      </c>
    </row>
    <row r="39" spans="1:26" s="102" customFormat="1" ht="12" customHeight="1">
      <c r="A39" s="103" t="s">
        <v>259</v>
      </c>
      <c r="B39" s="104" t="s">
        <v>323</v>
      </c>
      <c r="C39" s="103" t="s">
        <v>324</v>
      </c>
      <c r="D39" s="105">
        <f t="shared" si="1"/>
        <v>135173</v>
      </c>
      <c r="E39" s="105">
        <f t="shared" si="2"/>
        <v>3776</v>
      </c>
      <c r="F39" s="106">
        <f t="shared" si="3"/>
        <v>2.793457273272029</v>
      </c>
      <c r="G39" s="105">
        <v>3776</v>
      </c>
      <c r="H39" s="105">
        <v>0</v>
      </c>
      <c r="I39" s="105">
        <f t="shared" si="4"/>
        <v>131397</v>
      </c>
      <c r="J39" s="106">
        <f t="shared" si="5"/>
        <v>97.20654272672797</v>
      </c>
      <c r="K39" s="105">
        <v>88765</v>
      </c>
      <c r="L39" s="106">
        <f t="shared" si="6"/>
        <v>65.66769991048508</v>
      </c>
      <c r="M39" s="105">
        <v>0</v>
      </c>
      <c r="N39" s="106">
        <f t="shared" si="7"/>
        <v>0</v>
      </c>
      <c r="O39" s="105">
        <v>42632</v>
      </c>
      <c r="P39" s="105">
        <v>8722</v>
      </c>
      <c r="Q39" s="106">
        <f t="shared" si="8"/>
        <v>31.53884281624289</v>
      </c>
      <c r="R39" s="105">
        <v>2680</v>
      </c>
      <c r="S39" s="100"/>
      <c r="T39" s="100" t="s">
        <v>257</v>
      </c>
      <c r="U39" s="100"/>
      <c r="V39" s="100"/>
      <c r="W39" s="100"/>
      <c r="X39" s="100"/>
      <c r="Y39" s="100"/>
      <c r="Z39" s="100" t="s">
        <v>257</v>
      </c>
    </row>
    <row r="40" spans="1:26" s="102" customFormat="1" ht="12" customHeight="1">
      <c r="A40" s="103" t="s">
        <v>259</v>
      </c>
      <c r="B40" s="104" t="s">
        <v>325</v>
      </c>
      <c r="C40" s="103" t="s">
        <v>326</v>
      </c>
      <c r="D40" s="105">
        <f t="shared" si="1"/>
        <v>63104</v>
      </c>
      <c r="E40" s="105">
        <f t="shared" si="2"/>
        <v>1762</v>
      </c>
      <c r="F40" s="106">
        <f t="shared" si="3"/>
        <v>2.792216024340771</v>
      </c>
      <c r="G40" s="105">
        <v>1762</v>
      </c>
      <c r="H40" s="105">
        <v>0</v>
      </c>
      <c r="I40" s="105">
        <f t="shared" si="4"/>
        <v>61342</v>
      </c>
      <c r="J40" s="106">
        <f t="shared" si="5"/>
        <v>97.20778397565924</v>
      </c>
      <c r="K40" s="105">
        <v>41906</v>
      </c>
      <c r="L40" s="106">
        <f t="shared" si="6"/>
        <v>66.40783468559837</v>
      </c>
      <c r="M40" s="105">
        <v>0</v>
      </c>
      <c r="N40" s="106">
        <f t="shared" si="7"/>
        <v>0</v>
      </c>
      <c r="O40" s="105">
        <v>19436</v>
      </c>
      <c r="P40" s="105">
        <v>6534</v>
      </c>
      <c r="Q40" s="106">
        <f t="shared" si="8"/>
        <v>30.79994929006085</v>
      </c>
      <c r="R40" s="105">
        <v>407</v>
      </c>
      <c r="S40" s="100"/>
      <c r="T40" s="100" t="s">
        <v>257</v>
      </c>
      <c r="U40" s="100"/>
      <c r="V40" s="100"/>
      <c r="W40" s="100" t="s">
        <v>257</v>
      </c>
      <c r="X40" s="100"/>
      <c r="Y40" s="100"/>
      <c r="Z40" s="100"/>
    </row>
    <row r="41" spans="1:26" s="102" customFormat="1" ht="12" customHeight="1">
      <c r="A41" s="103" t="s">
        <v>259</v>
      </c>
      <c r="B41" s="104" t="s">
        <v>327</v>
      </c>
      <c r="C41" s="103" t="s">
        <v>328</v>
      </c>
      <c r="D41" s="105">
        <f t="shared" si="1"/>
        <v>101098</v>
      </c>
      <c r="E41" s="105">
        <f t="shared" si="2"/>
        <v>1251</v>
      </c>
      <c r="F41" s="106">
        <f t="shared" si="3"/>
        <v>1.2374132030307228</v>
      </c>
      <c r="G41" s="105">
        <v>1251</v>
      </c>
      <c r="H41" s="105">
        <v>0</v>
      </c>
      <c r="I41" s="105">
        <f t="shared" si="4"/>
        <v>99847</v>
      </c>
      <c r="J41" s="106">
        <f t="shared" si="5"/>
        <v>98.76258679696927</v>
      </c>
      <c r="K41" s="105">
        <v>64495</v>
      </c>
      <c r="L41" s="106">
        <f t="shared" si="6"/>
        <v>63.79453599477735</v>
      </c>
      <c r="M41" s="105">
        <v>0</v>
      </c>
      <c r="N41" s="106">
        <f t="shared" si="7"/>
        <v>0</v>
      </c>
      <c r="O41" s="105">
        <v>35352</v>
      </c>
      <c r="P41" s="105">
        <v>21783</v>
      </c>
      <c r="Q41" s="106">
        <f t="shared" si="8"/>
        <v>34.96805080219193</v>
      </c>
      <c r="R41" s="105">
        <v>1886</v>
      </c>
      <c r="S41" s="100"/>
      <c r="T41" s="100"/>
      <c r="U41" s="100"/>
      <c r="V41" s="100" t="s">
        <v>257</v>
      </c>
      <c r="W41" s="100"/>
      <c r="X41" s="100"/>
      <c r="Y41" s="100"/>
      <c r="Z41" s="100" t="s">
        <v>257</v>
      </c>
    </row>
    <row r="42" spans="1:26" s="102" customFormat="1" ht="12" customHeight="1">
      <c r="A42" s="103" t="s">
        <v>259</v>
      </c>
      <c r="B42" s="104" t="s">
        <v>329</v>
      </c>
      <c r="C42" s="103" t="s">
        <v>330</v>
      </c>
      <c r="D42" s="105">
        <f t="shared" si="1"/>
        <v>53739</v>
      </c>
      <c r="E42" s="105">
        <f t="shared" si="2"/>
        <v>1149</v>
      </c>
      <c r="F42" s="106">
        <f t="shared" si="3"/>
        <v>2.138111985708703</v>
      </c>
      <c r="G42" s="105">
        <v>1149</v>
      </c>
      <c r="H42" s="105">
        <v>0</v>
      </c>
      <c r="I42" s="105">
        <f t="shared" si="4"/>
        <v>52590</v>
      </c>
      <c r="J42" s="106">
        <f t="shared" si="5"/>
        <v>97.8618880142913</v>
      </c>
      <c r="K42" s="105">
        <v>19636</v>
      </c>
      <c r="L42" s="106">
        <f t="shared" si="6"/>
        <v>36.53957088892611</v>
      </c>
      <c r="M42" s="105">
        <v>0</v>
      </c>
      <c r="N42" s="106">
        <f t="shared" si="7"/>
        <v>0</v>
      </c>
      <c r="O42" s="105">
        <v>32954</v>
      </c>
      <c r="P42" s="105">
        <v>18186</v>
      </c>
      <c r="Q42" s="106">
        <f t="shared" si="8"/>
        <v>61.32231712536519</v>
      </c>
      <c r="R42" s="105">
        <v>764</v>
      </c>
      <c r="S42" s="100"/>
      <c r="T42" s="100"/>
      <c r="U42" s="100"/>
      <c r="V42" s="100" t="s">
        <v>257</v>
      </c>
      <c r="W42" s="100"/>
      <c r="X42" s="100"/>
      <c r="Y42" s="100"/>
      <c r="Z42" s="100" t="s">
        <v>257</v>
      </c>
    </row>
    <row r="43" spans="1:26" s="102" customFormat="1" ht="12" customHeight="1">
      <c r="A43" s="103" t="s">
        <v>259</v>
      </c>
      <c r="B43" s="104" t="s">
        <v>331</v>
      </c>
      <c r="C43" s="103" t="s">
        <v>332</v>
      </c>
      <c r="D43" s="105">
        <f t="shared" si="1"/>
        <v>70251</v>
      </c>
      <c r="E43" s="105">
        <f t="shared" si="2"/>
        <v>850</v>
      </c>
      <c r="F43" s="106">
        <f t="shared" si="3"/>
        <v>1.2099471893638525</v>
      </c>
      <c r="G43" s="105">
        <v>850</v>
      </c>
      <c r="H43" s="105">
        <v>0</v>
      </c>
      <c r="I43" s="105">
        <f t="shared" si="4"/>
        <v>69401</v>
      </c>
      <c r="J43" s="106">
        <f t="shared" si="5"/>
        <v>98.79005281063615</v>
      </c>
      <c r="K43" s="105">
        <v>53837</v>
      </c>
      <c r="L43" s="106">
        <f t="shared" si="6"/>
        <v>76.6352080397432</v>
      </c>
      <c r="M43" s="105">
        <v>0</v>
      </c>
      <c r="N43" s="106">
        <f t="shared" si="7"/>
        <v>0</v>
      </c>
      <c r="O43" s="105">
        <v>15564</v>
      </c>
      <c r="P43" s="105">
        <v>7704</v>
      </c>
      <c r="Q43" s="106">
        <f t="shared" si="8"/>
        <v>22.15484477089294</v>
      </c>
      <c r="R43" s="105">
        <v>835</v>
      </c>
      <c r="S43" s="100"/>
      <c r="T43" s="100"/>
      <c r="U43" s="100"/>
      <c r="V43" s="100" t="s">
        <v>257</v>
      </c>
      <c r="W43" s="100"/>
      <c r="X43" s="100"/>
      <c r="Y43" s="100"/>
      <c r="Z43" s="100" t="s">
        <v>257</v>
      </c>
    </row>
    <row r="44" spans="1:26" s="102" customFormat="1" ht="12" customHeight="1">
      <c r="A44" s="103" t="s">
        <v>259</v>
      </c>
      <c r="B44" s="104" t="s">
        <v>333</v>
      </c>
      <c r="C44" s="103" t="s">
        <v>334</v>
      </c>
      <c r="D44" s="105">
        <f t="shared" si="1"/>
        <v>57541</v>
      </c>
      <c r="E44" s="105">
        <f t="shared" si="2"/>
        <v>959</v>
      </c>
      <c r="F44" s="106">
        <f t="shared" si="3"/>
        <v>1.6666377018126206</v>
      </c>
      <c r="G44" s="105">
        <v>959</v>
      </c>
      <c r="H44" s="105">
        <v>0</v>
      </c>
      <c r="I44" s="105">
        <f t="shared" si="4"/>
        <v>56582</v>
      </c>
      <c r="J44" s="106">
        <f t="shared" si="5"/>
        <v>98.33336229818738</v>
      </c>
      <c r="K44" s="105">
        <v>31355</v>
      </c>
      <c r="L44" s="106">
        <f t="shared" si="6"/>
        <v>54.4915799169288</v>
      </c>
      <c r="M44" s="105">
        <v>8109</v>
      </c>
      <c r="N44" s="106">
        <f t="shared" si="7"/>
        <v>14.09256008758972</v>
      </c>
      <c r="O44" s="105">
        <v>17118</v>
      </c>
      <c r="P44" s="105">
        <v>9573</v>
      </c>
      <c r="Q44" s="106">
        <f t="shared" si="8"/>
        <v>29.749222293668865</v>
      </c>
      <c r="R44" s="105">
        <v>662</v>
      </c>
      <c r="S44" s="100"/>
      <c r="T44" s="100"/>
      <c r="U44" s="100"/>
      <c r="V44" s="100" t="s">
        <v>257</v>
      </c>
      <c r="W44" s="100"/>
      <c r="X44" s="100"/>
      <c r="Y44" s="100"/>
      <c r="Z44" s="100" t="s">
        <v>257</v>
      </c>
    </row>
    <row r="45" spans="1:26" s="102" customFormat="1" ht="12" customHeight="1">
      <c r="A45" s="103" t="s">
        <v>259</v>
      </c>
      <c r="B45" s="104" t="s">
        <v>335</v>
      </c>
      <c r="C45" s="103" t="s">
        <v>336</v>
      </c>
      <c r="D45" s="105">
        <f t="shared" si="1"/>
        <v>68482</v>
      </c>
      <c r="E45" s="105">
        <f t="shared" si="2"/>
        <v>623</v>
      </c>
      <c r="F45" s="106">
        <f t="shared" si="3"/>
        <v>0.9097281037352881</v>
      </c>
      <c r="G45" s="105">
        <v>623</v>
      </c>
      <c r="H45" s="105">
        <v>0</v>
      </c>
      <c r="I45" s="105">
        <f t="shared" si="4"/>
        <v>67859</v>
      </c>
      <c r="J45" s="106">
        <f t="shared" si="5"/>
        <v>99.09027189626471</v>
      </c>
      <c r="K45" s="105">
        <v>53842</v>
      </c>
      <c r="L45" s="106">
        <f t="shared" si="6"/>
        <v>78.62211968108409</v>
      </c>
      <c r="M45" s="105">
        <v>0</v>
      </c>
      <c r="N45" s="106">
        <f t="shared" si="7"/>
        <v>0</v>
      </c>
      <c r="O45" s="105">
        <v>14017</v>
      </c>
      <c r="P45" s="105">
        <v>6114</v>
      </c>
      <c r="Q45" s="106">
        <f t="shared" si="8"/>
        <v>20.46815221518063</v>
      </c>
      <c r="R45" s="105">
        <v>1038</v>
      </c>
      <c r="S45" s="100"/>
      <c r="T45" s="100" t="s">
        <v>257</v>
      </c>
      <c r="U45" s="100"/>
      <c r="V45" s="100"/>
      <c r="W45" s="100"/>
      <c r="X45" s="100"/>
      <c r="Y45" s="100"/>
      <c r="Z45" s="100" t="s">
        <v>257</v>
      </c>
    </row>
    <row r="46" spans="1:26" s="102" customFormat="1" ht="12" customHeight="1">
      <c r="A46" s="103" t="s">
        <v>259</v>
      </c>
      <c r="B46" s="104" t="s">
        <v>337</v>
      </c>
      <c r="C46" s="103" t="s">
        <v>338</v>
      </c>
      <c r="D46" s="105">
        <f t="shared" si="1"/>
        <v>109837</v>
      </c>
      <c r="E46" s="105">
        <f t="shared" si="2"/>
        <v>429</v>
      </c>
      <c r="F46" s="106">
        <f t="shared" si="3"/>
        <v>0.3905787667179548</v>
      </c>
      <c r="G46" s="105">
        <v>429</v>
      </c>
      <c r="H46" s="105">
        <v>0</v>
      </c>
      <c r="I46" s="105">
        <f t="shared" si="4"/>
        <v>109408</v>
      </c>
      <c r="J46" s="106">
        <f t="shared" si="5"/>
        <v>99.60942123328205</v>
      </c>
      <c r="K46" s="105">
        <v>97985</v>
      </c>
      <c r="L46" s="106">
        <f t="shared" si="6"/>
        <v>89.20946493440279</v>
      </c>
      <c r="M46" s="105">
        <v>0</v>
      </c>
      <c r="N46" s="106">
        <f t="shared" si="7"/>
        <v>0</v>
      </c>
      <c r="O46" s="105">
        <v>11423</v>
      </c>
      <c r="P46" s="105">
        <v>3064</v>
      </c>
      <c r="Q46" s="106">
        <f t="shared" si="8"/>
        <v>10.399956298879248</v>
      </c>
      <c r="R46" s="105">
        <v>1722</v>
      </c>
      <c r="S46" s="100"/>
      <c r="T46" s="100"/>
      <c r="U46" s="100"/>
      <c r="V46" s="100" t="s">
        <v>257</v>
      </c>
      <c r="W46" s="100"/>
      <c r="X46" s="100"/>
      <c r="Y46" s="100"/>
      <c r="Z46" s="100" t="s">
        <v>257</v>
      </c>
    </row>
    <row r="47" spans="1:26" s="102" customFormat="1" ht="12" customHeight="1">
      <c r="A47" s="103" t="s">
        <v>259</v>
      </c>
      <c r="B47" s="104" t="s">
        <v>339</v>
      </c>
      <c r="C47" s="103" t="s">
        <v>340</v>
      </c>
      <c r="D47" s="105">
        <f t="shared" si="1"/>
        <v>51110</v>
      </c>
      <c r="E47" s="105">
        <f t="shared" si="2"/>
        <v>1159</v>
      </c>
      <c r="F47" s="106">
        <f t="shared" si="3"/>
        <v>2.2676579925650557</v>
      </c>
      <c r="G47" s="105">
        <v>1159</v>
      </c>
      <c r="H47" s="105">
        <v>0</v>
      </c>
      <c r="I47" s="105">
        <f t="shared" si="4"/>
        <v>49951</v>
      </c>
      <c r="J47" s="106">
        <f t="shared" si="5"/>
        <v>97.73234200743495</v>
      </c>
      <c r="K47" s="105">
        <v>30249</v>
      </c>
      <c r="L47" s="106">
        <f t="shared" si="6"/>
        <v>59.18411269810213</v>
      </c>
      <c r="M47" s="105">
        <v>0</v>
      </c>
      <c r="N47" s="106">
        <f t="shared" si="7"/>
        <v>0</v>
      </c>
      <c r="O47" s="105">
        <v>19702</v>
      </c>
      <c r="P47" s="105">
        <v>6932</v>
      </c>
      <c r="Q47" s="106">
        <f t="shared" si="8"/>
        <v>38.54822930933281</v>
      </c>
      <c r="R47" s="105">
        <v>316</v>
      </c>
      <c r="S47" s="100"/>
      <c r="T47" s="100" t="s">
        <v>257</v>
      </c>
      <c r="U47" s="100"/>
      <c r="V47" s="100"/>
      <c r="W47" s="100" t="s">
        <v>257</v>
      </c>
      <c r="X47" s="100"/>
      <c r="Y47" s="100"/>
      <c r="Z47" s="100"/>
    </row>
    <row r="48" spans="1:26" s="102" customFormat="1" ht="12" customHeight="1">
      <c r="A48" s="103" t="s">
        <v>259</v>
      </c>
      <c r="B48" s="104" t="s">
        <v>341</v>
      </c>
      <c r="C48" s="103" t="s">
        <v>342</v>
      </c>
      <c r="D48" s="105">
        <f t="shared" si="1"/>
        <v>43780</v>
      </c>
      <c r="E48" s="105">
        <f t="shared" si="2"/>
        <v>771</v>
      </c>
      <c r="F48" s="106">
        <f t="shared" si="3"/>
        <v>1.7610781178620374</v>
      </c>
      <c r="G48" s="105">
        <v>771</v>
      </c>
      <c r="H48" s="105">
        <v>0</v>
      </c>
      <c r="I48" s="105">
        <f t="shared" si="4"/>
        <v>43009</v>
      </c>
      <c r="J48" s="106">
        <f t="shared" si="5"/>
        <v>98.23892188213796</v>
      </c>
      <c r="K48" s="105">
        <v>30616</v>
      </c>
      <c r="L48" s="106">
        <f t="shared" si="6"/>
        <v>69.93147555961626</v>
      </c>
      <c r="M48" s="105">
        <v>0</v>
      </c>
      <c r="N48" s="106">
        <f t="shared" si="7"/>
        <v>0</v>
      </c>
      <c r="O48" s="105">
        <v>12393</v>
      </c>
      <c r="P48" s="105">
        <v>4424</v>
      </c>
      <c r="Q48" s="106">
        <f t="shared" si="8"/>
        <v>28.307446322521702</v>
      </c>
      <c r="R48" s="105">
        <v>282</v>
      </c>
      <c r="S48" s="100"/>
      <c r="T48" s="100" t="s">
        <v>257</v>
      </c>
      <c r="U48" s="100"/>
      <c r="V48" s="100"/>
      <c r="W48" s="100"/>
      <c r="X48" s="100"/>
      <c r="Y48" s="100"/>
      <c r="Z48" s="100" t="s">
        <v>257</v>
      </c>
    </row>
    <row r="49" spans="1:26" s="102" customFormat="1" ht="12" customHeight="1">
      <c r="A49" s="103" t="s">
        <v>259</v>
      </c>
      <c r="B49" s="104" t="s">
        <v>343</v>
      </c>
      <c r="C49" s="103" t="s">
        <v>344</v>
      </c>
      <c r="D49" s="105">
        <f t="shared" si="1"/>
        <v>38323</v>
      </c>
      <c r="E49" s="105">
        <f t="shared" si="2"/>
        <v>115</v>
      </c>
      <c r="F49" s="106">
        <f t="shared" si="3"/>
        <v>0.3000808913707173</v>
      </c>
      <c r="G49" s="105">
        <v>115</v>
      </c>
      <c r="H49" s="105">
        <v>0</v>
      </c>
      <c r="I49" s="105">
        <f t="shared" si="4"/>
        <v>38208</v>
      </c>
      <c r="J49" s="106">
        <f t="shared" si="5"/>
        <v>99.69991910862929</v>
      </c>
      <c r="K49" s="105">
        <v>34613</v>
      </c>
      <c r="L49" s="106">
        <f t="shared" si="6"/>
        <v>90.31912950447511</v>
      </c>
      <c r="M49" s="105">
        <v>0</v>
      </c>
      <c r="N49" s="106">
        <f t="shared" si="7"/>
        <v>0</v>
      </c>
      <c r="O49" s="105">
        <v>3595</v>
      </c>
      <c r="P49" s="105">
        <v>751</v>
      </c>
      <c r="Q49" s="106">
        <f t="shared" si="8"/>
        <v>9.380789604154163</v>
      </c>
      <c r="R49" s="105">
        <v>449</v>
      </c>
      <c r="S49" s="100"/>
      <c r="T49" s="100"/>
      <c r="U49" s="100"/>
      <c r="V49" s="100" t="s">
        <v>257</v>
      </c>
      <c r="W49" s="100"/>
      <c r="X49" s="100"/>
      <c r="Y49" s="100"/>
      <c r="Z49" s="100" t="s">
        <v>257</v>
      </c>
    </row>
    <row r="50" spans="1:26" s="102" customFormat="1" ht="12" customHeight="1">
      <c r="A50" s="103" t="s">
        <v>259</v>
      </c>
      <c r="B50" s="104" t="s">
        <v>345</v>
      </c>
      <c r="C50" s="103" t="s">
        <v>346</v>
      </c>
      <c r="D50" s="105">
        <f t="shared" si="1"/>
        <v>35680</v>
      </c>
      <c r="E50" s="105">
        <f t="shared" si="2"/>
        <v>1216</v>
      </c>
      <c r="F50" s="106">
        <f t="shared" si="3"/>
        <v>3.4080717488789234</v>
      </c>
      <c r="G50" s="105">
        <v>1216</v>
      </c>
      <c r="H50" s="105">
        <v>0</v>
      </c>
      <c r="I50" s="105">
        <f t="shared" si="4"/>
        <v>34464</v>
      </c>
      <c r="J50" s="106">
        <f t="shared" si="5"/>
        <v>96.59192825112108</v>
      </c>
      <c r="K50" s="105">
        <v>20850</v>
      </c>
      <c r="L50" s="106">
        <f t="shared" si="6"/>
        <v>58.43609865470852</v>
      </c>
      <c r="M50" s="105">
        <v>0</v>
      </c>
      <c r="N50" s="106">
        <f t="shared" si="7"/>
        <v>0</v>
      </c>
      <c r="O50" s="105">
        <v>13614</v>
      </c>
      <c r="P50" s="105">
        <v>9915</v>
      </c>
      <c r="Q50" s="106">
        <f t="shared" si="8"/>
        <v>38.15582959641255</v>
      </c>
      <c r="R50" s="105">
        <v>394</v>
      </c>
      <c r="S50" s="100"/>
      <c r="T50" s="100"/>
      <c r="U50" s="100"/>
      <c r="V50" s="100" t="s">
        <v>257</v>
      </c>
      <c r="W50" s="100"/>
      <c r="X50" s="100"/>
      <c r="Y50" s="100"/>
      <c r="Z50" s="100" t="s">
        <v>257</v>
      </c>
    </row>
    <row r="51" spans="1:26" s="102" customFormat="1" ht="12" customHeight="1">
      <c r="A51" s="103" t="s">
        <v>259</v>
      </c>
      <c r="B51" s="104" t="s">
        <v>347</v>
      </c>
      <c r="C51" s="103" t="s">
        <v>348</v>
      </c>
      <c r="D51" s="105">
        <f t="shared" si="1"/>
        <v>12465</v>
      </c>
      <c r="E51" s="105">
        <f t="shared" si="2"/>
        <v>269</v>
      </c>
      <c r="F51" s="106">
        <f t="shared" si="3"/>
        <v>2.158042519053349</v>
      </c>
      <c r="G51" s="105">
        <v>269</v>
      </c>
      <c r="H51" s="105">
        <v>0</v>
      </c>
      <c r="I51" s="105">
        <f t="shared" si="4"/>
        <v>12196</v>
      </c>
      <c r="J51" s="106">
        <f t="shared" si="5"/>
        <v>97.84195748094665</v>
      </c>
      <c r="K51" s="105">
        <v>5229</v>
      </c>
      <c r="L51" s="106">
        <f t="shared" si="6"/>
        <v>41.94945848375451</v>
      </c>
      <c r="M51" s="105">
        <v>0</v>
      </c>
      <c r="N51" s="106">
        <f t="shared" si="7"/>
        <v>0</v>
      </c>
      <c r="O51" s="105">
        <v>6967</v>
      </c>
      <c r="P51" s="105">
        <v>4586</v>
      </c>
      <c r="Q51" s="106">
        <f t="shared" si="8"/>
        <v>55.89249899719214</v>
      </c>
      <c r="R51" s="105">
        <v>104</v>
      </c>
      <c r="S51" s="100"/>
      <c r="T51" s="100"/>
      <c r="U51" s="100"/>
      <c r="V51" s="100" t="s">
        <v>257</v>
      </c>
      <c r="W51" s="100"/>
      <c r="X51" s="100"/>
      <c r="Y51" s="100"/>
      <c r="Z51" s="100" t="s">
        <v>257</v>
      </c>
    </row>
    <row r="52" spans="1:26" s="102" customFormat="1" ht="12" customHeight="1">
      <c r="A52" s="103" t="s">
        <v>259</v>
      </c>
      <c r="B52" s="104" t="s">
        <v>349</v>
      </c>
      <c r="C52" s="103" t="s">
        <v>350</v>
      </c>
      <c r="D52" s="105">
        <f t="shared" si="1"/>
        <v>17577</v>
      </c>
      <c r="E52" s="105">
        <f t="shared" si="2"/>
        <v>998</v>
      </c>
      <c r="F52" s="106">
        <f t="shared" si="3"/>
        <v>5.677874495078796</v>
      </c>
      <c r="G52" s="105">
        <v>998</v>
      </c>
      <c r="H52" s="105">
        <v>0</v>
      </c>
      <c r="I52" s="105">
        <f t="shared" si="4"/>
        <v>16579</v>
      </c>
      <c r="J52" s="106">
        <f t="shared" si="5"/>
        <v>94.3221255049212</v>
      </c>
      <c r="K52" s="105">
        <v>8453</v>
      </c>
      <c r="L52" s="106">
        <f t="shared" si="6"/>
        <v>48.09125561813734</v>
      </c>
      <c r="M52" s="105">
        <v>0</v>
      </c>
      <c r="N52" s="106">
        <f t="shared" si="7"/>
        <v>0</v>
      </c>
      <c r="O52" s="105">
        <v>8126</v>
      </c>
      <c r="P52" s="105">
        <v>6539</v>
      </c>
      <c r="Q52" s="106">
        <f t="shared" si="8"/>
        <v>46.230869886783864</v>
      </c>
      <c r="R52" s="105">
        <v>276</v>
      </c>
      <c r="S52" s="100" t="s">
        <v>257</v>
      </c>
      <c r="T52" s="100"/>
      <c r="U52" s="100"/>
      <c r="V52" s="100"/>
      <c r="W52" s="100"/>
      <c r="X52" s="100"/>
      <c r="Y52" s="100"/>
      <c r="Z52" s="100" t="s">
        <v>257</v>
      </c>
    </row>
    <row r="53" spans="1:26" s="102" customFormat="1" ht="12" customHeight="1">
      <c r="A53" s="103" t="s">
        <v>259</v>
      </c>
      <c r="B53" s="104" t="s">
        <v>351</v>
      </c>
      <c r="C53" s="103" t="s">
        <v>352</v>
      </c>
      <c r="D53" s="105">
        <f t="shared" si="1"/>
        <v>18383</v>
      </c>
      <c r="E53" s="105">
        <f t="shared" si="2"/>
        <v>783</v>
      </c>
      <c r="F53" s="106">
        <f t="shared" si="3"/>
        <v>4.25937007017353</v>
      </c>
      <c r="G53" s="105">
        <v>783</v>
      </c>
      <c r="H53" s="105">
        <v>0</v>
      </c>
      <c r="I53" s="105">
        <f t="shared" si="4"/>
        <v>17600</v>
      </c>
      <c r="J53" s="106">
        <f t="shared" si="5"/>
        <v>95.74062992982647</v>
      </c>
      <c r="K53" s="105">
        <v>9385</v>
      </c>
      <c r="L53" s="106">
        <f t="shared" si="6"/>
        <v>51.05260294837621</v>
      </c>
      <c r="M53" s="105">
        <v>0</v>
      </c>
      <c r="N53" s="106">
        <f t="shared" si="7"/>
        <v>0</v>
      </c>
      <c r="O53" s="105">
        <v>8215</v>
      </c>
      <c r="P53" s="105">
        <v>4389</v>
      </c>
      <c r="Q53" s="106">
        <f t="shared" si="8"/>
        <v>44.68802698145025</v>
      </c>
      <c r="R53" s="105">
        <v>270</v>
      </c>
      <c r="S53" s="100" t="s">
        <v>257</v>
      </c>
      <c r="T53" s="100"/>
      <c r="U53" s="100"/>
      <c r="V53" s="100"/>
      <c r="W53" s="100" t="s">
        <v>257</v>
      </c>
      <c r="X53" s="100"/>
      <c r="Y53" s="100"/>
      <c r="Z53" s="100"/>
    </row>
    <row r="54" spans="1:26" s="102" customFormat="1" ht="12" customHeight="1">
      <c r="A54" s="103" t="s">
        <v>259</v>
      </c>
      <c r="B54" s="104" t="s">
        <v>353</v>
      </c>
      <c r="C54" s="103" t="s">
        <v>354</v>
      </c>
      <c r="D54" s="105">
        <f t="shared" si="1"/>
        <v>32863</v>
      </c>
      <c r="E54" s="105">
        <f t="shared" si="2"/>
        <v>3680</v>
      </c>
      <c r="F54" s="106">
        <f t="shared" si="3"/>
        <v>11.19800383409914</v>
      </c>
      <c r="G54" s="105">
        <v>3680</v>
      </c>
      <c r="H54" s="105">
        <v>0</v>
      </c>
      <c r="I54" s="105">
        <f t="shared" si="4"/>
        <v>29183</v>
      </c>
      <c r="J54" s="106">
        <f t="shared" si="5"/>
        <v>88.80199616590086</v>
      </c>
      <c r="K54" s="105">
        <v>12317</v>
      </c>
      <c r="L54" s="106">
        <f t="shared" si="6"/>
        <v>37.4798405501628</v>
      </c>
      <c r="M54" s="105">
        <v>0</v>
      </c>
      <c r="N54" s="106">
        <f t="shared" si="7"/>
        <v>0</v>
      </c>
      <c r="O54" s="105">
        <v>16866</v>
      </c>
      <c r="P54" s="105">
        <v>8586</v>
      </c>
      <c r="Q54" s="106">
        <f t="shared" si="8"/>
        <v>51.32215561573806</v>
      </c>
      <c r="R54" s="105">
        <v>221</v>
      </c>
      <c r="S54" s="100" t="s">
        <v>257</v>
      </c>
      <c r="T54" s="100"/>
      <c r="U54" s="100"/>
      <c r="V54" s="100"/>
      <c r="W54" s="100"/>
      <c r="X54" s="100"/>
      <c r="Y54" s="100"/>
      <c r="Z54" s="100" t="s">
        <v>257</v>
      </c>
    </row>
    <row r="55" spans="1:26" s="102" customFormat="1" ht="12" customHeight="1">
      <c r="A55" s="103" t="s">
        <v>259</v>
      </c>
      <c r="B55" s="104" t="s">
        <v>355</v>
      </c>
      <c r="C55" s="103" t="s">
        <v>356</v>
      </c>
      <c r="D55" s="105">
        <f t="shared" si="1"/>
        <v>21547</v>
      </c>
      <c r="E55" s="105">
        <f t="shared" si="2"/>
        <v>559</v>
      </c>
      <c r="F55" s="106">
        <f t="shared" si="3"/>
        <v>2.5943286768459646</v>
      </c>
      <c r="G55" s="105">
        <v>559</v>
      </c>
      <c r="H55" s="105">
        <v>0</v>
      </c>
      <c r="I55" s="105">
        <f t="shared" si="4"/>
        <v>20988</v>
      </c>
      <c r="J55" s="106">
        <f t="shared" si="5"/>
        <v>97.40567132315402</v>
      </c>
      <c r="K55" s="105">
        <v>10549</v>
      </c>
      <c r="L55" s="106">
        <f t="shared" si="6"/>
        <v>48.95809161368172</v>
      </c>
      <c r="M55" s="105">
        <v>0</v>
      </c>
      <c r="N55" s="106">
        <f t="shared" si="7"/>
        <v>0</v>
      </c>
      <c r="O55" s="105">
        <v>10439</v>
      </c>
      <c r="P55" s="105">
        <v>9277</v>
      </c>
      <c r="Q55" s="106">
        <f t="shared" si="8"/>
        <v>48.447579709472315</v>
      </c>
      <c r="R55" s="105">
        <v>185</v>
      </c>
      <c r="S55" s="100"/>
      <c r="T55" s="100" t="s">
        <v>257</v>
      </c>
      <c r="U55" s="100"/>
      <c r="V55" s="100"/>
      <c r="W55" s="100" t="s">
        <v>257</v>
      </c>
      <c r="X55" s="100"/>
      <c r="Y55" s="100"/>
      <c r="Z55" s="100"/>
    </row>
    <row r="56" spans="1:26" s="102" customFormat="1" ht="12" customHeight="1">
      <c r="A56" s="103" t="s">
        <v>259</v>
      </c>
      <c r="B56" s="104" t="s">
        <v>357</v>
      </c>
      <c r="C56" s="103" t="s">
        <v>358</v>
      </c>
      <c r="D56" s="105">
        <f t="shared" si="1"/>
        <v>20794</v>
      </c>
      <c r="E56" s="105">
        <f t="shared" si="2"/>
        <v>493</v>
      </c>
      <c r="F56" s="106">
        <f t="shared" si="3"/>
        <v>2.370876214292584</v>
      </c>
      <c r="G56" s="105">
        <v>493</v>
      </c>
      <c r="H56" s="105">
        <v>0</v>
      </c>
      <c r="I56" s="105">
        <f t="shared" si="4"/>
        <v>20301</v>
      </c>
      <c r="J56" s="106">
        <f t="shared" si="5"/>
        <v>97.62912378570742</v>
      </c>
      <c r="K56" s="105">
        <v>3856</v>
      </c>
      <c r="L56" s="106">
        <f t="shared" si="6"/>
        <v>18.54381071462922</v>
      </c>
      <c r="M56" s="105">
        <v>0</v>
      </c>
      <c r="N56" s="106">
        <f t="shared" si="7"/>
        <v>0</v>
      </c>
      <c r="O56" s="105">
        <v>16445</v>
      </c>
      <c r="P56" s="105">
        <v>11745</v>
      </c>
      <c r="Q56" s="106">
        <f t="shared" si="8"/>
        <v>79.0853130710782</v>
      </c>
      <c r="R56" s="105">
        <v>128</v>
      </c>
      <c r="S56" s="100"/>
      <c r="T56" s="100"/>
      <c r="U56" s="100"/>
      <c r="V56" s="100" t="s">
        <v>257</v>
      </c>
      <c r="W56" s="100"/>
      <c r="X56" s="100"/>
      <c r="Y56" s="100"/>
      <c r="Z56" s="100" t="s">
        <v>257</v>
      </c>
    </row>
    <row r="57" spans="1:26" s="102" customFormat="1" ht="12" customHeight="1">
      <c r="A57" s="103" t="s">
        <v>259</v>
      </c>
      <c r="B57" s="104" t="s">
        <v>359</v>
      </c>
      <c r="C57" s="103" t="s">
        <v>360</v>
      </c>
      <c r="D57" s="105">
        <f t="shared" si="1"/>
        <v>14739</v>
      </c>
      <c r="E57" s="105">
        <f t="shared" si="2"/>
        <v>314</v>
      </c>
      <c r="F57" s="106">
        <f t="shared" si="3"/>
        <v>2.1304023339439584</v>
      </c>
      <c r="G57" s="105">
        <v>314</v>
      </c>
      <c r="H57" s="105">
        <v>0</v>
      </c>
      <c r="I57" s="105">
        <f t="shared" si="4"/>
        <v>14425</v>
      </c>
      <c r="J57" s="106">
        <f t="shared" si="5"/>
        <v>97.86959766605604</v>
      </c>
      <c r="K57" s="105">
        <v>9364</v>
      </c>
      <c r="L57" s="106">
        <f t="shared" si="6"/>
        <v>63.53212565302938</v>
      </c>
      <c r="M57" s="105">
        <v>0</v>
      </c>
      <c r="N57" s="106">
        <f t="shared" si="7"/>
        <v>0</v>
      </c>
      <c r="O57" s="105">
        <v>5061</v>
      </c>
      <c r="P57" s="105">
        <v>3208</v>
      </c>
      <c r="Q57" s="106">
        <f t="shared" si="8"/>
        <v>34.33747201302666</v>
      </c>
      <c r="R57" s="105">
        <v>80</v>
      </c>
      <c r="S57" s="100"/>
      <c r="T57" s="100"/>
      <c r="U57" s="100"/>
      <c r="V57" s="100" t="s">
        <v>257</v>
      </c>
      <c r="W57" s="100"/>
      <c r="X57" s="100"/>
      <c r="Y57" s="100"/>
      <c r="Z57" s="100" t="s">
        <v>257</v>
      </c>
    </row>
    <row r="58" spans="1:26" s="102" customFormat="1" ht="12" customHeight="1">
      <c r="A58" s="103" t="s">
        <v>259</v>
      </c>
      <c r="B58" s="104" t="s">
        <v>361</v>
      </c>
      <c r="C58" s="103" t="s">
        <v>362</v>
      </c>
      <c r="D58" s="105">
        <f t="shared" si="1"/>
        <v>12299</v>
      </c>
      <c r="E58" s="105">
        <f t="shared" si="2"/>
        <v>1515</v>
      </c>
      <c r="F58" s="106">
        <f t="shared" si="3"/>
        <v>12.318074640214652</v>
      </c>
      <c r="G58" s="105">
        <v>1515</v>
      </c>
      <c r="H58" s="105">
        <v>0</v>
      </c>
      <c r="I58" s="105">
        <f t="shared" si="4"/>
        <v>10784</v>
      </c>
      <c r="J58" s="106">
        <f t="shared" si="5"/>
        <v>87.68192535978535</v>
      </c>
      <c r="K58" s="105">
        <v>0</v>
      </c>
      <c r="L58" s="106">
        <f t="shared" si="6"/>
        <v>0</v>
      </c>
      <c r="M58" s="105">
        <v>0</v>
      </c>
      <c r="N58" s="106">
        <f t="shared" si="7"/>
        <v>0</v>
      </c>
      <c r="O58" s="105">
        <v>10784</v>
      </c>
      <c r="P58" s="105">
        <v>8297</v>
      </c>
      <c r="Q58" s="106">
        <f t="shared" si="8"/>
        <v>87.68192535978535</v>
      </c>
      <c r="R58" s="105">
        <v>129</v>
      </c>
      <c r="S58" s="100" t="s">
        <v>257</v>
      </c>
      <c r="T58" s="100"/>
      <c r="U58" s="100"/>
      <c r="V58" s="100"/>
      <c r="W58" s="100" t="s">
        <v>257</v>
      </c>
      <c r="X58" s="100"/>
      <c r="Y58" s="100"/>
      <c r="Z58" s="100"/>
    </row>
    <row r="59" spans="1:26" s="102" customFormat="1" ht="12" customHeight="1">
      <c r="A59" s="103" t="s">
        <v>259</v>
      </c>
      <c r="B59" s="104" t="s">
        <v>363</v>
      </c>
      <c r="C59" s="103" t="s">
        <v>364</v>
      </c>
      <c r="D59" s="105">
        <f t="shared" si="1"/>
        <v>8944</v>
      </c>
      <c r="E59" s="105">
        <f t="shared" si="2"/>
        <v>388</v>
      </c>
      <c r="F59" s="106">
        <f t="shared" si="3"/>
        <v>4.338103756708408</v>
      </c>
      <c r="G59" s="105">
        <v>386</v>
      </c>
      <c r="H59" s="105">
        <v>2</v>
      </c>
      <c r="I59" s="105">
        <f t="shared" si="4"/>
        <v>8556</v>
      </c>
      <c r="J59" s="106">
        <f t="shared" si="5"/>
        <v>95.6618962432916</v>
      </c>
      <c r="K59" s="105">
        <v>2790</v>
      </c>
      <c r="L59" s="106">
        <f t="shared" si="6"/>
        <v>31.194096601073344</v>
      </c>
      <c r="M59" s="105">
        <v>0</v>
      </c>
      <c r="N59" s="106">
        <f t="shared" si="7"/>
        <v>0</v>
      </c>
      <c r="O59" s="105">
        <v>5766</v>
      </c>
      <c r="P59" s="105">
        <v>3679</v>
      </c>
      <c r="Q59" s="106">
        <f t="shared" si="8"/>
        <v>64.46779964221825</v>
      </c>
      <c r="R59" s="105">
        <v>53</v>
      </c>
      <c r="S59" s="100" t="s">
        <v>257</v>
      </c>
      <c r="T59" s="100"/>
      <c r="U59" s="100"/>
      <c r="V59" s="100"/>
      <c r="W59" s="100"/>
      <c r="X59" s="100"/>
      <c r="Y59" s="100"/>
      <c r="Z59" s="100" t="s">
        <v>257</v>
      </c>
    </row>
    <row r="60" spans="1:26" s="102" customFormat="1" ht="12" customHeight="1">
      <c r="A60" s="103" t="s">
        <v>259</v>
      </c>
      <c r="B60" s="104" t="s">
        <v>365</v>
      </c>
      <c r="C60" s="103" t="s">
        <v>366</v>
      </c>
      <c r="D60" s="105">
        <f t="shared" si="1"/>
        <v>10689</v>
      </c>
      <c r="E60" s="105">
        <f t="shared" si="2"/>
        <v>880</v>
      </c>
      <c r="F60" s="106">
        <f t="shared" si="3"/>
        <v>8.232762653194873</v>
      </c>
      <c r="G60" s="105">
        <v>880</v>
      </c>
      <c r="H60" s="105">
        <v>0</v>
      </c>
      <c r="I60" s="105">
        <f t="shared" si="4"/>
        <v>9809</v>
      </c>
      <c r="J60" s="106">
        <f t="shared" si="5"/>
        <v>91.76723734680513</v>
      </c>
      <c r="K60" s="105">
        <v>4624</v>
      </c>
      <c r="L60" s="106">
        <f t="shared" si="6"/>
        <v>43.259425577696696</v>
      </c>
      <c r="M60" s="105">
        <v>0</v>
      </c>
      <c r="N60" s="106">
        <f t="shared" si="7"/>
        <v>0</v>
      </c>
      <c r="O60" s="105">
        <v>5185</v>
      </c>
      <c r="P60" s="105">
        <v>2562</v>
      </c>
      <c r="Q60" s="106">
        <f t="shared" si="8"/>
        <v>48.50781176910843</v>
      </c>
      <c r="R60" s="105">
        <v>55</v>
      </c>
      <c r="S60" s="100" t="s">
        <v>257</v>
      </c>
      <c r="T60" s="100"/>
      <c r="U60" s="100"/>
      <c r="V60" s="100"/>
      <c r="W60" s="100"/>
      <c r="X60" s="100"/>
      <c r="Y60" s="100"/>
      <c r="Z60" s="100" t="s">
        <v>257</v>
      </c>
    </row>
    <row r="61" spans="1:26" s="102" customFormat="1" ht="12" customHeight="1">
      <c r="A61" s="103" t="s">
        <v>259</v>
      </c>
      <c r="B61" s="104" t="s">
        <v>367</v>
      </c>
      <c r="C61" s="103" t="s">
        <v>368</v>
      </c>
      <c r="D61" s="105">
        <f t="shared" si="1"/>
        <v>7709</v>
      </c>
      <c r="E61" s="105">
        <f t="shared" si="2"/>
        <v>176</v>
      </c>
      <c r="F61" s="106">
        <f t="shared" si="3"/>
        <v>2.2830457906343233</v>
      </c>
      <c r="G61" s="105">
        <v>176</v>
      </c>
      <c r="H61" s="105">
        <v>0</v>
      </c>
      <c r="I61" s="105">
        <f t="shared" si="4"/>
        <v>7533</v>
      </c>
      <c r="J61" s="106">
        <f t="shared" si="5"/>
        <v>97.71695420936568</v>
      </c>
      <c r="K61" s="105">
        <v>4557</v>
      </c>
      <c r="L61" s="106">
        <f t="shared" si="6"/>
        <v>59.11272538591257</v>
      </c>
      <c r="M61" s="105">
        <v>0</v>
      </c>
      <c r="N61" s="106">
        <f t="shared" si="7"/>
        <v>0</v>
      </c>
      <c r="O61" s="105">
        <v>2976</v>
      </c>
      <c r="P61" s="105">
        <v>1742</v>
      </c>
      <c r="Q61" s="106">
        <f t="shared" si="8"/>
        <v>38.604228823453106</v>
      </c>
      <c r="R61" s="105">
        <v>30</v>
      </c>
      <c r="S61" s="100" t="s">
        <v>257</v>
      </c>
      <c r="T61" s="100"/>
      <c r="U61" s="100"/>
      <c r="V61" s="100"/>
      <c r="W61" s="100"/>
      <c r="X61" s="100"/>
      <c r="Y61" s="100"/>
      <c r="Z61" s="100" t="s">
        <v>257</v>
      </c>
    </row>
    <row r="62" spans="1:26" s="102" customFormat="1" ht="12" customHeight="1">
      <c r="A62" s="103" t="s">
        <v>259</v>
      </c>
      <c r="B62" s="104" t="s">
        <v>369</v>
      </c>
      <c r="C62" s="103" t="s">
        <v>370</v>
      </c>
      <c r="D62" s="105">
        <f t="shared" si="1"/>
        <v>13101</v>
      </c>
      <c r="E62" s="105">
        <f t="shared" si="2"/>
        <v>921</v>
      </c>
      <c r="F62" s="106">
        <f t="shared" si="3"/>
        <v>7.029997710098465</v>
      </c>
      <c r="G62" s="105">
        <v>746</v>
      </c>
      <c r="H62" s="105">
        <v>175</v>
      </c>
      <c r="I62" s="105">
        <f t="shared" si="4"/>
        <v>12180</v>
      </c>
      <c r="J62" s="106">
        <f t="shared" si="5"/>
        <v>92.97000228990153</v>
      </c>
      <c r="K62" s="105">
        <v>0</v>
      </c>
      <c r="L62" s="106">
        <f t="shared" si="6"/>
        <v>0</v>
      </c>
      <c r="M62" s="105">
        <v>0</v>
      </c>
      <c r="N62" s="106">
        <f t="shared" si="7"/>
        <v>0</v>
      </c>
      <c r="O62" s="105">
        <v>12180</v>
      </c>
      <c r="P62" s="105">
        <v>7238</v>
      </c>
      <c r="Q62" s="106">
        <f t="shared" si="8"/>
        <v>92.97000228990153</v>
      </c>
      <c r="R62" s="105">
        <v>98</v>
      </c>
      <c r="S62" s="100" t="s">
        <v>257</v>
      </c>
      <c r="T62" s="100"/>
      <c r="U62" s="100"/>
      <c r="V62" s="100"/>
      <c r="W62" s="100" t="s">
        <v>257</v>
      </c>
      <c r="X62" s="100"/>
      <c r="Y62" s="100"/>
      <c r="Z62" s="100"/>
    </row>
    <row r="63" spans="1:26" s="102" customFormat="1" ht="12" customHeight="1">
      <c r="A63" s="103" t="s">
        <v>259</v>
      </c>
      <c r="B63" s="104" t="s">
        <v>371</v>
      </c>
      <c r="C63" s="103" t="s">
        <v>372</v>
      </c>
      <c r="D63" s="105">
        <f t="shared" si="1"/>
        <v>3228</v>
      </c>
      <c r="E63" s="105">
        <f t="shared" si="2"/>
        <v>360</v>
      </c>
      <c r="F63" s="106">
        <f t="shared" si="3"/>
        <v>11.152416356877323</v>
      </c>
      <c r="G63" s="105">
        <v>294</v>
      </c>
      <c r="H63" s="105">
        <v>66</v>
      </c>
      <c r="I63" s="105">
        <f t="shared" si="4"/>
        <v>2868</v>
      </c>
      <c r="J63" s="106">
        <f t="shared" si="5"/>
        <v>88.84758364312268</v>
      </c>
      <c r="K63" s="105">
        <v>0</v>
      </c>
      <c r="L63" s="106">
        <f t="shared" si="6"/>
        <v>0</v>
      </c>
      <c r="M63" s="105">
        <v>0</v>
      </c>
      <c r="N63" s="106">
        <f t="shared" si="7"/>
        <v>0</v>
      </c>
      <c r="O63" s="105">
        <v>2868</v>
      </c>
      <c r="P63" s="105">
        <v>1501</v>
      </c>
      <c r="Q63" s="106">
        <f t="shared" si="8"/>
        <v>88.84758364312268</v>
      </c>
      <c r="R63" s="105">
        <v>15</v>
      </c>
      <c r="S63" s="100" t="s">
        <v>257</v>
      </c>
      <c r="T63" s="100"/>
      <c r="U63" s="100"/>
      <c r="V63" s="100"/>
      <c r="W63" s="100" t="s">
        <v>257</v>
      </c>
      <c r="X63" s="100"/>
      <c r="Y63" s="100"/>
      <c r="Z63" s="100"/>
    </row>
    <row r="64" spans="1:26" s="102" customFormat="1" ht="12" customHeight="1">
      <c r="A64" s="103" t="s">
        <v>259</v>
      </c>
      <c r="B64" s="104" t="s">
        <v>373</v>
      </c>
      <c r="C64" s="103" t="s">
        <v>258</v>
      </c>
      <c r="D64" s="105">
        <f t="shared" si="1"/>
        <v>11684</v>
      </c>
      <c r="E64" s="105">
        <f t="shared" si="2"/>
        <v>897</v>
      </c>
      <c r="F64" s="106">
        <f t="shared" si="3"/>
        <v>7.677165354330709</v>
      </c>
      <c r="G64" s="105">
        <v>897</v>
      </c>
      <c r="H64" s="105">
        <v>0</v>
      </c>
      <c r="I64" s="105">
        <f t="shared" si="4"/>
        <v>10787</v>
      </c>
      <c r="J64" s="106">
        <f t="shared" si="5"/>
        <v>92.32283464566929</v>
      </c>
      <c r="K64" s="105">
        <v>37</v>
      </c>
      <c r="L64" s="106">
        <f t="shared" si="6"/>
        <v>0.31667237247517976</v>
      </c>
      <c r="M64" s="105">
        <v>0</v>
      </c>
      <c r="N64" s="106">
        <f t="shared" si="7"/>
        <v>0</v>
      </c>
      <c r="O64" s="105">
        <v>10750</v>
      </c>
      <c r="P64" s="105">
        <v>6554</v>
      </c>
      <c r="Q64" s="106">
        <f t="shared" si="8"/>
        <v>92.00616227319412</v>
      </c>
      <c r="R64" s="105">
        <v>112</v>
      </c>
      <c r="S64" s="100"/>
      <c r="T64" s="100" t="s">
        <v>257</v>
      </c>
      <c r="U64" s="100"/>
      <c r="V64" s="100"/>
      <c r="W64" s="100"/>
      <c r="X64" s="100" t="s">
        <v>257</v>
      </c>
      <c r="Y64" s="100"/>
      <c r="Z64" s="100"/>
    </row>
    <row r="65" spans="1:26" s="102" customFormat="1" ht="12" customHeight="1">
      <c r="A65" s="103" t="s">
        <v>259</v>
      </c>
      <c r="B65" s="104" t="s">
        <v>374</v>
      </c>
      <c r="C65" s="103" t="s">
        <v>375</v>
      </c>
      <c r="D65" s="105">
        <f t="shared" si="1"/>
        <v>14294</v>
      </c>
      <c r="E65" s="105">
        <f t="shared" si="2"/>
        <v>1929</v>
      </c>
      <c r="F65" s="106">
        <f t="shared" si="3"/>
        <v>13.495172799776132</v>
      </c>
      <c r="G65" s="105">
        <v>1929</v>
      </c>
      <c r="H65" s="105">
        <v>0</v>
      </c>
      <c r="I65" s="105">
        <f t="shared" si="4"/>
        <v>12365</v>
      </c>
      <c r="J65" s="106">
        <f t="shared" si="5"/>
        <v>86.50482720022387</v>
      </c>
      <c r="K65" s="105">
        <v>1792</v>
      </c>
      <c r="L65" s="106">
        <f t="shared" si="6"/>
        <v>12.536728697355533</v>
      </c>
      <c r="M65" s="105">
        <v>0</v>
      </c>
      <c r="N65" s="106">
        <f t="shared" si="7"/>
        <v>0</v>
      </c>
      <c r="O65" s="105">
        <v>10573</v>
      </c>
      <c r="P65" s="105">
        <v>6645</v>
      </c>
      <c r="Q65" s="106">
        <f t="shared" si="8"/>
        <v>73.96809850286834</v>
      </c>
      <c r="R65" s="105">
        <v>264</v>
      </c>
      <c r="S65" s="100" t="s">
        <v>257</v>
      </c>
      <c r="T65" s="100"/>
      <c r="U65" s="100"/>
      <c r="V65" s="100"/>
      <c r="W65" s="100"/>
      <c r="X65" s="100"/>
      <c r="Y65" s="100"/>
      <c r="Z65" s="100" t="s">
        <v>257</v>
      </c>
    </row>
    <row r="66" spans="1:26" s="102" customFormat="1" ht="12" customHeight="1">
      <c r="A66" s="103" t="s">
        <v>259</v>
      </c>
      <c r="B66" s="104" t="s">
        <v>376</v>
      </c>
      <c r="C66" s="103" t="s">
        <v>377</v>
      </c>
      <c r="D66" s="105">
        <f t="shared" si="1"/>
        <v>31620</v>
      </c>
      <c r="E66" s="105">
        <f t="shared" si="2"/>
        <v>1920</v>
      </c>
      <c r="F66" s="106">
        <f t="shared" si="3"/>
        <v>6.072106261859583</v>
      </c>
      <c r="G66" s="105">
        <v>1920</v>
      </c>
      <c r="H66" s="105">
        <v>0</v>
      </c>
      <c r="I66" s="105">
        <f t="shared" si="4"/>
        <v>29700</v>
      </c>
      <c r="J66" s="106">
        <f t="shared" si="5"/>
        <v>93.92789373814043</v>
      </c>
      <c r="K66" s="105">
        <v>1464</v>
      </c>
      <c r="L66" s="106">
        <f t="shared" si="6"/>
        <v>4.629981024667932</v>
      </c>
      <c r="M66" s="105">
        <v>0</v>
      </c>
      <c r="N66" s="106">
        <f t="shared" si="7"/>
        <v>0</v>
      </c>
      <c r="O66" s="105">
        <v>28236</v>
      </c>
      <c r="P66" s="105">
        <v>19739</v>
      </c>
      <c r="Q66" s="106">
        <f t="shared" si="8"/>
        <v>89.29791271347248</v>
      </c>
      <c r="R66" s="105">
        <v>973</v>
      </c>
      <c r="S66" s="100"/>
      <c r="T66" s="100"/>
      <c r="U66" s="100"/>
      <c r="V66" s="100" t="s">
        <v>257</v>
      </c>
      <c r="W66" s="100"/>
      <c r="X66" s="100"/>
      <c r="Y66" s="100"/>
      <c r="Z66" s="100" t="s">
        <v>257</v>
      </c>
    </row>
    <row r="67" spans="1:26" s="102" customFormat="1" ht="12" customHeight="1">
      <c r="A67" s="103" t="s">
        <v>259</v>
      </c>
      <c r="B67" s="104" t="s">
        <v>378</v>
      </c>
      <c r="C67" s="103" t="s">
        <v>379</v>
      </c>
      <c r="D67" s="105">
        <f t="shared" si="1"/>
        <v>35632</v>
      </c>
      <c r="E67" s="105">
        <f t="shared" si="2"/>
        <v>3301</v>
      </c>
      <c r="F67" s="106">
        <f t="shared" si="3"/>
        <v>9.264144589133364</v>
      </c>
      <c r="G67" s="105">
        <v>3301</v>
      </c>
      <c r="H67" s="105">
        <v>0</v>
      </c>
      <c r="I67" s="105">
        <f t="shared" si="4"/>
        <v>32331</v>
      </c>
      <c r="J67" s="106">
        <f t="shared" si="5"/>
        <v>90.73585541086663</v>
      </c>
      <c r="K67" s="105">
        <v>5999</v>
      </c>
      <c r="L67" s="106">
        <f t="shared" si="6"/>
        <v>16.835990121239337</v>
      </c>
      <c r="M67" s="105">
        <v>0</v>
      </c>
      <c r="N67" s="106">
        <f t="shared" si="7"/>
        <v>0</v>
      </c>
      <c r="O67" s="105">
        <v>26332</v>
      </c>
      <c r="P67" s="105">
        <v>17150</v>
      </c>
      <c r="Q67" s="106">
        <f t="shared" si="8"/>
        <v>73.8998652896273</v>
      </c>
      <c r="R67" s="105">
        <v>366</v>
      </c>
      <c r="S67" s="100" t="s">
        <v>257</v>
      </c>
      <c r="T67" s="100"/>
      <c r="U67" s="100"/>
      <c r="V67" s="100"/>
      <c r="W67" s="100" t="s">
        <v>257</v>
      </c>
      <c r="X67" s="100"/>
      <c r="Y67" s="100"/>
      <c r="Z67" s="100"/>
    </row>
    <row r="68" spans="1:26" s="102" customFormat="1" ht="12" customHeight="1">
      <c r="A68" s="103" t="s">
        <v>259</v>
      </c>
      <c r="B68" s="104" t="s">
        <v>380</v>
      </c>
      <c r="C68" s="103" t="s">
        <v>381</v>
      </c>
      <c r="D68" s="105">
        <f t="shared" si="1"/>
        <v>33256</v>
      </c>
      <c r="E68" s="105">
        <f t="shared" si="2"/>
        <v>599</v>
      </c>
      <c r="F68" s="106">
        <f t="shared" si="3"/>
        <v>1.8011787346644215</v>
      </c>
      <c r="G68" s="105">
        <v>599</v>
      </c>
      <c r="H68" s="105">
        <v>0</v>
      </c>
      <c r="I68" s="105">
        <f t="shared" si="4"/>
        <v>32657</v>
      </c>
      <c r="J68" s="106">
        <f t="shared" si="5"/>
        <v>98.19882126533558</v>
      </c>
      <c r="K68" s="105">
        <v>23579</v>
      </c>
      <c r="L68" s="106">
        <f t="shared" si="6"/>
        <v>70.90149146018764</v>
      </c>
      <c r="M68" s="105">
        <v>0</v>
      </c>
      <c r="N68" s="106">
        <f t="shared" si="7"/>
        <v>0</v>
      </c>
      <c r="O68" s="105">
        <v>9078</v>
      </c>
      <c r="P68" s="105">
        <v>5221</v>
      </c>
      <c r="Q68" s="106">
        <f t="shared" si="8"/>
        <v>27.29732980514794</v>
      </c>
      <c r="R68" s="105">
        <v>339</v>
      </c>
      <c r="S68" s="100"/>
      <c r="T68" s="100" t="s">
        <v>257</v>
      </c>
      <c r="U68" s="100"/>
      <c r="V68" s="100"/>
      <c r="W68" s="100"/>
      <c r="X68" s="100"/>
      <c r="Y68" s="100"/>
      <c r="Z68" s="100" t="s">
        <v>257</v>
      </c>
    </row>
    <row r="69" spans="1:26" s="102" customFormat="1" ht="12" customHeight="1">
      <c r="A69" s="103" t="s">
        <v>259</v>
      </c>
      <c r="B69" s="104" t="s">
        <v>382</v>
      </c>
      <c r="C69" s="103" t="s">
        <v>383</v>
      </c>
      <c r="D69" s="105">
        <f t="shared" si="1"/>
        <v>46652</v>
      </c>
      <c r="E69" s="105">
        <f t="shared" si="2"/>
        <v>977</v>
      </c>
      <c r="F69" s="106">
        <f t="shared" si="3"/>
        <v>2.094229615021864</v>
      </c>
      <c r="G69" s="105">
        <v>977</v>
      </c>
      <c r="H69" s="105">
        <v>0</v>
      </c>
      <c r="I69" s="105">
        <f t="shared" si="4"/>
        <v>45675</v>
      </c>
      <c r="J69" s="106">
        <f t="shared" si="5"/>
        <v>97.90577038497814</v>
      </c>
      <c r="K69" s="105">
        <v>28581</v>
      </c>
      <c r="L69" s="106">
        <f t="shared" si="6"/>
        <v>61.26425447997942</v>
      </c>
      <c r="M69" s="105">
        <v>0</v>
      </c>
      <c r="N69" s="106">
        <f t="shared" si="7"/>
        <v>0</v>
      </c>
      <c r="O69" s="105">
        <v>17094</v>
      </c>
      <c r="P69" s="105">
        <v>9165</v>
      </c>
      <c r="Q69" s="106">
        <f t="shared" si="8"/>
        <v>36.64151590499871</v>
      </c>
      <c r="R69" s="105">
        <v>339</v>
      </c>
      <c r="S69" s="100"/>
      <c r="T69" s="100" t="s">
        <v>257</v>
      </c>
      <c r="U69" s="100"/>
      <c r="V69" s="100"/>
      <c r="W69" s="100"/>
      <c r="X69" s="100"/>
      <c r="Y69" s="100"/>
      <c r="Z69" s="100" t="s">
        <v>257</v>
      </c>
    </row>
    <row r="70" spans="1:26" s="102" customFormat="1" ht="12" customHeight="1">
      <c r="A70" s="103" t="s">
        <v>259</v>
      </c>
      <c r="B70" s="104" t="s">
        <v>384</v>
      </c>
      <c r="C70" s="103" t="s">
        <v>385</v>
      </c>
      <c r="D70" s="105">
        <f t="shared" si="1"/>
        <v>30879</v>
      </c>
      <c r="E70" s="105">
        <f t="shared" si="2"/>
        <v>1178</v>
      </c>
      <c r="F70" s="106">
        <f t="shared" si="3"/>
        <v>3.8148903785744355</v>
      </c>
      <c r="G70" s="105">
        <v>1178</v>
      </c>
      <c r="H70" s="105">
        <v>0</v>
      </c>
      <c r="I70" s="105">
        <f t="shared" si="4"/>
        <v>29701</v>
      </c>
      <c r="J70" s="106">
        <f t="shared" si="5"/>
        <v>96.18510962142557</v>
      </c>
      <c r="K70" s="105">
        <v>20812</v>
      </c>
      <c r="L70" s="106">
        <f t="shared" si="6"/>
        <v>67.39855565270896</v>
      </c>
      <c r="M70" s="105">
        <v>0</v>
      </c>
      <c r="N70" s="106">
        <f t="shared" si="7"/>
        <v>0</v>
      </c>
      <c r="O70" s="105">
        <v>8889</v>
      </c>
      <c r="P70" s="105">
        <v>3464</v>
      </c>
      <c r="Q70" s="106">
        <f t="shared" si="8"/>
        <v>28.786553968716603</v>
      </c>
      <c r="R70" s="105">
        <v>270</v>
      </c>
      <c r="S70" s="100" t="s">
        <v>257</v>
      </c>
      <c r="T70" s="100"/>
      <c r="U70" s="100"/>
      <c r="V70" s="100"/>
      <c r="W70" s="100"/>
      <c r="X70" s="100"/>
      <c r="Y70" s="100"/>
      <c r="Z70" s="100" t="s">
        <v>257</v>
      </c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5" customWidth="1"/>
    <col min="2" max="2" width="8.69921875" style="126" customWidth="1"/>
    <col min="3" max="3" width="12.59765625" style="124" customWidth="1"/>
    <col min="4" max="55" width="9" style="121" customWidth="1"/>
    <col min="56" max="16384" width="9" style="124" customWidth="1"/>
  </cols>
  <sheetData>
    <row r="1" spans="1:31" s="118" customFormat="1" ht="17.25">
      <c r="A1" s="113" t="s">
        <v>255</v>
      </c>
      <c r="B1" s="114"/>
      <c r="C1" s="115"/>
      <c r="D1" s="116"/>
      <c r="E1" s="117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55" s="52" customFormat="1" ht="33.75" customHeight="1">
      <c r="A2" s="156" t="s">
        <v>208</v>
      </c>
      <c r="B2" s="154" t="s">
        <v>207</v>
      </c>
      <c r="C2" s="158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6" t="s">
        <v>249</v>
      </c>
      <c r="AG2" s="147"/>
      <c r="AH2" s="147"/>
      <c r="AI2" s="148"/>
      <c r="AJ2" s="146" t="s">
        <v>250</v>
      </c>
      <c r="AK2" s="147"/>
      <c r="AL2" s="147"/>
      <c r="AM2" s="147"/>
      <c r="AN2" s="147"/>
      <c r="AO2" s="147"/>
      <c r="AP2" s="147"/>
      <c r="AQ2" s="147"/>
      <c r="AR2" s="147"/>
      <c r="AS2" s="148"/>
      <c r="AT2" s="161" t="s">
        <v>251</v>
      </c>
      <c r="AU2" s="154"/>
      <c r="AV2" s="154"/>
      <c r="AW2" s="154"/>
      <c r="AX2" s="154"/>
      <c r="AY2" s="154"/>
      <c r="AZ2" s="146" t="s">
        <v>252</v>
      </c>
      <c r="BA2" s="147"/>
      <c r="BB2" s="147"/>
      <c r="BC2" s="148"/>
    </row>
    <row r="3" spans="1:55" s="52" customFormat="1" ht="26.25" customHeight="1">
      <c r="A3" s="155"/>
      <c r="B3" s="155"/>
      <c r="C3" s="155"/>
      <c r="D3" s="66" t="s">
        <v>10</v>
      </c>
      <c r="E3" s="149" t="s">
        <v>11</v>
      </c>
      <c r="F3" s="147"/>
      <c r="G3" s="148"/>
      <c r="H3" s="150" t="s">
        <v>12</v>
      </c>
      <c r="I3" s="151"/>
      <c r="J3" s="152"/>
      <c r="K3" s="149" t="s">
        <v>13</v>
      </c>
      <c r="L3" s="151"/>
      <c r="M3" s="152"/>
      <c r="N3" s="66" t="s">
        <v>10</v>
      </c>
      <c r="O3" s="149" t="s">
        <v>118</v>
      </c>
      <c r="P3" s="159"/>
      <c r="Q3" s="159"/>
      <c r="R3" s="159"/>
      <c r="S3" s="159"/>
      <c r="T3" s="159"/>
      <c r="U3" s="160"/>
      <c r="V3" s="149" t="s">
        <v>119</v>
      </c>
      <c r="W3" s="159"/>
      <c r="X3" s="159"/>
      <c r="Y3" s="159"/>
      <c r="Z3" s="159"/>
      <c r="AA3" s="159"/>
      <c r="AB3" s="160"/>
      <c r="AC3" s="67" t="s">
        <v>14</v>
      </c>
      <c r="AD3" s="64"/>
      <c r="AE3" s="65"/>
      <c r="AF3" s="153" t="s">
        <v>10</v>
      </c>
      <c r="AG3" s="154" t="s">
        <v>15</v>
      </c>
      <c r="AH3" s="154" t="s">
        <v>16</v>
      </c>
      <c r="AI3" s="154" t="s">
        <v>17</v>
      </c>
      <c r="AJ3" s="155" t="s">
        <v>10</v>
      </c>
      <c r="AK3" s="154" t="s">
        <v>238</v>
      </c>
      <c r="AL3" s="154" t="s">
        <v>18</v>
      </c>
      <c r="AM3" s="154" t="s">
        <v>19</v>
      </c>
      <c r="AN3" s="154" t="s">
        <v>16</v>
      </c>
      <c r="AO3" s="154" t="s">
        <v>20</v>
      </c>
      <c r="AP3" s="154" t="s">
        <v>21</v>
      </c>
      <c r="AQ3" s="154" t="s">
        <v>22</v>
      </c>
      <c r="AR3" s="154" t="s">
        <v>23</v>
      </c>
      <c r="AS3" s="154" t="s">
        <v>24</v>
      </c>
      <c r="AT3" s="153" t="s">
        <v>10</v>
      </c>
      <c r="AU3" s="154" t="s">
        <v>238</v>
      </c>
      <c r="AV3" s="154" t="s">
        <v>18</v>
      </c>
      <c r="AW3" s="154" t="s">
        <v>19</v>
      </c>
      <c r="AX3" s="154" t="s">
        <v>16</v>
      </c>
      <c r="AY3" s="154" t="s">
        <v>20</v>
      </c>
      <c r="AZ3" s="153" t="s">
        <v>10</v>
      </c>
      <c r="BA3" s="154" t="s">
        <v>15</v>
      </c>
      <c r="BB3" s="154" t="s">
        <v>16</v>
      </c>
      <c r="BC3" s="154" t="s">
        <v>17</v>
      </c>
    </row>
    <row r="4" spans="1:55" s="52" customFormat="1" ht="26.25" customHeight="1">
      <c r="A4" s="155"/>
      <c r="B4" s="155"/>
      <c r="C4" s="155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3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3"/>
      <c r="AU4" s="155"/>
      <c r="AV4" s="155"/>
      <c r="AW4" s="155"/>
      <c r="AX4" s="155"/>
      <c r="AY4" s="155"/>
      <c r="AZ4" s="153"/>
      <c r="BA4" s="155"/>
      <c r="BB4" s="155"/>
      <c r="BC4" s="155"/>
    </row>
    <row r="5" spans="1:55" s="56" customFormat="1" ht="23.25" customHeight="1">
      <c r="A5" s="155"/>
      <c r="B5" s="155"/>
      <c r="C5" s="155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5"/>
      <c r="AM5" s="57"/>
      <c r="AN5" s="57"/>
      <c r="AO5" s="57"/>
      <c r="AP5" s="57"/>
      <c r="AQ5" s="57"/>
      <c r="AR5" s="57"/>
      <c r="AS5" s="57"/>
      <c r="AT5" s="57"/>
      <c r="AU5" s="57"/>
      <c r="AV5" s="155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7"/>
      <c r="B6" s="157"/>
      <c r="C6" s="157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259</v>
      </c>
      <c r="B7" s="99" t="s">
        <v>260</v>
      </c>
      <c r="C7" s="98" t="s">
        <v>256</v>
      </c>
      <c r="D7" s="90">
        <f aca="true" t="shared" si="0" ref="D7:AI7">SUM(D8:D70)</f>
        <v>806647</v>
      </c>
      <c r="E7" s="90">
        <f t="shared" si="0"/>
        <v>0</v>
      </c>
      <c r="F7" s="90">
        <f t="shared" si="0"/>
        <v>0</v>
      </c>
      <c r="G7" s="90">
        <f t="shared" si="0"/>
        <v>0</v>
      </c>
      <c r="H7" s="90">
        <f t="shared" si="0"/>
        <v>72383</v>
      </c>
      <c r="I7" s="90">
        <f t="shared" si="0"/>
        <v>59587</v>
      </c>
      <c r="J7" s="90">
        <f t="shared" si="0"/>
        <v>12796</v>
      </c>
      <c r="K7" s="90">
        <f t="shared" si="0"/>
        <v>734264</v>
      </c>
      <c r="L7" s="90">
        <f t="shared" si="0"/>
        <v>61165</v>
      </c>
      <c r="M7" s="90">
        <f t="shared" si="0"/>
        <v>673099</v>
      </c>
      <c r="N7" s="90">
        <f t="shared" si="0"/>
        <v>813268</v>
      </c>
      <c r="O7" s="90">
        <f t="shared" si="0"/>
        <v>120752</v>
      </c>
      <c r="P7" s="90">
        <f t="shared" si="0"/>
        <v>120752</v>
      </c>
      <c r="Q7" s="90">
        <f t="shared" si="0"/>
        <v>0</v>
      </c>
      <c r="R7" s="90">
        <f t="shared" si="0"/>
        <v>0</v>
      </c>
      <c r="S7" s="90">
        <f t="shared" si="0"/>
        <v>0</v>
      </c>
      <c r="T7" s="90">
        <f t="shared" si="0"/>
        <v>0</v>
      </c>
      <c r="U7" s="90">
        <f t="shared" si="0"/>
        <v>0</v>
      </c>
      <c r="V7" s="90">
        <f t="shared" si="0"/>
        <v>685895</v>
      </c>
      <c r="W7" s="90">
        <f t="shared" si="0"/>
        <v>685895</v>
      </c>
      <c r="X7" s="90">
        <f t="shared" si="0"/>
        <v>0</v>
      </c>
      <c r="Y7" s="90">
        <f t="shared" si="0"/>
        <v>0</v>
      </c>
      <c r="Z7" s="90">
        <f t="shared" si="0"/>
        <v>0</v>
      </c>
      <c r="AA7" s="90">
        <f t="shared" si="0"/>
        <v>0</v>
      </c>
      <c r="AB7" s="90">
        <f t="shared" si="0"/>
        <v>0</v>
      </c>
      <c r="AC7" s="90">
        <f t="shared" si="0"/>
        <v>6621</v>
      </c>
      <c r="AD7" s="90">
        <f t="shared" si="0"/>
        <v>1289</v>
      </c>
      <c r="AE7" s="90">
        <f t="shared" si="0"/>
        <v>5332</v>
      </c>
      <c r="AF7" s="90">
        <f t="shared" si="0"/>
        <v>19114</v>
      </c>
      <c r="AG7" s="90">
        <f t="shared" si="0"/>
        <v>19114</v>
      </c>
      <c r="AH7" s="90">
        <f t="shared" si="0"/>
        <v>0</v>
      </c>
      <c r="AI7" s="90">
        <f t="shared" si="0"/>
        <v>0</v>
      </c>
      <c r="AJ7" s="90">
        <f aca="true" t="shared" si="1" ref="AJ7:BC7">SUM(AJ8:AJ70)</f>
        <v>27155</v>
      </c>
      <c r="AK7" s="90">
        <f t="shared" si="1"/>
        <v>8299</v>
      </c>
      <c r="AL7" s="90">
        <f t="shared" si="1"/>
        <v>279</v>
      </c>
      <c r="AM7" s="90">
        <f t="shared" si="1"/>
        <v>8794</v>
      </c>
      <c r="AN7" s="90">
        <f t="shared" si="1"/>
        <v>3536</v>
      </c>
      <c r="AO7" s="90">
        <f t="shared" si="1"/>
        <v>0</v>
      </c>
      <c r="AP7" s="90">
        <f t="shared" si="1"/>
        <v>0</v>
      </c>
      <c r="AQ7" s="90">
        <f t="shared" si="1"/>
        <v>266</v>
      </c>
      <c r="AR7" s="90">
        <f t="shared" si="1"/>
        <v>36</v>
      </c>
      <c r="AS7" s="90">
        <f t="shared" si="1"/>
        <v>5945</v>
      </c>
      <c r="AT7" s="90">
        <f t="shared" si="1"/>
        <v>639</v>
      </c>
      <c r="AU7" s="90">
        <f t="shared" si="1"/>
        <v>537</v>
      </c>
      <c r="AV7" s="90">
        <f t="shared" si="1"/>
        <v>0</v>
      </c>
      <c r="AW7" s="90">
        <f t="shared" si="1"/>
        <v>102</v>
      </c>
      <c r="AX7" s="90">
        <f t="shared" si="1"/>
        <v>0</v>
      </c>
      <c r="AY7" s="90">
        <f t="shared" si="1"/>
        <v>0</v>
      </c>
      <c r="AZ7" s="90">
        <f t="shared" si="1"/>
        <v>659</v>
      </c>
      <c r="BA7" s="90">
        <f t="shared" si="1"/>
        <v>659</v>
      </c>
      <c r="BB7" s="90">
        <f t="shared" si="1"/>
        <v>0</v>
      </c>
      <c r="BC7" s="90">
        <f t="shared" si="1"/>
        <v>0</v>
      </c>
    </row>
    <row r="8" spans="1:55" s="102" customFormat="1" ht="12" customHeight="1">
      <c r="A8" s="100" t="s">
        <v>259</v>
      </c>
      <c r="B8" s="101" t="s">
        <v>261</v>
      </c>
      <c r="C8" s="100" t="s">
        <v>262</v>
      </c>
      <c r="D8" s="94">
        <f aca="true" t="shared" si="2" ref="D8:D70">SUM(E8,+H8,+K8)</f>
        <v>60936</v>
      </c>
      <c r="E8" s="94">
        <f aca="true" t="shared" si="3" ref="E8:E70">SUM(F8:G8)</f>
        <v>0</v>
      </c>
      <c r="F8" s="94">
        <v>0</v>
      </c>
      <c r="G8" s="94">
        <v>0</v>
      </c>
      <c r="H8" s="94">
        <f aca="true" t="shared" si="4" ref="H8:H70">SUM(I8:J8)</f>
        <v>11539</v>
      </c>
      <c r="I8" s="94">
        <v>11539</v>
      </c>
      <c r="J8" s="94">
        <v>0</v>
      </c>
      <c r="K8" s="94">
        <f aca="true" t="shared" si="5" ref="K8:K70">SUM(L8:M8)</f>
        <v>49397</v>
      </c>
      <c r="L8" s="94">
        <v>0</v>
      </c>
      <c r="M8" s="94">
        <v>49397</v>
      </c>
      <c r="N8" s="94">
        <f aca="true" t="shared" si="6" ref="N8:N70">SUM(O8,+V8,+AC8)</f>
        <v>60936</v>
      </c>
      <c r="O8" s="94">
        <f aca="true" t="shared" si="7" ref="O8:O70">SUM(P8:U8)</f>
        <v>11539</v>
      </c>
      <c r="P8" s="94">
        <v>11539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f aca="true" t="shared" si="8" ref="V8:V70">SUM(W8:AB8)</f>
        <v>49397</v>
      </c>
      <c r="W8" s="94">
        <v>49397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f aca="true" t="shared" si="9" ref="AC8:AC70">SUM(AD8:AE8)</f>
        <v>0</v>
      </c>
      <c r="AD8" s="94">
        <v>0</v>
      </c>
      <c r="AE8" s="94">
        <v>0</v>
      </c>
      <c r="AF8" s="94">
        <f aca="true" t="shared" si="10" ref="AF8:AF70">SUM(AG8:AI8)</f>
        <v>1090</v>
      </c>
      <c r="AG8" s="94">
        <v>1090</v>
      </c>
      <c r="AH8" s="94">
        <v>0</v>
      </c>
      <c r="AI8" s="94">
        <v>0</v>
      </c>
      <c r="AJ8" s="94">
        <f aca="true" t="shared" si="11" ref="AJ8:AJ70">SUM(AK8:AS8)</f>
        <v>2951</v>
      </c>
      <c r="AK8" s="94">
        <v>1670</v>
      </c>
      <c r="AL8" s="94">
        <v>264</v>
      </c>
      <c r="AM8" s="94">
        <v>1017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f aca="true" t="shared" si="12" ref="AT8:AT70">SUM(AU8:AY8)</f>
        <v>73</v>
      </c>
      <c r="AU8" s="94">
        <v>73</v>
      </c>
      <c r="AV8" s="94">
        <v>0</v>
      </c>
      <c r="AW8" s="94">
        <v>0</v>
      </c>
      <c r="AX8" s="94">
        <v>0</v>
      </c>
      <c r="AY8" s="94">
        <v>0</v>
      </c>
      <c r="AZ8" s="94">
        <f aca="true" t="shared" si="13" ref="AZ8:AZ70">SUM(BA8:BC8)</f>
        <v>264</v>
      </c>
      <c r="BA8" s="94">
        <v>264</v>
      </c>
      <c r="BB8" s="94">
        <v>0</v>
      </c>
      <c r="BC8" s="94">
        <v>0</v>
      </c>
    </row>
    <row r="9" spans="1:55" s="102" customFormat="1" ht="12" customHeight="1">
      <c r="A9" s="100" t="s">
        <v>259</v>
      </c>
      <c r="B9" s="101" t="s">
        <v>263</v>
      </c>
      <c r="C9" s="100" t="s">
        <v>264</v>
      </c>
      <c r="D9" s="94">
        <f t="shared" si="2"/>
        <v>34700</v>
      </c>
      <c r="E9" s="94">
        <f t="shared" si="3"/>
        <v>0</v>
      </c>
      <c r="F9" s="94">
        <v>0</v>
      </c>
      <c r="G9" s="94">
        <v>0</v>
      </c>
      <c r="H9" s="94">
        <f t="shared" si="4"/>
        <v>0</v>
      </c>
      <c r="I9" s="94">
        <v>0</v>
      </c>
      <c r="J9" s="94">
        <v>0</v>
      </c>
      <c r="K9" s="94">
        <f t="shared" si="5"/>
        <v>34700</v>
      </c>
      <c r="L9" s="94">
        <v>3319</v>
      </c>
      <c r="M9" s="94">
        <v>31381</v>
      </c>
      <c r="N9" s="94">
        <f t="shared" si="6"/>
        <v>34724</v>
      </c>
      <c r="O9" s="94">
        <f t="shared" si="7"/>
        <v>3319</v>
      </c>
      <c r="P9" s="94">
        <v>3319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f t="shared" si="8"/>
        <v>31381</v>
      </c>
      <c r="W9" s="94">
        <v>31381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f t="shared" si="9"/>
        <v>24</v>
      </c>
      <c r="AD9" s="94">
        <v>24</v>
      </c>
      <c r="AE9" s="94">
        <v>0</v>
      </c>
      <c r="AF9" s="94">
        <f t="shared" si="10"/>
        <v>784</v>
      </c>
      <c r="AG9" s="94">
        <v>784</v>
      </c>
      <c r="AH9" s="94">
        <v>0</v>
      </c>
      <c r="AI9" s="94">
        <v>0</v>
      </c>
      <c r="AJ9" s="94">
        <f t="shared" si="11"/>
        <v>784</v>
      </c>
      <c r="AK9" s="94">
        <v>0</v>
      </c>
      <c r="AL9" s="94">
        <v>0</v>
      </c>
      <c r="AM9" s="94">
        <v>784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f t="shared" si="12"/>
        <v>0</v>
      </c>
      <c r="AU9" s="94">
        <v>0</v>
      </c>
      <c r="AV9" s="94">
        <v>0</v>
      </c>
      <c r="AW9" s="94">
        <v>0</v>
      </c>
      <c r="AX9" s="94">
        <v>0</v>
      </c>
      <c r="AY9" s="94">
        <v>0</v>
      </c>
      <c r="AZ9" s="94">
        <f t="shared" si="13"/>
        <v>0</v>
      </c>
      <c r="BA9" s="94">
        <v>0</v>
      </c>
      <c r="BB9" s="94">
        <v>0</v>
      </c>
      <c r="BC9" s="94">
        <v>0</v>
      </c>
    </row>
    <row r="10" spans="1:55" s="102" customFormat="1" ht="12" customHeight="1">
      <c r="A10" s="100" t="s">
        <v>259</v>
      </c>
      <c r="B10" s="101" t="s">
        <v>265</v>
      </c>
      <c r="C10" s="100" t="s">
        <v>266</v>
      </c>
      <c r="D10" s="94">
        <f t="shared" si="2"/>
        <v>79218</v>
      </c>
      <c r="E10" s="94">
        <f t="shared" si="3"/>
        <v>0</v>
      </c>
      <c r="F10" s="94">
        <v>0</v>
      </c>
      <c r="G10" s="94">
        <v>0</v>
      </c>
      <c r="H10" s="94">
        <f t="shared" si="4"/>
        <v>286</v>
      </c>
      <c r="I10" s="94">
        <v>286</v>
      </c>
      <c r="J10" s="94">
        <v>0</v>
      </c>
      <c r="K10" s="94">
        <f t="shared" si="5"/>
        <v>78932</v>
      </c>
      <c r="L10" s="94">
        <v>20618</v>
      </c>
      <c r="M10" s="94">
        <v>58314</v>
      </c>
      <c r="N10" s="94">
        <f t="shared" si="6"/>
        <v>79218</v>
      </c>
      <c r="O10" s="94">
        <f t="shared" si="7"/>
        <v>20904</v>
      </c>
      <c r="P10" s="94">
        <v>20904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58314</v>
      </c>
      <c r="W10" s="94">
        <v>58314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0</v>
      </c>
      <c r="AD10" s="94">
        <v>0</v>
      </c>
      <c r="AE10" s="94">
        <v>0</v>
      </c>
      <c r="AF10" s="94">
        <f t="shared" si="10"/>
        <v>1478</v>
      </c>
      <c r="AG10" s="94">
        <v>1478</v>
      </c>
      <c r="AH10" s="94">
        <v>0</v>
      </c>
      <c r="AI10" s="94">
        <v>0</v>
      </c>
      <c r="AJ10" s="94">
        <f t="shared" si="11"/>
        <v>1644</v>
      </c>
      <c r="AK10" s="94">
        <v>151</v>
      </c>
      <c r="AL10" s="94">
        <v>15</v>
      </c>
      <c r="AM10" s="94">
        <v>41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1437</v>
      </c>
      <c r="AT10" s="94">
        <f t="shared" si="12"/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f t="shared" si="13"/>
        <v>15</v>
      </c>
      <c r="BA10" s="94">
        <v>15</v>
      </c>
      <c r="BB10" s="94">
        <v>0</v>
      </c>
      <c r="BC10" s="94">
        <v>0</v>
      </c>
    </row>
    <row r="11" spans="1:55" s="102" customFormat="1" ht="12" customHeight="1">
      <c r="A11" s="100" t="s">
        <v>259</v>
      </c>
      <c r="B11" s="101" t="s">
        <v>267</v>
      </c>
      <c r="C11" s="100" t="s">
        <v>268</v>
      </c>
      <c r="D11" s="94">
        <f t="shared" si="2"/>
        <v>41652</v>
      </c>
      <c r="E11" s="94">
        <f t="shared" si="3"/>
        <v>0</v>
      </c>
      <c r="F11" s="94">
        <v>0</v>
      </c>
      <c r="G11" s="94">
        <v>0</v>
      </c>
      <c r="H11" s="94">
        <f t="shared" si="4"/>
        <v>1077</v>
      </c>
      <c r="I11" s="94">
        <v>1077</v>
      </c>
      <c r="J11" s="94">
        <v>0</v>
      </c>
      <c r="K11" s="94">
        <f t="shared" si="5"/>
        <v>40575</v>
      </c>
      <c r="L11" s="94">
        <v>4129</v>
      </c>
      <c r="M11" s="94">
        <v>36446</v>
      </c>
      <c r="N11" s="94">
        <f t="shared" si="6"/>
        <v>41652</v>
      </c>
      <c r="O11" s="94">
        <f t="shared" si="7"/>
        <v>5206</v>
      </c>
      <c r="P11" s="94">
        <v>5206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f t="shared" si="8"/>
        <v>36446</v>
      </c>
      <c r="W11" s="94">
        <v>36446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f t="shared" si="9"/>
        <v>0</v>
      </c>
      <c r="AD11" s="94">
        <v>0</v>
      </c>
      <c r="AE11" s="94">
        <v>0</v>
      </c>
      <c r="AF11" s="94">
        <f t="shared" si="10"/>
        <v>1211</v>
      </c>
      <c r="AG11" s="94">
        <v>1211</v>
      </c>
      <c r="AH11" s="94">
        <v>0</v>
      </c>
      <c r="AI11" s="94">
        <v>0</v>
      </c>
      <c r="AJ11" s="94">
        <f t="shared" si="11"/>
        <v>1211</v>
      </c>
      <c r="AK11" s="94">
        <v>0</v>
      </c>
      <c r="AL11" s="94">
        <v>0</v>
      </c>
      <c r="AM11" s="94">
        <v>60</v>
      </c>
      <c r="AN11" s="94">
        <v>1151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f t="shared" si="12"/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f t="shared" si="13"/>
        <v>0</v>
      </c>
      <c r="BA11" s="94">
        <v>0</v>
      </c>
      <c r="BB11" s="94">
        <v>0</v>
      </c>
      <c r="BC11" s="94">
        <v>0</v>
      </c>
    </row>
    <row r="12" spans="1:55" s="102" customFormat="1" ht="12" customHeight="1">
      <c r="A12" s="100" t="s">
        <v>259</v>
      </c>
      <c r="B12" s="101" t="s">
        <v>269</v>
      </c>
      <c r="C12" s="100" t="s">
        <v>270</v>
      </c>
      <c r="D12" s="105">
        <f t="shared" si="2"/>
        <v>21770</v>
      </c>
      <c r="E12" s="105">
        <f t="shared" si="3"/>
        <v>0</v>
      </c>
      <c r="F12" s="105">
        <v>0</v>
      </c>
      <c r="G12" s="105">
        <v>0</v>
      </c>
      <c r="H12" s="105">
        <f t="shared" si="4"/>
        <v>0</v>
      </c>
      <c r="I12" s="105">
        <v>0</v>
      </c>
      <c r="J12" s="105">
        <v>0</v>
      </c>
      <c r="K12" s="105">
        <f t="shared" si="5"/>
        <v>21770</v>
      </c>
      <c r="L12" s="105">
        <v>2727</v>
      </c>
      <c r="M12" s="105">
        <v>19043</v>
      </c>
      <c r="N12" s="105">
        <f t="shared" si="6"/>
        <v>21770</v>
      </c>
      <c r="O12" s="105">
        <f t="shared" si="7"/>
        <v>2727</v>
      </c>
      <c r="P12" s="105">
        <v>2727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f t="shared" si="8"/>
        <v>19043</v>
      </c>
      <c r="W12" s="105">
        <v>19043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f t="shared" si="9"/>
        <v>0</v>
      </c>
      <c r="AD12" s="105">
        <v>0</v>
      </c>
      <c r="AE12" s="105">
        <v>0</v>
      </c>
      <c r="AF12" s="105">
        <f t="shared" si="10"/>
        <v>805</v>
      </c>
      <c r="AG12" s="105">
        <v>805</v>
      </c>
      <c r="AH12" s="105">
        <v>0</v>
      </c>
      <c r="AI12" s="105">
        <v>0</v>
      </c>
      <c r="AJ12" s="105">
        <f t="shared" si="11"/>
        <v>805</v>
      </c>
      <c r="AK12" s="105">
        <v>0</v>
      </c>
      <c r="AL12" s="105">
        <v>0</v>
      </c>
      <c r="AM12" s="105">
        <v>0</v>
      </c>
      <c r="AN12" s="105">
        <v>0</v>
      </c>
      <c r="AO12" s="105">
        <v>0</v>
      </c>
      <c r="AP12" s="105">
        <v>0</v>
      </c>
      <c r="AQ12" s="105">
        <v>0</v>
      </c>
      <c r="AR12" s="105">
        <v>0</v>
      </c>
      <c r="AS12" s="105">
        <v>805</v>
      </c>
      <c r="AT12" s="105">
        <f t="shared" si="12"/>
        <v>0</v>
      </c>
      <c r="AU12" s="105">
        <v>0</v>
      </c>
      <c r="AV12" s="105">
        <v>0</v>
      </c>
      <c r="AW12" s="105">
        <v>0</v>
      </c>
      <c r="AX12" s="105">
        <v>0</v>
      </c>
      <c r="AY12" s="105">
        <v>0</v>
      </c>
      <c r="AZ12" s="105">
        <f t="shared" si="13"/>
        <v>0</v>
      </c>
      <c r="BA12" s="105">
        <v>0</v>
      </c>
      <c r="BB12" s="105">
        <v>0</v>
      </c>
      <c r="BC12" s="105">
        <v>0</v>
      </c>
    </row>
    <row r="13" spans="1:55" s="102" customFormat="1" ht="12" customHeight="1">
      <c r="A13" s="100" t="s">
        <v>259</v>
      </c>
      <c r="B13" s="101" t="s">
        <v>271</v>
      </c>
      <c r="C13" s="100" t="s">
        <v>272</v>
      </c>
      <c r="D13" s="105">
        <f t="shared" si="2"/>
        <v>9914</v>
      </c>
      <c r="E13" s="105">
        <f t="shared" si="3"/>
        <v>0</v>
      </c>
      <c r="F13" s="105">
        <v>0</v>
      </c>
      <c r="G13" s="105">
        <v>0</v>
      </c>
      <c r="H13" s="105">
        <f t="shared" si="4"/>
        <v>2167</v>
      </c>
      <c r="I13" s="105">
        <v>2167</v>
      </c>
      <c r="J13" s="105">
        <v>0</v>
      </c>
      <c r="K13" s="105">
        <f t="shared" si="5"/>
        <v>7747</v>
      </c>
      <c r="L13" s="105">
        <v>0</v>
      </c>
      <c r="M13" s="105">
        <v>7747</v>
      </c>
      <c r="N13" s="105">
        <f t="shared" si="6"/>
        <v>9914</v>
      </c>
      <c r="O13" s="105">
        <f t="shared" si="7"/>
        <v>2167</v>
      </c>
      <c r="P13" s="105">
        <v>2167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f t="shared" si="8"/>
        <v>7747</v>
      </c>
      <c r="W13" s="105">
        <v>7747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f t="shared" si="9"/>
        <v>0</v>
      </c>
      <c r="AD13" s="105">
        <v>0</v>
      </c>
      <c r="AE13" s="105">
        <v>0</v>
      </c>
      <c r="AF13" s="105">
        <f t="shared" si="10"/>
        <v>5</v>
      </c>
      <c r="AG13" s="105">
        <v>5</v>
      </c>
      <c r="AH13" s="105">
        <v>0</v>
      </c>
      <c r="AI13" s="105">
        <v>0</v>
      </c>
      <c r="AJ13" s="105">
        <f t="shared" si="11"/>
        <v>5</v>
      </c>
      <c r="AK13" s="105">
        <v>0</v>
      </c>
      <c r="AL13" s="105">
        <v>0</v>
      </c>
      <c r="AM13" s="105">
        <v>0</v>
      </c>
      <c r="AN13" s="105">
        <v>0</v>
      </c>
      <c r="AO13" s="105">
        <v>0</v>
      </c>
      <c r="AP13" s="105">
        <v>0</v>
      </c>
      <c r="AQ13" s="105">
        <v>0</v>
      </c>
      <c r="AR13" s="105">
        <v>0</v>
      </c>
      <c r="AS13" s="105">
        <v>5</v>
      </c>
      <c r="AT13" s="105">
        <f t="shared" si="12"/>
        <v>0</v>
      </c>
      <c r="AU13" s="105">
        <v>0</v>
      </c>
      <c r="AV13" s="105">
        <v>0</v>
      </c>
      <c r="AW13" s="105">
        <v>0</v>
      </c>
      <c r="AX13" s="105">
        <v>0</v>
      </c>
      <c r="AY13" s="105">
        <v>0</v>
      </c>
      <c r="AZ13" s="105">
        <f t="shared" si="13"/>
        <v>124</v>
      </c>
      <c r="BA13" s="105">
        <v>124</v>
      </c>
      <c r="BB13" s="105">
        <v>0</v>
      </c>
      <c r="BC13" s="105">
        <v>0</v>
      </c>
    </row>
    <row r="14" spans="1:55" s="102" customFormat="1" ht="12" customHeight="1">
      <c r="A14" s="100" t="s">
        <v>259</v>
      </c>
      <c r="B14" s="101" t="s">
        <v>273</v>
      </c>
      <c r="C14" s="100" t="s">
        <v>274</v>
      </c>
      <c r="D14" s="105">
        <f t="shared" si="2"/>
        <v>16807</v>
      </c>
      <c r="E14" s="105">
        <f t="shared" si="3"/>
        <v>0</v>
      </c>
      <c r="F14" s="105">
        <v>0</v>
      </c>
      <c r="G14" s="105">
        <v>0</v>
      </c>
      <c r="H14" s="105">
        <f t="shared" si="4"/>
        <v>1183</v>
      </c>
      <c r="I14" s="105">
        <v>1183</v>
      </c>
      <c r="J14" s="105">
        <v>0</v>
      </c>
      <c r="K14" s="105">
        <f t="shared" si="5"/>
        <v>15624</v>
      </c>
      <c r="L14" s="105">
        <v>1918</v>
      </c>
      <c r="M14" s="105">
        <v>13706</v>
      </c>
      <c r="N14" s="105">
        <f t="shared" si="6"/>
        <v>16807</v>
      </c>
      <c r="O14" s="105">
        <f t="shared" si="7"/>
        <v>3101</v>
      </c>
      <c r="P14" s="105">
        <v>3101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f t="shared" si="8"/>
        <v>13706</v>
      </c>
      <c r="W14" s="105">
        <v>13706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f t="shared" si="9"/>
        <v>0</v>
      </c>
      <c r="AD14" s="105">
        <v>0</v>
      </c>
      <c r="AE14" s="105">
        <v>0</v>
      </c>
      <c r="AF14" s="105">
        <f t="shared" si="10"/>
        <v>405</v>
      </c>
      <c r="AG14" s="105">
        <v>405</v>
      </c>
      <c r="AH14" s="105">
        <v>0</v>
      </c>
      <c r="AI14" s="105">
        <v>0</v>
      </c>
      <c r="AJ14" s="105">
        <f t="shared" si="11"/>
        <v>405</v>
      </c>
      <c r="AK14" s="105">
        <v>0</v>
      </c>
      <c r="AL14" s="105">
        <v>0</v>
      </c>
      <c r="AM14" s="105">
        <v>405</v>
      </c>
      <c r="AN14" s="105">
        <v>0</v>
      </c>
      <c r="AO14" s="105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f t="shared" si="12"/>
        <v>0</v>
      </c>
      <c r="AU14" s="105">
        <v>0</v>
      </c>
      <c r="AV14" s="105">
        <v>0</v>
      </c>
      <c r="AW14" s="105">
        <v>0</v>
      </c>
      <c r="AX14" s="105">
        <v>0</v>
      </c>
      <c r="AY14" s="105">
        <v>0</v>
      </c>
      <c r="AZ14" s="105">
        <f t="shared" si="13"/>
        <v>0</v>
      </c>
      <c r="BA14" s="105">
        <v>0</v>
      </c>
      <c r="BB14" s="105">
        <v>0</v>
      </c>
      <c r="BC14" s="105">
        <v>0</v>
      </c>
    </row>
    <row r="15" spans="1:55" s="102" customFormat="1" ht="12" customHeight="1">
      <c r="A15" s="100" t="s">
        <v>259</v>
      </c>
      <c r="B15" s="101" t="s">
        <v>275</v>
      </c>
      <c r="C15" s="100" t="s">
        <v>276</v>
      </c>
      <c r="D15" s="105">
        <f t="shared" si="2"/>
        <v>22029</v>
      </c>
      <c r="E15" s="105">
        <f t="shared" si="3"/>
        <v>0</v>
      </c>
      <c r="F15" s="105">
        <v>0</v>
      </c>
      <c r="G15" s="105">
        <v>0</v>
      </c>
      <c r="H15" s="105">
        <f t="shared" si="4"/>
        <v>0</v>
      </c>
      <c r="I15" s="105">
        <v>0</v>
      </c>
      <c r="J15" s="105">
        <v>0</v>
      </c>
      <c r="K15" s="105">
        <f t="shared" si="5"/>
        <v>22029</v>
      </c>
      <c r="L15" s="105">
        <v>2958</v>
      </c>
      <c r="M15" s="105">
        <v>19071</v>
      </c>
      <c r="N15" s="105">
        <f t="shared" si="6"/>
        <v>22032</v>
      </c>
      <c r="O15" s="105">
        <f t="shared" si="7"/>
        <v>2958</v>
      </c>
      <c r="P15" s="105">
        <v>2958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f t="shared" si="8"/>
        <v>19071</v>
      </c>
      <c r="W15" s="105">
        <v>19071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f t="shared" si="9"/>
        <v>3</v>
      </c>
      <c r="AD15" s="105">
        <v>3</v>
      </c>
      <c r="AE15" s="105">
        <v>0</v>
      </c>
      <c r="AF15" s="105">
        <f t="shared" si="10"/>
        <v>665</v>
      </c>
      <c r="AG15" s="105">
        <v>665</v>
      </c>
      <c r="AH15" s="105">
        <v>0</v>
      </c>
      <c r="AI15" s="105">
        <v>0</v>
      </c>
      <c r="AJ15" s="105">
        <f t="shared" si="11"/>
        <v>665</v>
      </c>
      <c r="AK15" s="105">
        <v>0</v>
      </c>
      <c r="AL15" s="105">
        <v>0</v>
      </c>
      <c r="AM15" s="105">
        <v>40</v>
      </c>
      <c r="AN15" s="105">
        <v>625</v>
      </c>
      <c r="AO15" s="105">
        <v>0</v>
      </c>
      <c r="AP15" s="105">
        <v>0</v>
      </c>
      <c r="AQ15" s="105">
        <v>0</v>
      </c>
      <c r="AR15" s="105">
        <v>0</v>
      </c>
      <c r="AS15" s="105">
        <v>0</v>
      </c>
      <c r="AT15" s="105">
        <f t="shared" si="12"/>
        <v>0</v>
      </c>
      <c r="AU15" s="105">
        <v>0</v>
      </c>
      <c r="AV15" s="105">
        <v>0</v>
      </c>
      <c r="AW15" s="105">
        <v>0</v>
      </c>
      <c r="AX15" s="105">
        <v>0</v>
      </c>
      <c r="AY15" s="105">
        <v>0</v>
      </c>
      <c r="AZ15" s="105">
        <f t="shared" si="13"/>
        <v>0</v>
      </c>
      <c r="BA15" s="105">
        <v>0</v>
      </c>
      <c r="BB15" s="105">
        <v>0</v>
      </c>
      <c r="BC15" s="105">
        <v>0</v>
      </c>
    </row>
    <row r="16" spans="1:55" s="102" customFormat="1" ht="12" customHeight="1">
      <c r="A16" s="100" t="s">
        <v>259</v>
      </c>
      <c r="B16" s="101" t="s">
        <v>277</v>
      </c>
      <c r="C16" s="100" t="s">
        <v>278</v>
      </c>
      <c r="D16" s="105">
        <f t="shared" si="2"/>
        <v>28307</v>
      </c>
      <c r="E16" s="105">
        <f t="shared" si="3"/>
        <v>0</v>
      </c>
      <c r="F16" s="105">
        <v>0</v>
      </c>
      <c r="G16" s="105">
        <v>0</v>
      </c>
      <c r="H16" s="105">
        <f t="shared" si="4"/>
        <v>0</v>
      </c>
      <c r="I16" s="105">
        <v>0</v>
      </c>
      <c r="J16" s="105">
        <v>0</v>
      </c>
      <c r="K16" s="105">
        <f t="shared" si="5"/>
        <v>28307</v>
      </c>
      <c r="L16" s="105">
        <v>1567</v>
      </c>
      <c r="M16" s="105">
        <v>26740</v>
      </c>
      <c r="N16" s="105">
        <f t="shared" si="6"/>
        <v>28307</v>
      </c>
      <c r="O16" s="105">
        <f t="shared" si="7"/>
        <v>1567</v>
      </c>
      <c r="P16" s="105">
        <v>1567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f t="shared" si="8"/>
        <v>26740</v>
      </c>
      <c r="W16" s="105">
        <v>26740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f t="shared" si="9"/>
        <v>0</v>
      </c>
      <c r="AD16" s="105">
        <v>0</v>
      </c>
      <c r="AE16" s="105">
        <v>0</v>
      </c>
      <c r="AF16" s="105">
        <f t="shared" si="10"/>
        <v>102</v>
      </c>
      <c r="AG16" s="105">
        <v>102</v>
      </c>
      <c r="AH16" s="105">
        <v>0</v>
      </c>
      <c r="AI16" s="105">
        <v>0</v>
      </c>
      <c r="AJ16" s="105">
        <f t="shared" si="11"/>
        <v>1672</v>
      </c>
      <c r="AK16" s="105">
        <v>1570</v>
      </c>
      <c r="AL16" s="105">
        <v>0</v>
      </c>
      <c r="AM16" s="105">
        <v>0</v>
      </c>
      <c r="AN16" s="105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102</v>
      </c>
      <c r="AT16" s="105">
        <f t="shared" si="12"/>
        <v>0</v>
      </c>
      <c r="AU16" s="105">
        <v>0</v>
      </c>
      <c r="AV16" s="105">
        <v>0</v>
      </c>
      <c r="AW16" s="105">
        <v>0</v>
      </c>
      <c r="AX16" s="105">
        <v>0</v>
      </c>
      <c r="AY16" s="105">
        <v>0</v>
      </c>
      <c r="AZ16" s="105">
        <f t="shared" si="13"/>
        <v>0</v>
      </c>
      <c r="BA16" s="105">
        <v>0</v>
      </c>
      <c r="BB16" s="105">
        <v>0</v>
      </c>
      <c r="BC16" s="105">
        <v>0</v>
      </c>
    </row>
    <row r="17" spans="1:55" s="102" customFormat="1" ht="12" customHeight="1">
      <c r="A17" s="100" t="s">
        <v>259</v>
      </c>
      <c r="B17" s="101" t="s">
        <v>279</v>
      </c>
      <c r="C17" s="100" t="s">
        <v>280</v>
      </c>
      <c r="D17" s="105">
        <f t="shared" si="2"/>
        <v>17118</v>
      </c>
      <c r="E17" s="105">
        <f t="shared" si="3"/>
        <v>0</v>
      </c>
      <c r="F17" s="105">
        <v>0</v>
      </c>
      <c r="G17" s="105">
        <v>0</v>
      </c>
      <c r="H17" s="105">
        <f t="shared" si="4"/>
        <v>0</v>
      </c>
      <c r="I17" s="105">
        <v>0</v>
      </c>
      <c r="J17" s="105">
        <v>0</v>
      </c>
      <c r="K17" s="105">
        <f t="shared" si="5"/>
        <v>17118</v>
      </c>
      <c r="L17" s="105">
        <v>2686</v>
      </c>
      <c r="M17" s="105">
        <v>14432</v>
      </c>
      <c r="N17" s="105">
        <f t="shared" si="6"/>
        <v>17118</v>
      </c>
      <c r="O17" s="105">
        <f t="shared" si="7"/>
        <v>2686</v>
      </c>
      <c r="P17" s="105">
        <v>2686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f t="shared" si="8"/>
        <v>14432</v>
      </c>
      <c r="W17" s="105">
        <v>14432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f t="shared" si="9"/>
        <v>0</v>
      </c>
      <c r="AD17" s="105">
        <v>0</v>
      </c>
      <c r="AE17" s="105">
        <v>0</v>
      </c>
      <c r="AF17" s="105">
        <f t="shared" si="10"/>
        <v>106</v>
      </c>
      <c r="AG17" s="105">
        <v>106</v>
      </c>
      <c r="AH17" s="105">
        <v>0</v>
      </c>
      <c r="AI17" s="105">
        <v>0</v>
      </c>
      <c r="AJ17" s="105">
        <f t="shared" si="11"/>
        <v>926</v>
      </c>
      <c r="AK17" s="105">
        <v>912</v>
      </c>
      <c r="AL17" s="105">
        <v>0</v>
      </c>
      <c r="AM17" s="105">
        <v>0</v>
      </c>
      <c r="AN17" s="105">
        <v>0</v>
      </c>
      <c r="AO17" s="105">
        <v>0</v>
      </c>
      <c r="AP17" s="105">
        <v>0</v>
      </c>
      <c r="AQ17" s="105">
        <v>0</v>
      </c>
      <c r="AR17" s="105">
        <v>0</v>
      </c>
      <c r="AS17" s="105">
        <v>14</v>
      </c>
      <c r="AT17" s="105">
        <f t="shared" si="12"/>
        <v>92</v>
      </c>
      <c r="AU17" s="105">
        <v>92</v>
      </c>
      <c r="AV17" s="105">
        <v>0</v>
      </c>
      <c r="AW17" s="105">
        <v>0</v>
      </c>
      <c r="AX17" s="105">
        <v>0</v>
      </c>
      <c r="AY17" s="105">
        <v>0</v>
      </c>
      <c r="AZ17" s="105">
        <f t="shared" si="13"/>
        <v>0</v>
      </c>
      <c r="BA17" s="105">
        <v>0</v>
      </c>
      <c r="BB17" s="105">
        <v>0</v>
      </c>
      <c r="BC17" s="105">
        <v>0</v>
      </c>
    </row>
    <row r="18" spans="1:55" s="102" customFormat="1" ht="12" customHeight="1">
      <c r="A18" s="100" t="s">
        <v>259</v>
      </c>
      <c r="B18" s="101" t="s">
        <v>281</v>
      </c>
      <c r="C18" s="100" t="s">
        <v>282</v>
      </c>
      <c r="D18" s="105">
        <f t="shared" si="2"/>
        <v>18445</v>
      </c>
      <c r="E18" s="105">
        <f t="shared" si="3"/>
        <v>0</v>
      </c>
      <c r="F18" s="105">
        <v>0</v>
      </c>
      <c r="G18" s="105">
        <v>0</v>
      </c>
      <c r="H18" s="105">
        <f t="shared" si="4"/>
        <v>1807</v>
      </c>
      <c r="I18" s="105">
        <v>1807</v>
      </c>
      <c r="J18" s="105">
        <v>0</v>
      </c>
      <c r="K18" s="105">
        <f t="shared" si="5"/>
        <v>16638</v>
      </c>
      <c r="L18" s="105">
        <v>0</v>
      </c>
      <c r="M18" s="105">
        <v>16638</v>
      </c>
      <c r="N18" s="105">
        <f t="shared" si="6"/>
        <v>18445</v>
      </c>
      <c r="O18" s="105">
        <f t="shared" si="7"/>
        <v>1807</v>
      </c>
      <c r="P18" s="105">
        <v>1807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f t="shared" si="8"/>
        <v>16638</v>
      </c>
      <c r="W18" s="105">
        <v>16638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f t="shared" si="9"/>
        <v>0</v>
      </c>
      <c r="AD18" s="105">
        <v>0</v>
      </c>
      <c r="AE18" s="105">
        <v>0</v>
      </c>
      <c r="AF18" s="105">
        <f t="shared" si="10"/>
        <v>551</v>
      </c>
      <c r="AG18" s="105">
        <v>551</v>
      </c>
      <c r="AH18" s="105">
        <v>0</v>
      </c>
      <c r="AI18" s="105">
        <v>0</v>
      </c>
      <c r="AJ18" s="105">
        <f t="shared" si="11"/>
        <v>551</v>
      </c>
      <c r="AK18" s="105">
        <v>0</v>
      </c>
      <c r="AL18" s="105">
        <v>0</v>
      </c>
      <c r="AM18" s="105">
        <v>2</v>
      </c>
      <c r="AN18" s="105">
        <v>546</v>
      </c>
      <c r="AO18" s="105">
        <v>0</v>
      </c>
      <c r="AP18" s="105">
        <v>0</v>
      </c>
      <c r="AQ18" s="105">
        <v>0</v>
      </c>
      <c r="AR18" s="105">
        <v>0</v>
      </c>
      <c r="AS18" s="105">
        <v>3</v>
      </c>
      <c r="AT18" s="105">
        <f t="shared" si="12"/>
        <v>0</v>
      </c>
      <c r="AU18" s="105">
        <v>0</v>
      </c>
      <c r="AV18" s="105">
        <v>0</v>
      </c>
      <c r="AW18" s="105">
        <v>0</v>
      </c>
      <c r="AX18" s="105">
        <v>0</v>
      </c>
      <c r="AY18" s="105">
        <v>0</v>
      </c>
      <c r="AZ18" s="105">
        <f t="shared" si="13"/>
        <v>0</v>
      </c>
      <c r="BA18" s="105">
        <v>0</v>
      </c>
      <c r="BB18" s="105">
        <v>0</v>
      </c>
      <c r="BC18" s="105">
        <v>0</v>
      </c>
    </row>
    <row r="19" spans="1:55" s="102" customFormat="1" ht="12" customHeight="1">
      <c r="A19" s="100" t="s">
        <v>259</v>
      </c>
      <c r="B19" s="101" t="s">
        <v>283</v>
      </c>
      <c r="C19" s="100" t="s">
        <v>284</v>
      </c>
      <c r="D19" s="105">
        <f t="shared" si="2"/>
        <v>22802</v>
      </c>
      <c r="E19" s="105">
        <f t="shared" si="3"/>
        <v>0</v>
      </c>
      <c r="F19" s="105">
        <v>0</v>
      </c>
      <c r="G19" s="105">
        <v>0</v>
      </c>
      <c r="H19" s="105">
        <f t="shared" si="4"/>
        <v>2592</v>
      </c>
      <c r="I19" s="105">
        <v>2592</v>
      </c>
      <c r="J19" s="105">
        <v>0</v>
      </c>
      <c r="K19" s="105">
        <f t="shared" si="5"/>
        <v>20210</v>
      </c>
      <c r="L19" s="105">
        <v>697</v>
      </c>
      <c r="M19" s="105">
        <v>19513</v>
      </c>
      <c r="N19" s="105">
        <f t="shared" si="6"/>
        <v>22802</v>
      </c>
      <c r="O19" s="105">
        <f t="shared" si="7"/>
        <v>3289</v>
      </c>
      <c r="P19" s="105">
        <v>3289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f t="shared" si="8"/>
        <v>19513</v>
      </c>
      <c r="W19" s="105">
        <v>19513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f t="shared" si="9"/>
        <v>0</v>
      </c>
      <c r="AD19" s="105">
        <v>0</v>
      </c>
      <c r="AE19" s="105">
        <v>0</v>
      </c>
      <c r="AF19" s="105">
        <f t="shared" si="10"/>
        <v>1266</v>
      </c>
      <c r="AG19" s="105">
        <v>1266</v>
      </c>
      <c r="AH19" s="105">
        <v>0</v>
      </c>
      <c r="AI19" s="105">
        <v>0</v>
      </c>
      <c r="AJ19" s="105">
        <f t="shared" si="11"/>
        <v>1266</v>
      </c>
      <c r="AK19" s="105">
        <v>0</v>
      </c>
      <c r="AL19" s="105">
        <v>0</v>
      </c>
      <c r="AM19" s="105">
        <v>1226</v>
      </c>
      <c r="AN19" s="105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40</v>
      </c>
      <c r="AT19" s="105">
        <f t="shared" si="12"/>
        <v>0</v>
      </c>
      <c r="AU19" s="105">
        <v>0</v>
      </c>
      <c r="AV19" s="105">
        <v>0</v>
      </c>
      <c r="AW19" s="105">
        <v>0</v>
      </c>
      <c r="AX19" s="105">
        <v>0</v>
      </c>
      <c r="AY19" s="105">
        <v>0</v>
      </c>
      <c r="AZ19" s="105">
        <f t="shared" si="13"/>
        <v>0</v>
      </c>
      <c r="BA19" s="105">
        <v>0</v>
      </c>
      <c r="BB19" s="105">
        <v>0</v>
      </c>
      <c r="BC19" s="105">
        <v>0</v>
      </c>
    </row>
    <row r="20" spans="1:55" s="102" customFormat="1" ht="12" customHeight="1">
      <c r="A20" s="100" t="s">
        <v>259</v>
      </c>
      <c r="B20" s="101" t="s">
        <v>285</v>
      </c>
      <c r="C20" s="100" t="s">
        <v>286</v>
      </c>
      <c r="D20" s="105">
        <f t="shared" si="2"/>
        <v>8948</v>
      </c>
      <c r="E20" s="105">
        <f t="shared" si="3"/>
        <v>0</v>
      </c>
      <c r="F20" s="105">
        <v>0</v>
      </c>
      <c r="G20" s="105">
        <v>0</v>
      </c>
      <c r="H20" s="105">
        <f t="shared" si="4"/>
        <v>508</v>
      </c>
      <c r="I20" s="105">
        <v>508</v>
      </c>
      <c r="J20" s="105">
        <v>0</v>
      </c>
      <c r="K20" s="105">
        <f t="shared" si="5"/>
        <v>8440</v>
      </c>
      <c r="L20" s="105">
        <v>841</v>
      </c>
      <c r="M20" s="105">
        <v>7599</v>
      </c>
      <c r="N20" s="105">
        <f t="shared" si="6"/>
        <v>8948</v>
      </c>
      <c r="O20" s="105">
        <f t="shared" si="7"/>
        <v>1349</v>
      </c>
      <c r="P20" s="105">
        <v>1349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f t="shared" si="8"/>
        <v>7599</v>
      </c>
      <c r="W20" s="105">
        <v>7599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f t="shared" si="9"/>
        <v>0</v>
      </c>
      <c r="AD20" s="105">
        <v>0</v>
      </c>
      <c r="AE20" s="105">
        <v>0</v>
      </c>
      <c r="AF20" s="105">
        <f t="shared" si="10"/>
        <v>409</v>
      </c>
      <c r="AG20" s="105">
        <v>409</v>
      </c>
      <c r="AH20" s="105">
        <v>0</v>
      </c>
      <c r="AI20" s="105">
        <v>0</v>
      </c>
      <c r="AJ20" s="105">
        <f t="shared" si="11"/>
        <v>409</v>
      </c>
      <c r="AK20" s="105">
        <v>0</v>
      </c>
      <c r="AL20" s="105">
        <v>0</v>
      </c>
      <c r="AM20" s="105">
        <v>238</v>
      </c>
      <c r="AN20" s="105">
        <v>171</v>
      </c>
      <c r="AO20" s="105">
        <v>0</v>
      </c>
      <c r="AP20" s="105">
        <v>0</v>
      </c>
      <c r="AQ20" s="105">
        <v>0</v>
      </c>
      <c r="AR20" s="105">
        <v>0</v>
      </c>
      <c r="AS20" s="105">
        <v>0</v>
      </c>
      <c r="AT20" s="105">
        <f t="shared" si="12"/>
        <v>12</v>
      </c>
      <c r="AU20" s="105">
        <v>0</v>
      </c>
      <c r="AV20" s="105">
        <v>0</v>
      </c>
      <c r="AW20" s="105">
        <v>12</v>
      </c>
      <c r="AX20" s="105">
        <v>0</v>
      </c>
      <c r="AY20" s="105">
        <v>0</v>
      </c>
      <c r="AZ20" s="105">
        <f t="shared" si="13"/>
        <v>0</v>
      </c>
      <c r="BA20" s="105">
        <v>0</v>
      </c>
      <c r="BB20" s="105">
        <v>0</v>
      </c>
      <c r="BC20" s="105">
        <v>0</v>
      </c>
    </row>
    <row r="21" spans="1:55" s="102" customFormat="1" ht="12" customHeight="1">
      <c r="A21" s="100" t="s">
        <v>259</v>
      </c>
      <c r="B21" s="101" t="s">
        <v>287</v>
      </c>
      <c r="C21" s="100" t="s">
        <v>288</v>
      </c>
      <c r="D21" s="105">
        <f t="shared" si="2"/>
        <v>18510</v>
      </c>
      <c r="E21" s="105">
        <f t="shared" si="3"/>
        <v>0</v>
      </c>
      <c r="F21" s="105">
        <v>0</v>
      </c>
      <c r="G21" s="105">
        <v>0</v>
      </c>
      <c r="H21" s="105">
        <f t="shared" si="4"/>
        <v>0</v>
      </c>
      <c r="I21" s="105">
        <v>0</v>
      </c>
      <c r="J21" s="105">
        <v>0</v>
      </c>
      <c r="K21" s="105">
        <f t="shared" si="5"/>
        <v>18510</v>
      </c>
      <c r="L21" s="105">
        <v>1666</v>
      </c>
      <c r="M21" s="105">
        <v>16844</v>
      </c>
      <c r="N21" s="105">
        <f t="shared" si="6"/>
        <v>18510</v>
      </c>
      <c r="O21" s="105">
        <f t="shared" si="7"/>
        <v>1666</v>
      </c>
      <c r="P21" s="105">
        <v>1666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f t="shared" si="8"/>
        <v>16844</v>
      </c>
      <c r="W21" s="105">
        <v>16844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f t="shared" si="9"/>
        <v>0</v>
      </c>
      <c r="AD21" s="105">
        <v>0</v>
      </c>
      <c r="AE21" s="105">
        <v>0</v>
      </c>
      <c r="AF21" s="105">
        <f t="shared" si="10"/>
        <v>18</v>
      </c>
      <c r="AG21" s="105">
        <v>18</v>
      </c>
      <c r="AH21" s="105">
        <v>0</v>
      </c>
      <c r="AI21" s="105">
        <v>0</v>
      </c>
      <c r="AJ21" s="105">
        <f t="shared" si="11"/>
        <v>18</v>
      </c>
      <c r="AK21" s="105">
        <v>0</v>
      </c>
      <c r="AL21" s="105">
        <v>0</v>
      </c>
      <c r="AM21" s="105">
        <v>18</v>
      </c>
      <c r="AN21" s="105">
        <v>0</v>
      </c>
      <c r="AO21" s="105">
        <v>0</v>
      </c>
      <c r="AP21" s="105">
        <v>0</v>
      </c>
      <c r="AQ21" s="105">
        <v>0</v>
      </c>
      <c r="AR21" s="105">
        <v>0</v>
      </c>
      <c r="AS21" s="105">
        <v>0</v>
      </c>
      <c r="AT21" s="105">
        <f t="shared" si="12"/>
        <v>0</v>
      </c>
      <c r="AU21" s="105">
        <v>0</v>
      </c>
      <c r="AV21" s="105">
        <v>0</v>
      </c>
      <c r="AW21" s="105">
        <v>0</v>
      </c>
      <c r="AX21" s="105">
        <v>0</v>
      </c>
      <c r="AY21" s="105">
        <v>0</v>
      </c>
      <c r="AZ21" s="105">
        <f t="shared" si="13"/>
        <v>13</v>
      </c>
      <c r="BA21" s="105">
        <v>13</v>
      </c>
      <c r="BB21" s="105">
        <v>0</v>
      </c>
      <c r="BC21" s="105">
        <v>0</v>
      </c>
    </row>
    <row r="22" spans="1:55" s="102" customFormat="1" ht="12" customHeight="1">
      <c r="A22" s="100" t="s">
        <v>259</v>
      </c>
      <c r="B22" s="101" t="s">
        <v>289</v>
      </c>
      <c r="C22" s="100" t="s">
        <v>290</v>
      </c>
      <c r="D22" s="105">
        <f t="shared" si="2"/>
        <v>12157</v>
      </c>
      <c r="E22" s="105">
        <f t="shared" si="3"/>
        <v>0</v>
      </c>
      <c r="F22" s="105">
        <v>0</v>
      </c>
      <c r="G22" s="105">
        <v>0</v>
      </c>
      <c r="H22" s="105">
        <f t="shared" si="4"/>
        <v>2112</v>
      </c>
      <c r="I22" s="105">
        <v>2112</v>
      </c>
      <c r="J22" s="105">
        <v>0</v>
      </c>
      <c r="K22" s="105">
        <f t="shared" si="5"/>
        <v>10045</v>
      </c>
      <c r="L22" s="105">
        <v>0</v>
      </c>
      <c r="M22" s="105">
        <v>10045</v>
      </c>
      <c r="N22" s="105">
        <f t="shared" si="6"/>
        <v>12157</v>
      </c>
      <c r="O22" s="105">
        <f t="shared" si="7"/>
        <v>2112</v>
      </c>
      <c r="P22" s="105">
        <v>2112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f t="shared" si="8"/>
        <v>10045</v>
      </c>
      <c r="W22" s="105">
        <v>10045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f t="shared" si="9"/>
        <v>0</v>
      </c>
      <c r="AD22" s="105">
        <v>0</v>
      </c>
      <c r="AE22" s="105">
        <v>0</v>
      </c>
      <c r="AF22" s="105">
        <f t="shared" si="10"/>
        <v>75</v>
      </c>
      <c r="AG22" s="105">
        <v>75</v>
      </c>
      <c r="AH22" s="105">
        <v>0</v>
      </c>
      <c r="AI22" s="105">
        <v>0</v>
      </c>
      <c r="AJ22" s="105">
        <f t="shared" si="11"/>
        <v>75</v>
      </c>
      <c r="AK22" s="105">
        <v>30</v>
      </c>
      <c r="AL22" s="105">
        <v>0</v>
      </c>
      <c r="AM22" s="105">
        <v>0</v>
      </c>
      <c r="AN22" s="105">
        <v>0</v>
      </c>
      <c r="AO22" s="105">
        <v>0</v>
      </c>
      <c r="AP22" s="105">
        <v>0</v>
      </c>
      <c r="AQ22" s="105">
        <v>12</v>
      </c>
      <c r="AR22" s="105">
        <v>0</v>
      </c>
      <c r="AS22" s="105">
        <v>33</v>
      </c>
      <c r="AT22" s="105">
        <f t="shared" si="12"/>
        <v>30</v>
      </c>
      <c r="AU22" s="105">
        <v>30</v>
      </c>
      <c r="AV22" s="105">
        <v>0</v>
      </c>
      <c r="AW22" s="105">
        <v>0</v>
      </c>
      <c r="AX22" s="105">
        <v>0</v>
      </c>
      <c r="AY22" s="105">
        <v>0</v>
      </c>
      <c r="AZ22" s="105">
        <f t="shared" si="13"/>
        <v>0</v>
      </c>
      <c r="BA22" s="105">
        <v>0</v>
      </c>
      <c r="BB22" s="105">
        <v>0</v>
      </c>
      <c r="BC22" s="105">
        <v>0</v>
      </c>
    </row>
    <row r="23" spans="1:55" s="102" customFormat="1" ht="12" customHeight="1">
      <c r="A23" s="100" t="s">
        <v>259</v>
      </c>
      <c r="B23" s="101" t="s">
        <v>291</v>
      </c>
      <c r="C23" s="100" t="s">
        <v>292</v>
      </c>
      <c r="D23" s="105">
        <f t="shared" si="2"/>
        <v>25238</v>
      </c>
      <c r="E23" s="105">
        <f t="shared" si="3"/>
        <v>0</v>
      </c>
      <c r="F23" s="105">
        <v>0</v>
      </c>
      <c r="G23" s="105">
        <v>0</v>
      </c>
      <c r="H23" s="105">
        <f t="shared" si="4"/>
        <v>0</v>
      </c>
      <c r="I23" s="105">
        <v>0</v>
      </c>
      <c r="J23" s="105">
        <v>0</v>
      </c>
      <c r="K23" s="105">
        <f t="shared" si="5"/>
        <v>25238</v>
      </c>
      <c r="L23" s="105">
        <v>3777</v>
      </c>
      <c r="M23" s="105">
        <v>21461</v>
      </c>
      <c r="N23" s="105">
        <f t="shared" si="6"/>
        <v>25238</v>
      </c>
      <c r="O23" s="105">
        <f t="shared" si="7"/>
        <v>3777</v>
      </c>
      <c r="P23" s="105">
        <v>3777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f t="shared" si="8"/>
        <v>21461</v>
      </c>
      <c r="W23" s="105">
        <v>21461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f t="shared" si="9"/>
        <v>0</v>
      </c>
      <c r="AD23" s="105">
        <v>0</v>
      </c>
      <c r="AE23" s="105">
        <v>0</v>
      </c>
      <c r="AF23" s="105">
        <f t="shared" si="10"/>
        <v>1629</v>
      </c>
      <c r="AG23" s="105">
        <v>1629</v>
      </c>
      <c r="AH23" s="105">
        <v>0</v>
      </c>
      <c r="AI23" s="105">
        <v>0</v>
      </c>
      <c r="AJ23" s="105">
        <f t="shared" si="11"/>
        <v>1629</v>
      </c>
      <c r="AK23" s="105">
        <v>0</v>
      </c>
      <c r="AL23" s="105">
        <v>0</v>
      </c>
      <c r="AM23" s="105">
        <v>45</v>
      </c>
      <c r="AN23" s="105">
        <v>0</v>
      </c>
      <c r="AO23" s="105">
        <v>0</v>
      </c>
      <c r="AP23" s="105">
        <v>0</v>
      </c>
      <c r="AQ23" s="105">
        <v>0</v>
      </c>
      <c r="AR23" s="105">
        <v>0</v>
      </c>
      <c r="AS23" s="105">
        <v>1584</v>
      </c>
      <c r="AT23" s="105">
        <f t="shared" si="12"/>
        <v>0</v>
      </c>
      <c r="AU23" s="105">
        <v>0</v>
      </c>
      <c r="AV23" s="105">
        <v>0</v>
      </c>
      <c r="AW23" s="105">
        <v>0</v>
      </c>
      <c r="AX23" s="105">
        <v>0</v>
      </c>
      <c r="AY23" s="105">
        <v>0</v>
      </c>
      <c r="AZ23" s="105">
        <f t="shared" si="13"/>
        <v>0</v>
      </c>
      <c r="BA23" s="105">
        <v>0</v>
      </c>
      <c r="BB23" s="105">
        <v>0</v>
      </c>
      <c r="BC23" s="105">
        <v>0</v>
      </c>
    </row>
    <row r="24" spans="1:55" s="102" customFormat="1" ht="12" customHeight="1">
      <c r="A24" s="100" t="s">
        <v>259</v>
      </c>
      <c r="B24" s="101" t="s">
        <v>293</v>
      </c>
      <c r="C24" s="100" t="s">
        <v>294</v>
      </c>
      <c r="D24" s="105">
        <f t="shared" si="2"/>
        <v>18966</v>
      </c>
      <c r="E24" s="105">
        <f t="shared" si="3"/>
        <v>0</v>
      </c>
      <c r="F24" s="105">
        <v>0</v>
      </c>
      <c r="G24" s="105">
        <v>0</v>
      </c>
      <c r="H24" s="105">
        <f t="shared" si="4"/>
        <v>2324</v>
      </c>
      <c r="I24" s="105">
        <v>2324</v>
      </c>
      <c r="J24" s="105">
        <v>0</v>
      </c>
      <c r="K24" s="105">
        <f t="shared" si="5"/>
        <v>16642</v>
      </c>
      <c r="L24" s="105">
        <v>0</v>
      </c>
      <c r="M24" s="105">
        <v>16642</v>
      </c>
      <c r="N24" s="105">
        <f t="shared" si="6"/>
        <v>18966</v>
      </c>
      <c r="O24" s="105">
        <f t="shared" si="7"/>
        <v>2324</v>
      </c>
      <c r="P24" s="105">
        <v>2324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f t="shared" si="8"/>
        <v>16642</v>
      </c>
      <c r="W24" s="105">
        <v>16642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f t="shared" si="9"/>
        <v>0</v>
      </c>
      <c r="AD24" s="105">
        <v>0</v>
      </c>
      <c r="AE24" s="105">
        <v>0</v>
      </c>
      <c r="AF24" s="105">
        <f t="shared" si="10"/>
        <v>27</v>
      </c>
      <c r="AG24" s="105">
        <v>27</v>
      </c>
      <c r="AH24" s="105">
        <v>0</v>
      </c>
      <c r="AI24" s="105">
        <v>0</v>
      </c>
      <c r="AJ24" s="105">
        <f t="shared" si="11"/>
        <v>1053</v>
      </c>
      <c r="AK24" s="105">
        <v>1031</v>
      </c>
      <c r="AL24" s="105">
        <v>0</v>
      </c>
      <c r="AM24" s="105">
        <v>0</v>
      </c>
      <c r="AN24" s="105">
        <v>0</v>
      </c>
      <c r="AO24" s="105">
        <v>0</v>
      </c>
      <c r="AP24" s="105">
        <v>0</v>
      </c>
      <c r="AQ24" s="105">
        <v>0</v>
      </c>
      <c r="AR24" s="105">
        <v>22</v>
      </c>
      <c r="AS24" s="105">
        <v>0</v>
      </c>
      <c r="AT24" s="105">
        <f t="shared" si="12"/>
        <v>5</v>
      </c>
      <c r="AU24" s="105">
        <v>5</v>
      </c>
      <c r="AV24" s="105">
        <v>0</v>
      </c>
      <c r="AW24" s="105">
        <v>0</v>
      </c>
      <c r="AX24" s="105">
        <v>0</v>
      </c>
      <c r="AY24" s="105">
        <v>0</v>
      </c>
      <c r="AZ24" s="105">
        <f t="shared" si="13"/>
        <v>60</v>
      </c>
      <c r="BA24" s="105">
        <v>60</v>
      </c>
      <c r="BB24" s="105">
        <v>0</v>
      </c>
      <c r="BC24" s="105">
        <v>0</v>
      </c>
    </row>
    <row r="25" spans="1:55" s="102" customFormat="1" ht="12" customHeight="1">
      <c r="A25" s="100" t="s">
        <v>259</v>
      </c>
      <c r="B25" s="101" t="s">
        <v>295</v>
      </c>
      <c r="C25" s="100" t="s">
        <v>296</v>
      </c>
      <c r="D25" s="105">
        <f t="shared" si="2"/>
        <v>8612</v>
      </c>
      <c r="E25" s="105">
        <f t="shared" si="3"/>
        <v>0</v>
      </c>
      <c r="F25" s="105">
        <v>0</v>
      </c>
      <c r="G25" s="105">
        <v>0</v>
      </c>
      <c r="H25" s="105">
        <f t="shared" si="4"/>
        <v>1720</v>
      </c>
      <c r="I25" s="105">
        <v>1720</v>
      </c>
      <c r="J25" s="105">
        <v>0</v>
      </c>
      <c r="K25" s="105">
        <f t="shared" si="5"/>
        <v>6892</v>
      </c>
      <c r="L25" s="105">
        <v>0</v>
      </c>
      <c r="M25" s="105">
        <v>6892</v>
      </c>
      <c r="N25" s="105">
        <f t="shared" si="6"/>
        <v>8612</v>
      </c>
      <c r="O25" s="105">
        <f t="shared" si="7"/>
        <v>1720</v>
      </c>
      <c r="P25" s="105">
        <v>1720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f t="shared" si="8"/>
        <v>6892</v>
      </c>
      <c r="W25" s="105">
        <v>6892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f t="shared" si="9"/>
        <v>0</v>
      </c>
      <c r="AD25" s="105">
        <v>0</v>
      </c>
      <c r="AE25" s="105">
        <v>0</v>
      </c>
      <c r="AF25" s="105">
        <f t="shared" si="10"/>
        <v>389</v>
      </c>
      <c r="AG25" s="105">
        <v>389</v>
      </c>
      <c r="AH25" s="105">
        <v>0</v>
      </c>
      <c r="AI25" s="105">
        <v>0</v>
      </c>
      <c r="AJ25" s="105">
        <f t="shared" si="11"/>
        <v>389</v>
      </c>
      <c r="AK25" s="105">
        <v>0</v>
      </c>
      <c r="AL25" s="105">
        <v>0</v>
      </c>
      <c r="AM25" s="105">
        <v>389</v>
      </c>
      <c r="AN25" s="105">
        <v>0</v>
      </c>
      <c r="AO25" s="105">
        <v>0</v>
      </c>
      <c r="AP25" s="105">
        <v>0</v>
      </c>
      <c r="AQ25" s="105">
        <v>0</v>
      </c>
      <c r="AR25" s="105">
        <v>0</v>
      </c>
      <c r="AS25" s="105">
        <v>0</v>
      </c>
      <c r="AT25" s="105">
        <f t="shared" si="12"/>
        <v>0</v>
      </c>
      <c r="AU25" s="105">
        <v>0</v>
      </c>
      <c r="AV25" s="105">
        <v>0</v>
      </c>
      <c r="AW25" s="105">
        <v>0</v>
      </c>
      <c r="AX25" s="105">
        <v>0</v>
      </c>
      <c r="AY25" s="105">
        <v>0</v>
      </c>
      <c r="AZ25" s="105">
        <f t="shared" si="13"/>
        <v>0</v>
      </c>
      <c r="BA25" s="105">
        <v>0</v>
      </c>
      <c r="BB25" s="105">
        <v>0</v>
      </c>
      <c r="BC25" s="105">
        <v>0</v>
      </c>
    </row>
    <row r="26" spans="1:55" s="102" customFormat="1" ht="12" customHeight="1">
      <c r="A26" s="100" t="s">
        <v>259</v>
      </c>
      <c r="B26" s="101" t="s">
        <v>297</v>
      </c>
      <c r="C26" s="100" t="s">
        <v>298</v>
      </c>
      <c r="D26" s="105">
        <f t="shared" si="2"/>
        <v>27670</v>
      </c>
      <c r="E26" s="105">
        <f t="shared" si="3"/>
        <v>0</v>
      </c>
      <c r="F26" s="105">
        <v>0</v>
      </c>
      <c r="G26" s="105">
        <v>0</v>
      </c>
      <c r="H26" s="105">
        <f t="shared" si="4"/>
        <v>7969</v>
      </c>
      <c r="I26" s="105">
        <v>7969</v>
      </c>
      <c r="J26" s="105">
        <v>0</v>
      </c>
      <c r="K26" s="105">
        <f t="shared" si="5"/>
        <v>19701</v>
      </c>
      <c r="L26" s="105">
        <v>0</v>
      </c>
      <c r="M26" s="105">
        <v>19701</v>
      </c>
      <c r="N26" s="105">
        <f t="shared" si="6"/>
        <v>27670</v>
      </c>
      <c r="O26" s="105">
        <f t="shared" si="7"/>
        <v>7969</v>
      </c>
      <c r="P26" s="105">
        <v>7969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f t="shared" si="8"/>
        <v>19701</v>
      </c>
      <c r="W26" s="105">
        <v>19701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f t="shared" si="9"/>
        <v>0</v>
      </c>
      <c r="AD26" s="105">
        <v>0</v>
      </c>
      <c r="AE26" s="105">
        <v>0</v>
      </c>
      <c r="AF26" s="105">
        <f t="shared" si="10"/>
        <v>1119</v>
      </c>
      <c r="AG26" s="105">
        <v>1119</v>
      </c>
      <c r="AH26" s="105">
        <v>0</v>
      </c>
      <c r="AI26" s="105">
        <v>0</v>
      </c>
      <c r="AJ26" s="105">
        <f t="shared" si="11"/>
        <v>1119</v>
      </c>
      <c r="AK26" s="105">
        <v>0</v>
      </c>
      <c r="AL26" s="105">
        <v>0</v>
      </c>
      <c r="AM26" s="105">
        <v>1119</v>
      </c>
      <c r="AN26" s="105">
        <v>0</v>
      </c>
      <c r="AO26" s="105">
        <v>0</v>
      </c>
      <c r="AP26" s="105">
        <v>0</v>
      </c>
      <c r="AQ26" s="105">
        <v>0</v>
      </c>
      <c r="AR26" s="105">
        <v>0</v>
      </c>
      <c r="AS26" s="105">
        <v>0</v>
      </c>
      <c r="AT26" s="105">
        <f t="shared" si="12"/>
        <v>44</v>
      </c>
      <c r="AU26" s="105">
        <v>0</v>
      </c>
      <c r="AV26" s="105">
        <v>0</v>
      </c>
      <c r="AW26" s="105">
        <v>44</v>
      </c>
      <c r="AX26" s="105">
        <v>0</v>
      </c>
      <c r="AY26" s="105">
        <v>0</v>
      </c>
      <c r="AZ26" s="105">
        <f t="shared" si="13"/>
        <v>0</v>
      </c>
      <c r="BA26" s="105">
        <v>0</v>
      </c>
      <c r="BB26" s="105">
        <v>0</v>
      </c>
      <c r="BC26" s="105">
        <v>0</v>
      </c>
    </row>
    <row r="27" spans="1:55" s="102" customFormat="1" ht="12" customHeight="1">
      <c r="A27" s="100" t="s">
        <v>259</v>
      </c>
      <c r="B27" s="101" t="s">
        <v>299</v>
      </c>
      <c r="C27" s="100" t="s">
        <v>300</v>
      </c>
      <c r="D27" s="105">
        <f t="shared" si="2"/>
        <v>1062</v>
      </c>
      <c r="E27" s="105">
        <f t="shared" si="3"/>
        <v>0</v>
      </c>
      <c r="F27" s="105">
        <v>0</v>
      </c>
      <c r="G27" s="105">
        <v>0</v>
      </c>
      <c r="H27" s="105">
        <f t="shared" si="4"/>
        <v>564</v>
      </c>
      <c r="I27" s="105">
        <v>564</v>
      </c>
      <c r="J27" s="105">
        <v>0</v>
      </c>
      <c r="K27" s="105">
        <f t="shared" si="5"/>
        <v>498</v>
      </c>
      <c r="L27" s="105">
        <v>0</v>
      </c>
      <c r="M27" s="105">
        <v>498</v>
      </c>
      <c r="N27" s="105">
        <f t="shared" si="6"/>
        <v>1062</v>
      </c>
      <c r="O27" s="105">
        <f t="shared" si="7"/>
        <v>564</v>
      </c>
      <c r="P27" s="105">
        <v>564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f t="shared" si="8"/>
        <v>498</v>
      </c>
      <c r="W27" s="105">
        <v>498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f t="shared" si="9"/>
        <v>0</v>
      </c>
      <c r="AD27" s="105">
        <v>0</v>
      </c>
      <c r="AE27" s="105">
        <v>0</v>
      </c>
      <c r="AF27" s="105">
        <f t="shared" si="10"/>
        <v>28</v>
      </c>
      <c r="AG27" s="105">
        <v>28</v>
      </c>
      <c r="AH27" s="105">
        <v>0</v>
      </c>
      <c r="AI27" s="105">
        <v>0</v>
      </c>
      <c r="AJ27" s="105">
        <f t="shared" si="11"/>
        <v>28</v>
      </c>
      <c r="AK27" s="105">
        <v>0</v>
      </c>
      <c r="AL27" s="105">
        <v>0</v>
      </c>
      <c r="AM27" s="105">
        <v>28</v>
      </c>
      <c r="AN27" s="105">
        <v>0</v>
      </c>
      <c r="AO27" s="105">
        <v>0</v>
      </c>
      <c r="AP27" s="105">
        <v>0</v>
      </c>
      <c r="AQ27" s="105">
        <v>0</v>
      </c>
      <c r="AR27" s="105">
        <v>0</v>
      </c>
      <c r="AS27" s="105">
        <v>0</v>
      </c>
      <c r="AT27" s="105">
        <f t="shared" si="12"/>
        <v>0</v>
      </c>
      <c r="AU27" s="105">
        <v>0</v>
      </c>
      <c r="AV27" s="105">
        <v>0</v>
      </c>
      <c r="AW27" s="105">
        <v>0</v>
      </c>
      <c r="AX27" s="105">
        <v>0</v>
      </c>
      <c r="AY27" s="105">
        <v>0</v>
      </c>
      <c r="AZ27" s="105">
        <f t="shared" si="13"/>
        <v>0</v>
      </c>
      <c r="BA27" s="105">
        <v>0</v>
      </c>
      <c r="BB27" s="105">
        <v>0</v>
      </c>
      <c r="BC27" s="105">
        <v>0</v>
      </c>
    </row>
    <row r="28" spans="1:55" s="102" customFormat="1" ht="12" customHeight="1">
      <c r="A28" s="100" t="s">
        <v>259</v>
      </c>
      <c r="B28" s="101" t="s">
        <v>301</v>
      </c>
      <c r="C28" s="100" t="s">
        <v>302</v>
      </c>
      <c r="D28" s="105">
        <f t="shared" si="2"/>
        <v>5967</v>
      </c>
      <c r="E28" s="105">
        <f t="shared" si="3"/>
        <v>0</v>
      </c>
      <c r="F28" s="105">
        <v>0</v>
      </c>
      <c r="G28" s="105">
        <v>0</v>
      </c>
      <c r="H28" s="105">
        <f t="shared" si="4"/>
        <v>403</v>
      </c>
      <c r="I28" s="105">
        <v>403</v>
      </c>
      <c r="J28" s="105">
        <v>0</v>
      </c>
      <c r="K28" s="105">
        <f t="shared" si="5"/>
        <v>5564</v>
      </c>
      <c r="L28" s="105">
        <v>0</v>
      </c>
      <c r="M28" s="105">
        <v>5564</v>
      </c>
      <c r="N28" s="105">
        <f t="shared" si="6"/>
        <v>5967</v>
      </c>
      <c r="O28" s="105">
        <f t="shared" si="7"/>
        <v>403</v>
      </c>
      <c r="P28" s="105">
        <v>403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f t="shared" si="8"/>
        <v>5564</v>
      </c>
      <c r="W28" s="105">
        <v>5564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f t="shared" si="9"/>
        <v>0</v>
      </c>
      <c r="AD28" s="105">
        <v>0</v>
      </c>
      <c r="AE28" s="105">
        <v>0</v>
      </c>
      <c r="AF28" s="105">
        <f t="shared" si="10"/>
        <v>158</v>
      </c>
      <c r="AG28" s="105">
        <v>158</v>
      </c>
      <c r="AH28" s="105">
        <v>0</v>
      </c>
      <c r="AI28" s="105">
        <v>0</v>
      </c>
      <c r="AJ28" s="105">
        <f t="shared" si="11"/>
        <v>158</v>
      </c>
      <c r="AK28" s="105">
        <v>0</v>
      </c>
      <c r="AL28" s="105">
        <v>0</v>
      </c>
      <c r="AM28" s="105">
        <v>158</v>
      </c>
      <c r="AN28" s="105">
        <v>0</v>
      </c>
      <c r="AO28" s="105">
        <v>0</v>
      </c>
      <c r="AP28" s="105">
        <v>0</v>
      </c>
      <c r="AQ28" s="105">
        <v>0</v>
      </c>
      <c r="AR28" s="105">
        <v>0</v>
      </c>
      <c r="AS28" s="105">
        <v>0</v>
      </c>
      <c r="AT28" s="105">
        <f t="shared" si="12"/>
        <v>0</v>
      </c>
      <c r="AU28" s="105">
        <v>0</v>
      </c>
      <c r="AV28" s="105">
        <v>0</v>
      </c>
      <c r="AW28" s="105">
        <v>0</v>
      </c>
      <c r="AX28" s="105">
        <v>0</v>
      </c>
      <c r="AY28" s="105">
        <v>0</v>
      </c>
      <c r="AZ28" s="105">
        <f t="shared" si="13"/>
        <v>0</v>
      </c>
      <c r="BA28" s="105">
        <v>0</v>
      </c>
      <c r="BB28" s="105">
        <v>0</v>
      </c>
      <c r="BC28" s="105">
        <v>0</v>
      </c>
    </row>
    <row r="29" spans="1:55" s="102" customFormat="1" ht="12" customHeight="1">
      <c r="A29" s="100" t="s">
        <v>259</v>
      </c>
      <c r="B29" s="101" t="s">
        <v>303</v>
      </c>
      <c r="C29" s="100" t="s">
        <v>304</v>
      </c>
      <c r="D29" s="105">
        <f t="shared" si="2"/>
        <v>11981</v>
      </c>
      <c r="E29" s="105">
        <f t="shared" si="3"/>
        <v>0</v>
      </c>
      <c r="F29" s="105">
        <v>0</v>
      </c>
      <c r="G29" s="105">
        <v>0</v>
      </c>
      <c r="H29" s="105">
        <f t="shared" si="4"/>
        <v>0</v>
      </c>
      <c r="I29" s="105">
        <v>0</v>
      </c>
      <c r="J29" s="105">
        <v>0</v>
      </c>
      <c r="K29" s="105">
        <f t="shared" si="5"/>
        <v>11981</v>
      </c>
      <c r="L29" s="105">
        <v>1147</v>
      </c>
      <c r="M29" s="105">
        <v>10834</v>
      </c>
      <c r="N29" s="105">
        <f t="shared" si="6"/>
        <v>11981</v>
      </c>
      <c r="O29" s="105">
        <f t="shared" si="7"/>
        <v>1147</v>
      </c>
      <c r="P29" s="105">
        <v>1147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f t="shared" si="8"/>
        <v>10834</v>
      </c>
      <c r="W29" s="105">
        <v>10834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f t="shared" si="9"/>
        <v>0</v>
      </c>
      <c r="AD29" s="105">
        <v>0</v>
      </c>
      <c r="AE29" s="105">
        <v>0</v>
      </c>
      <c r="AF29" s="105">
        <f t="shared" si="10"/>
        <v>522</v>
      </c>
      <c r="AG29" s="105">
        <v>522</v>
      </c>
      <c r="AH29" s="105">
        <v>0</v>
      </c>
      <c r="AI29" s="105">
        <v>0</v>
      </c>
      <c r="AJ29" s="105">
        <f t="shared" si="11"/>
        <v>522</v>
      </c>
      <c r="AK29" s="105">
        <v>0</v>
      </c>
      <c r="AL29" s="105">
        <v>0</v>
      </c>
      <c r="AM29" s="105">
        <v>0</v>
      </c>
      <c r="AN29" s="105">
        <v>0</v>
      </c>
      <c r="AO29" s="105">
        <v>0</v>
      </c>
      <c r="AP29" s="105">
        <v>0</v>
      </c>
      <c r="AQ29" s="105">
        <v>0</v>
      </c>
      <c r="AR29" s="105">
        <v>0</v>
      </c>
      <c r="AS29" s="105">
        <v>522</v>
      </c>
      <c r="AT29" s="105">
        <f t="shared" si="12"/>
        <v>0</v>
      </c>
      <c r="AU29" s="105">
        <v>0</v>
      </c>
      <c r="AV29" s="105">
        <v>0</v>
      </c>
      <c r="AW29" s="105">
        <v>0</v>
      </c>
      <c r="AX29" s="105">
        <v>0</v>
      </c>
      <c r="AY29" s="105">
        <v>0</v>
      </c>
      <c r="AZ29" s="105">
        <f t="shared" si="13"/>
        <v>0</v>
      </c>
      <c r="BA29" s="105">
        <v>0</v>
      </c>
      <c r="BB29" s="105">
        <v>0</v>
      </c>
      <c r="BC29" s="105">
        <v>0</v>
      </c>
    </row>
    <row r="30" spans="1:55" s="102" customFormat="1" ht="12" customHeight="1">
      <c r="A30" s="100" t="s">
        <v>259</v>
      </c>
      <c r="B30" s="101" t="s">
        <v>305</v>
      </c>
      <c r="C30" s="100" t="s">
        <v>306</v>
      </c>
      <c r="D30" s="105">
        <f t="shared" si="2"/>
        <v>3647</v>
      </c>
      <c r="E30" s="105">
        <f t="shared" si="3"/>
        <v>0</v>
      </c>
      <c r="F30" s="105">
        <v>0</v>
      </c>
      <c r="G30" s="105">
        <v>0</v>
      </c>
      <c r="H30" s="105">
        <f t="shared" si="4"/>
        <v>0</v>
      </c>
      <c r="I30" s="105">
        <v>0</v>
      </c>
      <c r="J30" s="105">
        <v>0</v>
      </c>
      <c r="K30" s="105">
        <f t="shared" si="5"/>
        <v>3647</v>
      </c>
      <c r="L30" s="105">
        <v>606</v>
      </c>
      <c r="M30" s="105">
        <v>3041</v>
      </c>
      <c r="N30" s="105">
        <f t="shared" si="6"/>
        <v>3647</v>
      </c>
      <c r="O30" s="105">
        <f t="shared" si="7"/>
        <v>606</v>
      </c>
      <c r="P30" s="105">
        <v>606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f t="shared" si="8"/>
        <v>3041</v>
      </c>
      <c r="W30" s="105">
        <v>3041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f t="shared" si="9"/>
        <v>0</v>
      </c>
      <c r="AD30" s="105">
        <v>0</v>
      </c>
      <c r="AE30" s="105">
        <v>0</v>
      </c>
      <c r="AF30" s="105">
        <f t="shared" si="10"/>
        <v>55</v>
      </c>
      <c r="AG30" s="105">
        <v>55</v>
      </c>
      <c r="AH30" s="105">
        <v>0</v>
      </c>
      <c r="AI30" s="105">
        <v>0</v>
      </c>
      <c r="AJ30" s="105">
        <f t="shared" si="11"/>
        <v>55</v>
      </c>
      <c r="AK30" s="105">
        <v>0</v>
      </c>
      <c r="AL30" s="105">
        <v>0</v>
      </c>
      <c r="AM30" s="105">
        <v>5</v>
      </c>
      <c r="AN30" s="105">
        <v>0</v>
      </c>
      <c r="AO30" s="105">
        <v>0</v>
      </c>
      <c r="AP30" s="105">
        <v>0</v>
      </c>
      <c r="AQ30" s="105">
        <v>50</v>
      </c>
      <c r="AR30" s="105">
        <v>0</v>
      </c>
      <c r="AS30" s="105">
        <v>0</v>
      </c>
      <c r="AT30" s="105">
        <f t="shared" si="12"/>
        <v>1</v>
      </c>
      <c r="AU30" s="105">
        <v>0</v>
      </c>
      <c r="AV30" s="105">
        <v>0</v>
      </c>
      <c r="AW30" s="105">
        <v>1</v>
      </c>
      <c r="AX30" s="105">
        <v>0</v>
      </c>
      <c r="AY30" s="105">
        <v>0</v>
      </c>
      <c r="AZ30" s="105">
        <f t="shared" si="13"/>
        <v>0</v>
      </c>
      <c r="BA30" s="105">
        <v>0</v>
      </c>
      <c r="BB30" s="105">
        <v>0</v>
      </c>
      <c r="BC30" s="105">
        <v>0</v>
      </c>
    </row>
    <row r="31" spans="1:55" s="102" customFormat="1" ht="12" customHeight="1">
      <c r="A31" s="100" t="s">
        <v>259</v>
      </c>
      <c r="B31" s="101" t="s">
        <v>307</v>
      </c>
      <c r="C31" s="100" t="s">
        <v>308</v>
      </c>
      <c r="D31" s="105">
        <f t="shared" si="2"/>
        <v>1986</v>
      </c>
      <c r="E31" s="105">
        <f t="shared" si="3"/>
        <v>0</v>
      </c>
      <c r="F31" s="105">
        <v>0</v>
      </c>
      <c r="G31" s="105">
        <v>0</v>
      </c>
      <c r="H31" s="105">
        <f t="shared" si="4"/>
        <v>0</v>
      </c>
      <c r="I31" s="105">
        <v>0</v>
      </c>
      <c r="J31" s="105">
        <v>0</v>
      </c>
      <c r="K31" s="105">
        <f t="shared" si="5"/>
        <v>1986</v>
      </c>
      <c r="L31" s="105">
        <v>312</v>
      </c>
      <c r="M31" s="105">
        <v>1674</v>
      </c>
      <c r="N31" s="105">
        <f t="shared" si="6"/>
        <v>1986</v>
      </c>
      <c r="O31" s="105">
        <f t="shared" si="7"/>
        <v>312</v>
      </c>
      <c r="P31" s="105">
        <v>312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f t="shared" si="8"/>
        <v>1674</v>
      </c>
      <c r="W31" s="105">
        <v>1674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f t="shared" si="9"/>
        <v>0</v>
      </c>
      <c r="AD31" s="105">
        <v>0</v>
      </c>
      <c r="AE31" s="105">
        <v>0</v>
      </c>
      <c r="AF31" s="105">
        <f t="shared" si="10"/>
        <v>14</v>
      </c>
      <c r="AG31" s="105">
        <v>14</v>
      </c>
      <c r="AH31" s="105">
        <v>0</v>
      </c>
      <c r="AI31" s="105">
        <v>0</v>
      </c>
      <c r="AJ31" s="105">
        <f t="shared" si="11"/>
        <v>14</v>
      </c>
      <c r="AK31" s="105">
        <v>0</v>
      </c>
      <c r="AL31" s="105">
        <v>0</v>
      </c>
      <c r="AM31" s="105">
        <v>1</v>
      </c>
      <c r="AN31" s="105">
        <v>0</v>
      </c>
      <c r="AO31" s="105">
        <v>0</v>
      </c>
      <c r="AP31" s="105">
        <v>0</v>
      </c>
      <c r="AQ31" s="105">
        <v>13</v>
      </c>
      <c r="AR31" s="105">
        <v>0</v>
      </c>
      <c r="AS31" s="105">
        <v>0</v>
      </c>
      <c r="AT31" s="105">
        <f t="shared" si="12"/>
        <v>0</v>
      </c>
      <c r="AU31" s="105">
        <v>0</v>
      </c>
      <c r="AV31" s="105">
        <v>0</v>
      </c>
      <c r="AW31" s="105">
        <v>0</v>
      </c>
      <c r="AX31" s="105">
        <v>0</v>
      </c>
      <c r="AY31" s="105">
        <v>0</v>
      </c>
      <c r="AZ31" s="105">
        <f t="shared" si="13"/>
        <v>0</v>
      </c>
      <c r="BA31" s="105">
        <v>0</v>
      </c>
      <c r="BB31" s="105">
        <v>0</v>
      </c>
      <c r="BC31" s="105">
        <v>0</v>
      </c>
    </row>
    <row r="32" spans="1:55" s="102" customFormat="1" ht="12" customHeight="1">
      <c r="A32" s="100" t="s">
        <v>259</v>
      </c>
      <c r="B32" s="101" t="s">
        <v>309</v>
      </c>
      <c r="C32" s="100" t="s">
        <v>310</v>
      </c>
      <c r="D32" s="105">
        <f t="shared" si="2"/>
        <v>2187</v>
      </c>
      <c r="E32" s="105">
        <f t="shared" si="3"/>
        <v>0</v>
      </c>
      <c r="F32" s="105">
        <v>0</v>
      </c>
      <c r="G32" s="105">
        <v>0</v>
      </c>
      <c r="H32" s="105">
        <f t="shared" si="4"/>
        <v>0</v>
      </c>
      <c r="I32" s="105">
        <v>0</v>
      </c>
      <c r="J32" s="105">
        <v>0</v>
      </c>
      <c r="K32" s="105">
        <f t="shared" si="5"/>
        <v>2187</v>
      </c>
      <c r="L32" s="105">
        <v>363</v>
      </c>
      <c r="M32" s="105">
        <v>1824</v>
      </c>
      <c r="N32" s="105">
        <f t="shared" si="6"/>
        <v>8580</v>
      </c>
      <c r="O32" s="105">
        <f t="shared" si="7"/>
        <v>363</v>
      </c>
      <c r="P32" s="105">
        <v>363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f t="shared" si="8"/>
        <v>1824</v>
      </c>
      <c r="W32" s="105">
        <v>1824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f t="shared" si="9"/>
        <v>6393</v>
      </c>
      <c r="AD32" s="105">
        <v>1061</v>
      </c>
      <c r="AE32" s="105">
        <v>5332</v>
      </c>
      <c r="AF32" s="105">
        <f t="shared" si="10"/>
        <v>31</v>
      </c>
      <c r="AG32" s="105">
        <v>31</v>
      </c>
      <c r="AH32" s="105">
        <v>0</v>
      </c>
      <c r="AI32" s="105">
        <v>0</v>
      </c>
      <c r="AJ32" s="105">
        <f t="shared" si="11"/>
        <v>31</v>
      </c>
      <c r="AK32" s="105">
        <v>0</v>
      </c>
      <c r="AL32" s="105">
        <v>0</v>
      </c>
      <c r="AM32" s="105">
        <v>3</v>
      </c>
      <c r="AN32" s="105">
        <v>0</v>
      </c>
      <c r="AO32" s="105">
        <v>0</v>
      </c>
      <c r="AP32" s="105">
        <v>0</v>
      </c>
      <c r="AQ32" s="105">
        <v>28</v>
      </c>
      <c r="AR32" s="105">
        <v>0</v>
      </c>
      <c r="AS32" s="105">
        <v>0</v>
      </c>
      <c r="AT32" s="105">
        <f t="shared" si="12"/>
        <v>0</v>
      </c>
      <c r="AU32" s="105">
        <v>0</v>
      </c>
      <c r="AV32" s="105">
        <v>0</v>
      </c>
      <c r="AW32" s="105">
        <v>0</v>
      </c>
      <c r="AX32" s="105">
        <v>0</v>
      </c>
      <c r="AY32" s="105">
        <v>0</v>
      </c>
      <c r="AZ32" s="105">
        <f t="shared" si="13"/>
        <v>0</v>
      </c>
      <c r="BA32" s="105">
        <v>0</v>
      </c>
      <c r="BB32" s="105">
        <v>0</v>
      </c>
      <c r="BC32" s="105">
        <v>0</v>
      </c>
    </row>
    <row r="33" spans="1:55" s="102" customFormat="1" ht="12" customHeight="1">
      <c r="A33" s="100" t="s">
        <v>259</v>
      </c>
      <c r="B33" s="101" t="s">
        <v>311</v>
      </c>
      <c r="C33" s="100" t="s">
        <v>312</v>
      </c>
      <c r="D33" s="105">
        <f t="shared" si="2"/>
        <v>4482</v>
      </c>
      <c r="E33" s="105">
        <f t="shared" si="3"/>
        <v>0</v>
      </c>
      <c r="F33" s="105">
        <v>0</v>
      </c>
      <c r="G33" s="105">
        <v>0</v>
      </c>
      <c r="H33" s="105">
        <f t="shared" si="4"/>
        <v>0</v>
      </c>
      <c r="I33" s="105">
        <v>0</v>
      </c>
      <c r="J33" s="105">
        <v>0</v>
      </c>
      <c r="K33" s="105">
        <f t="shared" si="5"/>
        <v>4482</v>
      </c>
      <c r="L33" s="105">
        <v>748</v>
      </c>
      <c r="M33" s="105">
        <v>3734</v>
      </c>
      <c r="N33" s="105">
        <f t="shared" si="6"/>
        <v>4482</v>
      </c>
      <c r="O33" s="105">
        <f t="shared" si="7"/>
        <v>748</v>
      </c>
      <c r="P33" s="105">
        <v>748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f t="shared" si="8"/>
        <v>3734</v>
      </c>
      <c r="W33" s="105">
        <v>3734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f t="shared" si="9"/>
        <v>0</v>
      </c>
      <c r="AD33" s="105">
        <v>0</v>
      </c>
      <c r="AE33" s="105">
        <v>0</v>
      </c>
      <c r="AF33" s="105">
        <f t="shared" si="10"/>
        <v>63</v>
      </c>
      <c r="AG33" s="105">
        <v>63</v>
      </c>
      <c r="AH33" s="105">
        <v>0</v>
      </c>
      <c r="AI33" s="105">
        <v>0</v>
      </c>
      <c r="AJ33" s="105">
        <f t="shared" si="11"/>
        <v>63</v>
      </c>
      <c r="AK33" s="105">
        <v>0</v>
      </c>
      <c r="AL33" s="105">
        <v>0</v>
      </c>
      <c r="AM33" s="105">
        <v>6</v>
      </c>
      <c r="AN33" s="105">
        <v>0</v>
      </c>
      <c r="AO33" s="105">
        <v>0</v>
      </c>
      <c r="AP33" s="105">
        <v>0</v>
      </c>
      <c r="AQ33" s="105">
        <v>57</v>
      </c>
      <c r="AR33" s="105">
        <v>0</v>
      </c>
      <c r="AS33" s="105">
        <v>0</v>
      </c>
      <c r="AT33" s="105">
        <f t="shared" si="12"/>
        <v>1</v>
      </c>
      <c r="AU33" s="105">
        <v>0</v>
      </c>
      <c r="AV33" s="105">
        <v>0</v>
      </c>
      <c r="AW33" s="105">
        <v>1</v>
      </c>
      <c r="AX33" s="105">
        <v>0</v>
      </c>
      <c r="AY33" s="105">
        <v>0</v>
      </c>
      <c r="AZ33" s="105">
        <f t="shared" si="13"/>
        <v>0</v>
      </c>
      <c r="BA33" s="105">
        <v>0</v>
      </c>
      <c r="BB33" s="105">
        <v>0</v>
      </c>
      <c r="BC33" s="105">
        <v>0</v>
      </c>
    </row>
    <row r="34" spans="1:55" s="102" customFormat="1" ht="12" customHeight="1">
      <c r="A34" s="100" t="s">
        <v>259</v>
      </c>
      <c r="B34" s="101" t="s">
        <v>313</v>
      </c>
      <c r="C34" s="100" t="s">
        <v>314</v>
      </c>
      <c r="D34" s="105">
        <f t="shared" si="2"/>
        <v>8341</v>
      </c>
      <c r="E34" s="105">
        <f t="shared" si="3"/>
        <v>0</v>
      </c>
      <c r="F34" s="105">
        <v>0</v>
      </c>
      <c r="G34" s="105">
        <v>0</v>
      </c>
      <c r="H34" s="105">
        <f t="shared" si="4"/>
        <v>1214</v>
      </c>
      <c r="I34" s="105">
        <v>1214</v>
      </c>
      <c r="J34" s="105">
        <v>0</v>
      </c>
      <c r="K34" s="105">
        <f t="shared" si="5"/>
        <v>7127</v>
      </c>
      <c r="L34" s="105">
        <v>0</v>
      </c>
      <c r="M34" s="105">
        <v>7127</v>
      </c>
      <c r="N34" s="105">
        <f t="shared" si="6"/>
        <v>8341</v>
      </c>
      <c r="O34" s="105">
        <f t="shared" si="7"/>
        <v>1214</v>
      </c>
      <c r="P34" s="105">
        <v>1214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>
        <f t="shared" si="8"/>
        <v>7127</v>
      </c>
      <c r="W34" s="105">
        <v>7127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f t="shared" si="9"/>
        <v>0</v>
      </c>
      <c r="AD34" s="105">
        <v>0</v>
      </c>
      <c r="AE34" s="105">
        <v>0</v>
      </c>
      <c r="AF34" s="105">
        <f t="shared" si="10"/>
        <v>11</v>
      </c>
      <c r="AG34" s="105">
        <v>11</v>
      </c>
      <c r="AH34" s="105">
        <v>0</v>
      </c>
      <c r="AI34" s="105">
        <v>0</v>
      </c>
      <c r="AJ34" s="105">
        <f t="shared" si="11"/>
        <v>462</v>
      </c>
      <c r="AK34" s="105">
        <v>453</v>
      </c>
      <c r="AL34" s="105">
        <v>0</v>
      </c>
      <c r="AM34" s="105">
        <v>0</v>
      </c>
      <c r="AN34" s="105">
        <v>0</v>
      </c>
      <c r="AO34" s="105">
        <v>0</v>
      </c>
      <c r="AP34" s="105">
        <v>0</v>
      </c>
      <c r="AQ34" s="105">
        <v>0</v>
      </c>
      <c r="AR34" s="105">
        <v>9</v>
      </c>
      <c r="AS34" s="105">
        <v>0</v>
      </c>
      <c r="AT34" s="105">
        <f t="shared" si="12"/>
        <v>2</v>
      </c>
      <c r="AU34" s="105">
        <v>2</v>
      </c>
      <c r="AV34" s="105">
        <v>0</v>
      </c>
      <c r="AW34" s="105">
        <v>0</v>
      </c>
      <c r="AX34" s="105">
        <v>0</v>
      </c>
      <c r="AY34" s="105">
        <v>0</v>
      </c>
      <c r="AZ34" s="105">
        <f t="shared" si="13"/>
        <v>26</v>
      </c>
      <c r="BA34" s="105">
        <v>26</v>
      </c>
      <c r="BB34" s="105">
        <v>0</v>
      </c>
      <c r="BC34" s="105">
        <v>0</v>
      </c>
    </row>
    <row r="35" spans="1:55" s="102" customFormat="1" ht="12" customHeight="1">
      <c r="A35" s="100" t="s">
        <v>259</v>
      </c>
      <c r="B35" s="101" t="s">
        <v>315</v>
      </c>
      <c r="C35" s="100" t="s">
        <v>316</v>
      </c>
      <c r="D35" s="105">
        <f t="shared" si="2"/>
        <v>21309</v>
      </c>
      <c r="E35" s="105">
        <f t="shared" si="3"/>
        <v>0</v>
      </c>
      <c r="F35" s="105">
        <v>0</v>
      </c>
      <c r="G35" s="105">
        <v>0</v>
      </c>
      <c r="H35" s="105">
        <f t="shared" si="4"/>
        <v>1134</v>
      </c>
      <c r="I35" s="105">
        <v>1134</v>
      </c>
      <c r="J35" s="105">
        <v>0</v>
      </c>
      <c r="K35" s="105">
        <f t="shared" si="5"/>
        <v>20175</v>
      </c>
      <c r="L35" s="105">
        <v>486</v>
      </c>
      <c r="M35" s="105">
        <v>19689</v>
      </c>
      <c r="N35" s="105">
        <f t="shared" si="6"/>
        <v>21309</v>
      </c>
      <c r="O35" s="105">
        <f t="shared" si="7"/>
        <v>1620</v>
      </c>
      <c r="P35" s="105">
        <v>1620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f t="shared" si="8"/>
        <v>19689</v>
      </c>
      <c r="W35" s="105">
        <v>19689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f t="shared" si="9"/>
        <v>0</v>
      </c>
      <c r="AD35" s="105">
        <v>0</v>
      </c>
      <c r="AE35" s="105">
        <v>0</v>
      </c>
      <c r="AF35" s="105">
        <f t="shared" si="10"/>
        <v>427</v>
      </c>
      <c r="AG35" s="105">
        <v>427</v>
      </c>
      <c r="AH35" s="105">
        <v>0</v>
      </c>
      <c r="AI35" s="105">
        <v>0</v>
      </c>
      <c r="AJ35" s="105">
        <f t="shared" si="11"/>
        <v>518</v>
      </c>
      <c r="AK35" s="105">
        <v>129</v>
      </c>
      <c r="AL35" s="105">
        <v>0</v>
      </c>
      <c r="AM35" s="105">
        <v>17</v>
      </c>
      <c r="AN35" s="105">
        <v>0</v>
      </c>
      <c r="AO35" s="105">
        <v>0</v>
      </c>
      <c r="AP35" s="105">
        <v>0</v>
      </c>
      <c r="AQ35" s="105">
        <v>4</v>
      </c>
      <c r="AR35" s="105">
        <v>0</v>
      </c>
      <c r="AS35" s="105">
        <v>368</v>
      </c>
      <c r="AT35" s="105">
        <f t="shared" si="12"/>
        <v>38</v>
      </c>
      <c r="AU35" s="105">
        <v>38</v>
      </c>
      <c r="AV35" s="105">
        <v>0</v>
      </c>
      <c r="AW35" s="105">
        <v>0</v>
      </c>
      <c r="AX35" s="105">
        <v>0</v>
      </c>
      <c r="AY35" s="105">
        <v>0</v>
      </c>
      <c r="AZ35" s="105">
        <f t="shared" si="13"/>
        <v>0</v>
      </c>
      <c r="BA35" s="105">
        <v>0</v>
      </c>
      <c r="BB35" s="105">
        <v>0</v>
      </c>
      <c r="BC35" s="105">
        <v>0</v>
      </c>
    </row>
    <row r="36" spans="1:55" s="102" customFormat="1" ht="12" customHeight="1">
      <c r="A36" s="100" t="s">
        <v>259</v>
      </c>
      <c r="B36" s="101" t="s">
        <v>317</v>
      </c>
      <c r="C36" s="100" t="s">
        <v>318</v>
      </c>
      <c r="D36" s="105">
        <f t="shared" si="2"/>
        <v>5359</v>
      </c>
      <c r="E36" s="105">
        <f t="shared" si="3"/>
        <v>0</v>
      </c>
      <c r="F36" s="105">
        <v>0</v>
      </c>
      <c r="G36" s="105">
        <v>0</v>
      </c>
      <c r="H36" s="105">
        <f t="shared" si="4"/>
        <v>500</v>
      </c>
      <c r="I36" s="105">
        <v>500</v>
      </c>
      <c r="J36" s="105">
        <v>0</v>
      </c>
      <c r="K36" s="105">
        <f t="shared" si="5"/>
        <v>4859</v>
      </c>
      <c r="L36" s="105">
        <v>0</v>
      </c>
      <c r="M36" s="105">
        <v>4859</v>
      </c>
      <c r="N36" s="105">
        <f t="shared" si="6"/>
        <v>5359</v>
      </c>
      <c r="O36" s="105">
        <f t="shared" si="7"/>
        <v>500</v>
      </c>
      <c r="P36" s="105">
        <v>500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f t="shared" si="8"/>
        <v>4859</v>
      </c>
      <c r="W36" s="105">
        <v>4859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f t="shared" si="9"/>
        <v>0</v>
      </c>
      <c r="AD36" s="105">
        <v>0</v>
      </c>
      <c r="AE36" s="105">
        <v>0</v>
      </c>
      <c r="AF36" s="105">
        <f t="shared" si="10"/>
        <v>13</v>
      </c>
      <c r="AG36" s="105">
        <v>13</v>
      </c>
      <c r="AH36" s="105">
        <v>0</v>
      </c>
      <c r="AI36" s="105">
        <v>0</v>
      </c>
      <c r="AJ36" s="105">
        <f t="shared" si="11"/>
        <v>0</v>
      </c>
      <c r="AK36" s="105">
        <v>0</v>
      </c>
      <c r="AL36" s="105">
        <v>0</v>
      </c>
      <c r="AM36" s="105">
        <v>0</v>
      </c>
      <c r="AN36" s="105">
        <v>0</v>
      </c>
      <c r="AO36" s="105">
        <v>0</v>
      </c>
      <c r="AP36" s="105">
        <v>0</v>
      </c>
      <c r="AQ36" s="105">
        <v>0</v>
      </c>
      <c r="AR36" s="105">
        <v>0</v>
      </c>
      <c r="AS36" s="105">
        <v>0</v>
      </c>
      <c r="AT36" s="105">
        <f t="shared" si="12"/>
        <v>13</v>
      </c>
      <c r="AU36" s="105">
        <v>13</v>
      </c>
      <c r="AV36" s="105">
        <v>0</v>
      </c>
      <c r="AW36" s="105">
        <v>0</v>
      </c>
      <c r="AX36" s="105">
        <v>0</v>
      </c>
      <c r="AY36" s="105">
        <v>0</v>
      </c>
      <c r="AZ36" s="105">
        <f t="shared" si="13"/>
        <v>20</v>
      </c>
      <c r="BA36" s="105">
        <v>20</v>
      </c>
      <c r="BB36" s="105">
        <v>0</v>
      </c>
      <c r="BC36" s="105">
        <v>0</v>
      </c>
    </row>
    <row r="37" spans="1:55" s="102" customFormat="1" ht="12" customHeight="1">
      <c r="A37" s="100" t="s">
        <v>259</v>
      </c>
      <c r="B37" s="101" t="s">
        <v>319</v>
      </c>
      <c r="C37" s="100" t="s">
        <v>320</v>
      </c>
      <c r="D37" s="105">
        <f t="shared" si="2"/>
        <v>14093</v>
      </c>
      <c r="E37" s="105">
        <f t="shared" si="3"/>
        <v>0</v>
      </c>
      <c r="F37" s="105">
        <v>0</v>
      </c>
      <c r="G37" s="105">
        <v>0</v>
      </c>
      <c r="H37" s="105">
        <f t="shared" si="4"/>
        <v>1993</v>
      </c>
      <c r="I37" s="105">
        <v>1993</v>
      </c>
      <c r="J37" s="105">
        <v>0</v>
      </c>
      <c r="K37" s="105">
        <f t="shared" si="5"/>
        <v>12100</v>
      </c>
      <c r="L37" s="105">
        <v>0</v>
      </c>
      <c r="M37" s="105">
        <v>12100</v>
      </c>
      <c r="N37" s="105">
        <f t="shared" si="6"/>
        <v>14093</v>
      </c>
      <c r="O37" s="105">
        <f t="shared" si="7"/>
        <v>1993</v>
      </c>
      <c r="P37" s="105">
        <v>1993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f t="shared" si="8"/>
        <v>12100</v>
      </c>
      <c r="W37" s="105">
        <v>12100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f t="shared" si="9"/>
        <v>0</v>
      </c>
      <c r="AD37" s="105">
        <v>0</v>
      </c>
      <c r="AE37" s="105">
        <v>0</v>
      </c>
      <c r="AF37" s="105">
        <f t="shared" si="10"/>
        <v>681</v>
      </c>
      <c r="AG37" s="105">
        <v>681</v>
      </c>
      <c r="AH37" s="105">
        <v>0</v>
      </c>
      <c r="AI37" s="105">
        <v>0</v>
      </c>
      <c r="AJ37" s="105">
        <f t="shared" si="11"/>
        <v>681</v>
      </c>
      <c r="AK37" s="105">
        <v>0</v>
      </c>
      <c r="AL37" s="105">
        <v>0</v>
      </c>
      <c r="AM37" s="105">
        <v>681</v>
      </c>
      <c r="AN37" s="105">
        <v>0</v>
      </c>
      <c r="AO37" s="105">
        <v>0</v>
      </c>
      <c r="AP37" s="105">
        <v>0</v>
      </c>
      <c r="AQ37" s="105">
        <v>0</v>
      </c>
      <c r="AR37" s="105">
        <v>0</v>
      </c>
      <c r="AS37" s="105">
        <v>0</v>
      </c>
      <c r="AT37" s="105">
        <f t="shared" si="12"/>
        <v>13</v>
      </c>
      <c r="AU37" s="105">
        <v>0</v>
      </c>
      <c r="AV37" s="105">
        <v>0</v>
      </c>
      <c r="AW37" s="105">
        <v>13</v>
      </c>
      <c r="AX37" s="105">
        <v>0</v>
      </c>
      <c r="AY37" s="105">
        <v>0</v>
      </c>
      <c r="AZ37" s="105">
        <f t="shared" si="13"/>
        <v>0</v>
      </c>
      <c r="BA37" s="105">
        <v>0</v>
      </c>
      <c r="BB37" s="105">
        <v>0</v>
      </c>
      <c r="BC37" s="105">
        <v>0</v>
      </c>
    </row>
    <row r="38" spans="1:55" s="102" customFormat="1" ht="12" customHeight="1">
      <c r="A38" s="100" t="s">
        <v>259</v>
      </c>
      <c r="B38" s="101" t="s">
        <v>321</v>
      </c>
      <c r="C38" s="100" t="s">
        <v>322</v>
      </c>
      <c r="D38" s="105">
        <f t="shared" si="2"/>
        <v>3836</v>
      </c>
      <c r="E38" s="105">
        <f t="shared" si="3"/>
        <v>0</v>
      </c>
      <c r="F38" s="105">
        <v>0</v>
      </c>
      <c r="G38" s="105">
        <v>0</v>
      </c>
      <c r="H38" s="105">
        <f t="shared" si="4"/>
        <v>0</v>
      </c>
      <c r="I38" s="105">
        <v>0</v>
      </c>
      <c r="J38" s="105">
        <v>0</v>
      </c>
      <c r="K38" s="105">
        <f t="shared" si="5"/>
        <v>3836</v>
      </c>
      <c r="L38" s="105">
        <v>696</v>
      </c>
      <c r="M38" s="105">
        <v>3140</v>
      </c>
      <c r="N38" s="105">
        <f t="shared" si="6"/>
        <v>3836</v>
      </c>
      <c r="O38" s="105">
        <f t="shared" si="7"/>
        <v>696</v>
      </c>
      <c r="P38" s="105">
        <v>696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f t="shared" si="8"/>
        <v>3140</v>
      </c>
      <c r="W38" s="105">
        <v>3140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f t="shared" si="9"/>
        <v>0</v>
      </c>
      <c r="AD38" s="105">
        <v>0</v>
      </c>
      <c r="AE38" s="105">
        <v>0</v>
      </c>
      <c r="AF38" s="105">
        <f t="shared" si="10"/>
        <v>7</v>
      </c>
      <c r="AG38" s="105">
        <v>7</v>
      </c>
      <c r="AH38" s="105">
        <v>0</v>
      </c>
      <c r="AI38" s="105">
        <v>0</v>
      </c>
      <c r="AJ38" s="105">
        <f t="shared" si="11"/>
        <v>7</v>
      </c>
      <c r="AK38" s="105">
        <v>0</v>
      </c>
      <c r="AL38" s="105">
        <v>0</v>
      </c>
      <c r="AM38" s="105">
        <v>0</v>
      </c>
      <c r="AN38" s="105">
        <v>0</v>
      </c>
      <c r="AO38" s="105">
        <v>0</v>
      </c>
      <c r="AP38" s="105">
        <v>0</v>
      </c>
      <c r="AQ38" s="105">
        <v>0</v>
      </c>
      <c r="AR38" s="105">
        <v>0</v>
      </c>
      <c r="AS38" s="105">
        <v>7</v>
      </c>
      <c r="AT38" s="105">
        <f t="shared" si="12"/>
        <v>0</v>
      </c>
      <c r="AU38" s="105">
        <v>0</v>
      </c>
      <c r="AV38" s="105">
        <v>0</v>
      </c>
      <c r="AW38" s="105">
        <v>0</v>
      </c>
      <c r="AX38" s="105">
        <v>0</v>
      </c>
      <c r="AY38" s="105">
        <v>0</v>
      </c>
      <c r="AZ38" s="105">
        <f t="shared" si="13"/>
        <v>0</v>
      </c>
      <c r="BA38" s="105">
        <v>0</v>
      </c>
      <c r="BB38" s="105">
        <v>0</v>
      </c>
      <c r="BC38" s="105">
        <v>0</v>
      </c>
    </row>
    <row r="39" spans="1:55" s="102" customFormat="1" ht="12" customHeight="1">
      <c r="A39" s="100" t="s">
        <v>259</v>
      </c>
      <c r="B39" s="101" t="s">
        <v>323</v>
      </c>
      <c r="C39" s="100" t="s">
        <v>324</v>
      </c>
      <c r="D39" s="105">
        <f t="shared" si="2"/>
        <v>16720</v>
      </c>
      <c r="E39" s="105">
        <f t="shared" si="3"/>
        <v>0</v>
      </c>
      <c r="F39" s="105">
        <v>0</v>
      </c>
      <c r="G39" s="105">
        <v>0</v>
      </c>
      <c r="H39" s="105">
        <f t="shared" si="4"/>
        <v>3497</v>
      </c>
      <c r="I39" s="105">
        <v>3497</v>
      </c>
      <c r="J39" s="105">
        <v>0</v>
      </c>
      <c r="K39" s="105">
        <f t="shared" si="5"/>
        <v>13223</v>
      </c>
      <c r="L39" s="105">
        <v>0</v>
      </c>
      <c r="M39" s="105">
        <v>13223</v>
      </c>
      <c r="N39" s="105">
        <f t="shared" si="6"/>
        <v>16720</v>
      </c>
      <c r="O39" s="105">
        <f t="shared" si="7"/>
        <v>3497</v>
      </c>
      <c r="P39" s="105">
        <v>3497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f t="shared" si="8"/>
        <v>13223</v>
      </c>
      <c r="W39" s="105">
        <v>13223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f t="shared" si="9"/>
        <v>0</v>
      </c>
      <c r="AD39" s="105">
        <v>0</v>
      </c>
      <c r="AE39" s="105">
        <v>0</v>
      </c>
      <c r="AF39" s="105">
        <f t="shared" si="10"/>
        <v>747</v>
      </c>
      <c r="AG39" s="105">
        <v>747</v>
      </c>
      <c r="AH39" s="105">
        <v>0</v>
      </c>
      <c r="AI39" s="105">
        <v>0</v>
      </c>
      <c r="AJ39" s="105">
        <f t="shared" si="11"/>
        <v>747</v>
      </c>
      <c r="AK39" s="105">
        <v>0</v>
      </c>
      <c r="AL39" s="105">
        <v>0</v>
      </c>
      <c r="AM39" s="105">
        <v>747</v>
      </c>
      <c r="AN39" s="105">
        <v>0</v>
      </c>
      <c r="AO39" s="105">
        <v>0</v>
      </c>
      <c r="AP39" s="105">
        <v>0</v>
      </c>
      <c r="AQ39" s="105">
        <v>0</v>
      </c>
      <c r="AR39" s="105">
        <v>0</v>
      </c>
      <c r="AS39" s="105">
        <v>0</v>
      </c>
      <c r="AT39" s="105">
        <f t="shared" si="12"/>
        <v>19</v>
      </c>
      <c r="AU39" s="105">
        <v>0</v>
      </c>
      <c r="AV39" s="105">
        <v>0</v>
      </c>
      <c r="AW39" s="105">
        <v>19</v>
      </c>
      <c r="AX39" s="105">
        <v>0</v>
      </c>
      <c r="AY39" s="105">
        <v>0</v>
      </c>
      <c r="AZ39" s="105">
        <f t="shared" si="13"/>
        <v>0</v>
      </c>
      <c r="BA39" s="105">
        <v>0</v>
      </c>
      <c r="BB39" s="105">
        <v>0</v>
      </c>
      <c r="BC39" s="105">
        <v>0</v>
      </c>
    </row>
    <row r="40" spans="1:55" s="102" customFormat="1" ht="12" customHeight="1">
      <c r="A40" s="100" t="s">
        <v>259</v>
      </c>
      <c r="B40" s="101" t="s">
        <v>325</v>
      </c>
      <c r="C40" s="100" t="s">
        <v>326</v>
      </c>
      <c r="D40" s="105">
        <f t="shared" si="2"/>
        <v>8207</v>
      </c>
      <c r="E40" s="105">
        <f t="shared" si="3"/>
        <v>0</v>
      </c>
      <c r="F40" s="105">
        <v>0</v>
      </c>
      <c r="G40" s="105">
        <v>0</v>
      </c>
      <c r="H40" s="105">
        <f t="shared" si="4"/>
        <v>1244</v>
      </c>
      <c r="I40" s="105">
        <v>1244</v>
      </c>
      <c r="J40" s="105">
        <v>0</v>
      </c>
      <c r="K40" s="105">
        <f t="shared" si="5"/>
        <v>6963</v>
      </c>
      <c r="L40" s="105">
        <v>0</v>
      </c>
      <c r="M40" s="105">
        <v>6963</v>
      </c>
      <c r="N40" s="105">
        <f t="shared" si="6"/>
        <v>8207</v>
      </c>
      <c r="O40" s="105">
        <f t="shared" si="7"/>
        <v>1244</v>
      </c>
      <c r="P40" s="105">
        <v>1244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f t="shared" si="8"/>
        <v>6963</v>
      </c>
      <c r="W40" s="105">
        <v>6963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f t="shared" si="9"/>
        <v>0</v>
      </c>
      <c r="AD40" s="105">
        <v>0</v>
      </c>
      <c r="AE40" s="105">
        <v>0</v>
      </c>
      <c r="AF40" s="105">
        <f t="shared" si="10"/>
        <v>528</v>
      </c>
      <c r="AG40" s="105">
        <v>528</v>
      </c>
      <c r="AH40" s="105">
        <v>0</v>
      </c>
      <c r="AI40" s="105">
        <v>0</v>
      </c>
      <c r="AJ40" s="105">
        <f t="shared" si="11"/>
        <v>528</v>
      </c>
      <c r="AK40" s="105">
        <v>0</v>
      </c>
      <c r="AL40" s="105">
        <v>0</v>
      </c>
      <c r="AM40" s="105">
        <v>0</v>
      </c>
      <c r="AN40" s="105">
        <v>528</v>
      </c>
      <c r="AO40" s="105">
        <v>0</v>
      </c>
      <c r="AP40" s="105">
        <v>0</v>
      </c>
      <c r="AQ40" s="105">
        <v>0</v>
      </c>
      <c r="AR40" s="105">
        <v>0</v>
      </c>
      <c r="AS40" s="105">
        <v>0</v>
      </c>
      <c r="AT40" s="105">
        <f t="shared" si="12"/>
        <v>0</v>
      </c>
      <c r="AU40" s="105">
        <v>0</v>
      </c>
      <c r="AV40" s="105">
        <v>0</v>
      </c>
      <c r="AW40" s="105">
        <v>0</v>
      </c>
      <c r="AX40" s="105">
        <v>0</v>
      </c>
      <c r="AY40" s="105">
        <v>0</v>
      </c>
      <c r="AZ40" s="105">
        <f t="shared" si="13"/>
        <v>0</v>
      </c>
      <c r="BA40" s="105">
        <v>0</v>
      </c>
      <c r="BB40" s="105">
        <v>0</v>
      </c>
      <c r="BC40" s="105">
        <v>0</v>
      </c>
    </row>
    <row r="41" spans="1:55" s="102" customFormat="1" ht="12" customHeight="1">
      <c r="A41" s="100" t="s">
        <v>259</v>
      </c>
      <c r="B41" s="101" t="s">
        <v>327</v>
      </c>
      <c r="C41" s="100" t="s">
        <v>328</v>
      </c>
      <c r="D41" s="105">
        <f t="shared" si="2"/>
        <v>21080</v>
      </c>
      <c r="E41" s="105">
        <f t="shared" si="3"/>
        <v>0</v>
      </c>
      <c r="F41" s="105">
        <v>0</v>
      </c>
      <c r="G41" s="105">
        <v>0</v>
      </c>
      <c r="H41" s="105">
        <f t="shared" si="4"/>
        <v>0</v>
      </c>
      <c r="I41" s="105">
        <v>0</v>
      </c>
      <c r="J41" s="105">
        <v>0</v>
      </c>
      <c r="K41" s="105">
        <f t="shared" si="5"/>
        <v>21080</v>
      </c>
      <c r="L41" s="105">
        <v>1830</v>
      </c>
      <c r="M41" s="105">
        <v>19250</v>
      </c>
      <c r="N41" s="105">
        <f t="shared" si="6"/>
        <v>21080</v>
      </c>
      <c r="O41" s="105">
        <f t="shared" si="7"/>
        <v>1830</v>
      </c>
      <c r="P41" s="105">
        <v>1830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f t="shared" si="8"/>
        <v>19250</v>
      </c>
      <c r="W41" s="105">
        <v>19250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f t="shared" si="9"/>
        <v>0</v>
      </c>
      <c r="AD41" s="105">
        <v>0</v>
      </c>
      <c r="AE41" s="105">
        <v>0</v>
      </c>
      <c r="AF41" s="105">
        <f t="shared" si="10"/>
        <v>48</v>
      </c>
      <c r="AG41" s="105">
        <v>48</v>
      </c>
      <c r="AH41" s="105">
        <v>0</v>
      </c>
      <c r="AI41" s="105">
        <v>0</v>
      </c>
      <c r="AJ41" s="105">
        <f t="shared" si="11"/>
        <v>48</v>
      </c>
      <c r="AK41" s="105">
        <v>0</v>
      </c>
      <c r="AL41" s="105">
        <v>0</v>
      </c>
      <c r="AM41" s="105">
        <v>0</v>
      </c>
      <c r="AN41" s="105">
        <v>0</v>
      </c>
      <c r="AO41" s="105">
        <v>0</v>
      </c>
      <c r="AP41" s="105">
        <v>0</v>
      </c>
      <c r="AQ41" s="105">
        <v>0</v>
      </c>
      <c r="AR41" s="105">
        <v>0</v>
      </c>
      <c r="AS41" s="105">
        <v>48</v>
      </c>
      <c r="AT41" s="105">
        <f t="shared" si="12"/>
        <v>0</v>
      </c>
      <c r="AU41" s="105">
        <v>0</v>
      </c>
      <c r="AV41" s="105">
        <v>0</v>
      </c>
      <c r="AW41" s="105">
        <v>0</v>
      </c>
      <c r="AX41" s="105">
        <v>0</v>
      </c>
      <c r="AY41" s="105">
        <v>0</v>
      </c>
      <c r="AZ41" s="105">
        <f t="shared" si="13"/>
        <v>0</v>
      </c>
      <c r="BA41" s="105">
        <v>0</v>
      </c>
      <c r="BB41" s="105">
        <v>0</v>
      </c>
      <c r="BC41" s="105">
        <v>0</v>
      </c>
    </row>
    <row r="42" spans="1:55" s="102" customFormat="1" ht="12" customHeight="1">
      <c r="A42" s="100" t="s">
        <v>259</v>
      </c>
      <c r="B42" s="101" t="s">
        <v>329</v>
      </c>
      <c r="C42" s="100" t="s">
        <v>330</v>
      </c>
      <c r="D42" s="105">
        <f t="shared" si="2"/>
        <v>14226</v>
      </c>
      <c r="E42" s="105">
        <f t="shared" si="3"/>
        <v>0</v>
      </c>
      <c r="F42" s="105">
        <v>0</v>
      </c>
      <c r="G42" s="105">
        <v>0</v>
      </c>
      <c r="H42" s="105">
        <f t="shared" si="4"/>
        <v>0</v>
      </c>
      <c r="I42" s="105">
        <v>0</v>
      </c>
      <c r="J42" s="105">
        <v>0</v>
      </c>
      <c r="K42" s="105">
        <f t="shared" si="5"/>
        <v>14226</v>
      </c>
      <c r="L42" s="105">
        <v>1060</v>
      </c>
      <c r="M42" s="105">
        <v>13166</v>
      </c>
      <c r="N42" s="105">
        <f t="shared" si="6"/>
        <v>14226</v>
      </c>
      <c r="O42" s="105">
        <f t="shared" si="7"/>
        <v>1060</v>
      </c>
      <c r="P42" s="105">
        <v>1060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f t="shared" si="8"/>
        <v>13166</v>
      </c>
      <c r="W42" s="105">
        <v>13166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f t="shared" si="9"/>
        <v>0</v>
      </c>
      <c r="AD42" s="105">
        <v>0</v>
      </c>
      <c r="AE42" s="105">
        <v>0</v>
      </c>
      <c r="AF42" s="105">
        <f t="shared" si="10"/>
        <v>54</v>
      </c>
      <c r="AG42" s="105">
        <v>54</v>
      </c>
      <c r="AH42" s="105">
        <v>0</v>
      </c>
      <c r="AI42" s="105">
        <v>0</v>
      </c>
      <c r="AJ42" s="105">
        <f t="shared" si="11"/>
        <v>721</v>
      </c>
      <c r="AK42" s="105">
        <v>721</v>
      </c>
      <c r="AL42" s="105">
        <v>0</v>
      </c>
      <c r="AM42" s="105">
        <v>0</v>
      </c>
      <c r="AN42" s="105">
        <v>0</v>
      </c>
      <c r="AO42" s="105">
        <v>0</v>
      </c>
      <c r="AP42" s="105">
        <v>0</v>
      </c>
      <c r="AQ42" s="105">
        <v>0</v>
      </c>
      <c r="AR42" s="105">
        <v>0</v>
      </c>
      <c r="AS42" s="105">
        <v>0</v>
      </c>
      <c r="AT42" s="105">
        <f t="shared" si="12"/>
        <v>54</v>
      </c>
      <c r="AU42" s="105">
        <v>54</v>
      </c>
      <c r="AV42" s="105">
        <v>0</v>
      </c>
      <c r="AW42" s="105">
        <v>0</v>
      </c>
      <c r="AX42" s="105">
        <v>0</v>
      </c>
      <c r="AY42" s="105">
        <v>0</v>
      </c>
      <c r="AZ42" s="105">
        <f t="shared" si="13"/>
        <v>0</v>
      </c>
      <c r="BA42" s="105">
        <v>0</v>
      </c>
      <c r="BB42" s="105">
        <v>0</v>
      </c>
      <c r="BC42" s="105">
        <v>0</v>
      </c>
    </row>
    <row r="43" spans="1:55" s="102" customFormat="1" ht="12" customHeight="1">
      <c r="A43" s="100" t="s">
        <v>259</v>
      </c>
      <c r="B43" s="101" t="s">
        <v>331</v>
      </c>
      <c r="C43" s="100" t="s">
        <v>332</v>
      </c>
      <c r="D43" s="105">
        <f t="shared" si="2"/>
        <v>12100</v>
      </c>
      <c r="E43" s="105">
        <f t="shared" si="3"/>
        <v>0</v>
      </c>
      <c r="F43" s="105">
        <v>0</v>
      </c>
      <c r="G43" s="105">
        <v>0</v>
      </c>
      <c r="H43" s="105">
        <f t="shared" si="4"/>
        <v>0</v>
      </c>
      <c r="I43" s="105">
        <v>0</v>
      </c>
      <c r="J43" s="105">
        <v>0</v>
      </c>
      <c r="K43" s="105">
        <f t="shared" si="5"/>
        <v>12100</v>
      </c>
      <c r="L43" s="105">
        <v>1143</v>
      </c>
      <c r="M43" s="105">
        <v>10957</v>
      </c>
      <c r="N43" s="105">
        <f t="shared" si="6"/>
        <v>12100</v>
      </c>
      <c r="O43" s="105">
        <f t="shared" si="7"/>
        <v>1143</v>
      </c>
      <c r="P43" s="105">
        <v>1143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f t="shared" si="8"/>
        <v>10957</v>
      </c>
      <c r="W43" s="105">
        <v>10957</v>
      </c>
      <c r="X43" s="105">
        <v>0</v>
      </c>
      <c r="Y43" s="105">
        <v>0</v>
      </c>
      <c r="Z43" s="105">
        <v>0</v>
      </c>
      <c r="AA43" s="105">
        <v>0</v>
      </c>
      <c r="AB43" s="105">
        <v>0</v>
      </c>
      <c r="AC43" s="105">
        <f t="shared" si="9"/>
        <v>0</v>
      </c>
      <c r="AD43" s="105">
        <v>0</v>
      </c>
      <c r="AE43" s="105">
        <v>0</v>
      </c>
      <c r="AF43" s="105">
        <f t="shared" si="10"/>
        <v>22</v>
      </c>
      <c r="AG43" s="105">
        <v>22</v>
      </c>
      <c r="AH43" s="105">
        <v>0</v>
      </c>
      <c r="AI43" s="105">
        <v>0</v>
      </c>
      <c r="AJ43" s="105">
        <f t="shared" si="11"/>
        <v>0</v>
      </c>
      <c r="AK43" s="105">
        <v>0</v>
      </c>
      <c r="AL43" s="105">
        <v>0</v>
      </c>
      <c r="AM43" s="105">
        <v>0</v>
      </c>
      <c r="AN43" s="105">
        <v>0</v>
      </c>
      <c r="AO43" s="105">
        <v>0</v>
      </c>
      <c r="AP43" s="105">
        <v>0</v>
      </c>
      <c r="AQ43" s="105">
        <v>0</v>
      </c>
      <c r="AR43" s="105">
        <v>0</v>
      </c>
      <c r="AS43" s="105">
        <v>0</v>
      </c>
      <c r="AT43" s="105">
        <f t="shared" si="12"/>
        <v>22</v>
      </c>
      <c r="AU43" s="105">
        <v>22</v>
      </c>
      <c r="AV43" s="105">
        <v>0</v>
      </c>
      <c r="AW43" s="105">
        <v>0</v>
      </c>
      <c r="AX43" s="105">
        <v>0</v>
      </c>
      <c r="AY43" s="105">
        <v>0</v>
      </c>
      <c r="AZ43" s="105">
        <f t="shared" si="13"/>
        <v>0</v>
      </c>
      <c r="BA43" s="105">
        <v>0</v>
      </c>
      <c r="BB43" s="105">
        <v>0</v>
      </c>
      <c r="BC43" s="105">
        <v>0</v>
      </c>
    </row>
    <row r="44" spans="1:55" s="102" customFormat="1" ht="12" customHeight="1">
      <c r="A44" s="100" t="s">
        <v>259</v>
      </c>
      <c r="B44" s="101" t="s">
        <v>333</v>
      </c>
      <c r="C44" s="100" t="s">
        <v>334</v>
      </c>
      <c r="D44" s="105">
        <f t="shared" si="2"/>
        <v>10910</v>
      </c>
      <c r="E44" s="105">
        <f t="shared" si="3"/>
        <v>0</v>
      </c>
      <c r="F44" s="105">
        <v>0</v>
      </c>
      <c r="G44" s="105">
        <v>0</v>
      </c>
      <c r="H44" s="105">
        <f t="shared" si="4"/>
        <v>0</v>
      </c>
      <c r="I44" s="105">
        <v>0</v>
      </c>
      <c r="J44" s="105">
        <v>0</v>
      </c>
      <c r="K44" s="105">
        <f t="shared" si="5"/>
        <v>10910</v>
      </c>
      <c r="L44" s="105">
        <v>1375</v>
      </c>
      <c r="M44" s="105">
        <v>9535</v>
      </c>
      <c r="N44" s="105">
        <f t="shared" si="6"/>
        <v>10910</v>
      </c>
      <c r="O44" s="105">
        <f t="shared" si="7"/>
        <v>1375</v>
      </c>
      <c r="P44" s="105">
        <v>1375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5">
        <f t="shared" si="8"/>
        <v>9535</v>
      </c>
      <c r="W44" s="105">
        <v>9535</v>
      </c>
      <c r="X44" s="105">
        <v>0</v>
      </c>
      <c r="Y44" s="105">
        <v>0</v>
      </c>
      <c r="Z44" s="105">
        <v>0</v>
      </c>
      <c r="AA44" s="105">
        <v>0</v>
      </c>
      <c r="AB44" s="105">
        <v>0</v>
      </c>
      <c r="AC44" s="105">
        <f t="shared" si="9"/>
        <v>0</v>
      </c>
      <c r="AD44" s="105">
        <v>0</v>
      </c>
      <c r="AE44" s="105">
        <v>0</v>
      </c>
      <c r="AF44" s="105">
        <f t="shared" si="10"/>
        <v>483</v>
      </c>
      <c r="AG44" s="105">
        <v>483</v>
      </c>
      <c r="AH44" s="105">
        <v>0</v>
      </c>
      <c r="AI44" s="105">
        <v>0</v>
      </c>
      <c r="AJ44" s="105">
        <f t="shared" si="11"/>
        <v>483</v>
      </c>
      <c r="AK44" s="105">
        <v>0</v>
      </c>
      <c r="AL44" s="105">
        <v>0</v>
      </c>
      <c r="AM44" s="105">
        <v>0</v>
      </c>
      <c r="AN44" s="105">
        <v>0</v>
      </c>
      <c r="AO44" s="105">
        <v>0</v>
      </c>
      <c r="AP44" s="105">
        <v>0</v>
      </c>
      <c r="AQ44" s="105">
        <v>0</v>
      </c>
      <c r="AR44" s="105">
        <v>0</v>
      </c>
      <c r="AS44" s="105">
        <v>483</v>
      </c>
      <c r="AT44" s="105">
        <f t="shared" si="12"/>
        <v>0</v>
      </c>
      <c r="AU44" s="105">
        <v>0</v>
      </c>
      <c r="AV44" s="105">
        <v>0</v>
      </c>
      <c r="AW44" s="105">
        <v>0</v>
      </c>
      <c r="AX44" s="105">
        <v>0</v>
      </c>
      <c r="AY44" s="105">
        <v>0</v>
      </c>
      <c r="AZ44" s="105">
        <f t="shared" si="13"/>
        <v>0</v>
      </c>
      <c r="BA44" s="105">
        <v>0</v>
      </c>
      <c r="BB44" s="105">
        <v>0</v>
      </c>
      <c r="BC44" s="105">
        <v>0</v>
      </c>
    </row>
    <row r="45" spans="1:55" s="102" customFormat="1" ht="12" customHeight="1">
      <c r="A45" s="100" t="s">
        <v>259</v>
      </c>
      <c r="B45" s="101" t="s">
        <v>335</v>
      </c>
      <c r="C45" s="100" t="s">
        <v>336</v>
      </c>
      <c r="D45" s="105">
        <f t="shared" si="2"/>
        <v>7027</v>
      </c>
      <c r="E45" s="105">
        <f t="shared" si="3"/>
        <v>0</v>
      </c>
      <c r="F45" s="105">
        <v>0</v>
      </c>
      <c r="G45" s="105">
        <v>0</v>
      </c>
      <c r="H45" s="105">
        <f t="shared" si="4"/>
        <v>803</v>
      </c>
      <c r="I45" s="105">
        <v>803</v>
      </c>
      <c r="J45" s="105">
        <v>0</v>
      </c>
      <c r="K45" s="105">
        <f t="shared" si="5"/>
        <v>6224</v>
      </c>
      <c r="L45" s="105">
        <v>0</v>
      </c>
      <c r="M45" s="105">
        <v>6224</v>
      </c>
      <c r="N45" s="105">
        <f t="shared" si="6"/>
        <v>7027</v>
      </c>
      <c r="O45" s="105">
        <f t="shared" si="7"/>
        <v>803</v>
      </c>
      <c r="P45" s="105">
        <v>803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f t="shared" si="8"/>
        <v>6224</v>
      </c>
      <c r="W45" s="105">
        <v>6224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f t="shared" si="9"/>
        <v>0</v>
      </c>
      <c r="AD45" s="105">
        <v>0</v>
      </c>
      <c r="AE45" s="105">
        <v>0</v>
      </c>
      <c r="AF45" s="105">
        <f t="shared" si="10"/>
        <v>350</v>
      </c>
      <c r="AG45" s="105">
        <v>350</v>
      </c>
      <c r="AH45" s="105">
        <v>0</v>
      </c>
      <c r="AI45" s="105">
        <v>0</v>
      </c>
      <c r="AJ45" s="105">
        <f t="shared" si="11"/>
        <v>350</v>
      </c>
      <c r="AK45" s="105">
        <v>0</v>
      </c>
      <c r="AL45" s="105">
        <v>0</v>
      </c>
      <c r="AM45" s="105">
        <v>350</v>
      </c>
      <c r="AN45" s="105">
        <v>0</v>
      </c>
      <c r="AO45" s="105">
        <v>0</v>
      </c>
      <c r="AP45" s="105">
        <v>0</v>
      </c>
      <c r="AQ45" s="105">
        <v>0</v>
      </c>
      <c r="AR45" s="105">
        <v>0</v>
      </c>
      <c r="AS45" s="105">
        <v>0</v>
      </c>
      <c r="AT45" s="105">
        <f t="shared" si="12"/>
        <v>8</v>
      </c>
      <c r="AU45" s="105">
        <v>0</v>
      </c>
      <c r="AV45" s="105">
        <v>0</v>
      </c>
      <c r="AW45" s="105">
        <v>8</v>
      </c>
      <c r="AX45" s="105">
        <v>0</v>
      </c>
      <c r="AY45" s="105">
        <v>0</v>
      </c>
      <c r="AZ45" s="105">
        <f t="shared" si="13"/>
        <v>0</v>
      </c>
      <c r="BA45" s="105">
        <v>0</v>
      </c>
      <c r="BB45" s="105">
        <v>0</v>
      </c>
      <c r="BC45" s="105">
        <v>0</v>
      </c>
    </row>
    <row r="46" spans="1:55" s="102" customFormat="1" ht="12" customHeight="1">
      <c r="A46" s="100" t="s">
        <v>259</v>
      </c>
      <c r="B46" s="101" t="s">
        <v>337</v>
      </c>
      <c r="C46" s="100" t="s">
        <v>338</v>
      </c>
      <c r="D46" s="105">
        <f t="shared" si="2"/>
        <v>4522</v>
      </c>
      <c r="E46" s="105">
        <f t="shared" si="3"/>
        <v>0</v>
      </c>
      <c r="F46" s="105">
        <v>0</v>
      </c>
      <c r="G46" s="105">
        <v>0</v>
      </c>
      <c r="H46" s="105">
        <f t="shared" si="4"/>
        <v>0</v>
      </c>
      <c r="I46" s="105">
        <v>0</v>
      </c>
      <c r="J46" s="105">
        <v>0</v>
      </c>
      <c r="K46" s="105">
        <f t="shared" si="5"/>
        <v>4522</v>
      </c>
      <c r="L46" s="105">
        <v>640</v>
      </c>
      <c r="M46" s="105">
        <v>3882</v>
      </c>
      <c r="N46" s="105">
        <f t="shared" si="6"/>
        <v>4522</v>
      </c>
      <c r="O46" s="105">
        <f t="shared" si="7"/>
        <v>640</v>
      </c>
      <c r="P46" s="105">
        <v>640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f t="shared" si="8"/>
        <v>3882</v>
      </c>
      <c r="W46" s="105">
        <v>3882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f t="shared" si="9"/>
        <v>0</v>
      </c>
      <c r="AD46" s="105">
        <v>0</v>
      </c>
      <c r="AE46" s="105">
        <v>0</v>
      </c>
      <c r="AF46" s="105">
        <f t="shared" si="10"/>
        <v>8</v>
      </c>
      <c r="AG46" s="105">
        <v>8</v>
      </c>
      <c r="AH46" s="105">
        <v>0</v>
      </c>
      <c r="AI46" s="105">
        <v>0</v>
      </c>
      <c r="AJ46" s="105">
        <f t="shared" si="11"/>
        <v>8</v>
      </c>
      <c r="AK46" s="105">
        <v>0</v>
      </c>
      <c r="AL46" s="105">
        <v>0</v>
      </c>
      <c r="AM46" s="105">
        <v>0</v>
      </c>
      <c r="AN46" s="105">
        <v>0</v>
      </c>
      <c r="AO46" s="105">
        <v>0</v>
      </c>
      <c r="AP46" s="105">
        <v>0</v>
      </c>
      <c r="AQ46" s="105">
        <v>0</v>
      </c>
      <c r="AR46" s="105">
        <v>0</v>
      </c>
      <c r="AS46" s="105">
        <v>8</v>
      </c>
      <c r="AT46" s="105">
        <f t="shared" si="12"/>
        <v>0</v>
      </c>
      <c r="AU46" s="105">
        <v>0</v>
      </c>
      <c r="AV46" s="105">
        <v>0</v>
      </c>
      <c r="AW46" s="105">
        <v>0</v>
      </c>
      <c r="AX46" s="105">
        <v>0</v>
      </c>
      <c r="AY46" s="105">
        <v>0</v>
      </c>
      <c r="AZ46" s="105">
        <f t="shared" si="13"/>
        <v>0</v>
      </c>
      <c r="BA46" s="105">
        <v>0</v>
      </c>
      <c r="BB46" s="105">
        <v>0</v>
      </c>
      <c r="BC46" s="105">
        <v>0</v>
      </c>
    </row>
    <row r="47" spans="1:55" s="102" customFormat="1" ht="12" customHeight="1">
      <c r="A47" s="100" t="s">
        <v>259</v>
      </c>
      <c r="B47" s="101" t="s">
        <v>339</v>
      </c>
      <c r="C47" s="100" t="s">
        <v>340</v>
      </c>
      <c r="D47" s="105">
        <f t="shared" si="2"/>
        <v>8000</v>
      </c>
      <c r="E47" s="105">
        <f t="shared" si="3"/>
        <v>0</v>
      </c>
      <c r="F47" s="105">
        <v>0</v>
      </c>
      <c r="G47" s="105">
        <v>0</v>
      </c>
      <c r="H47" s="105">
        <f t="shared" si="4"/>
        <v>765</v>
      </c>
      <c r="I47" s="105">
        <v>765</v>
      </c>
      <c r="J47" s="105">
        <v>0</v>
      </c>
      <c r="K47" s="105">
        <f t="shared" si="5"/>
        <v>7235</v>
      </c>
      <c r="L47" s="105">
        <v>0</v>
      </c>
      <c r="M47" s="105">
        <v>7235</v>
      </c>
      <c r="N47" s="105">
        <f t="shared" si="6"/>
        <v>8000</v>
      </c>
      <c r="O47" s="105">
        <f t="shared" si="7"/>
        <v>765</v>
      </c>
      <c r="P47" s="105">
        <v>765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  <c r="V47" s="105">
        <f t="shared" si="8"/>
        <v>7235</v>
      </c>
      <c r="W47" s="105">
        <v>7235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f t="shared" si="9"/>
        <v>0</v>
      </c>
      <c r="AD47" s="105">
        <v>0</v>
      </c>
      <c r="AE47" s="105">
        <v>0</v>
      </c>
      <c r="AF47" s="105">
        <f t="shared" si="10"/>
        <v>515</v>
      </c>
      <c r="AG47" s="105">
        <v>515</v>
      </c>
      <c r="AH47" s="105">
        <v>0</v>
      </c>
      <c r="AI47" s="105">
        <v>0</v>
      </c>
      <c r="AJ47" s="105">
        <f t="shared" si="11"/>
        <v>515</v>
      </c>
      <c r="AK47" s="105">
        <v>0</v>
      </c>
      <c r="AL47" s="105">
        <v>0</v>
      </c>
      <c r="AM47" s="105">
        <v>0</v>
      </c>
      <c r="AN47" s="105">
        <v>515</v>
      </c>
      <c r="AO47" s="105">
        <v>0</v>
      </c>
      <c r="AP47" s="105">
        <v>0</v>
      </c>
      <c r="AQ47" s="105">
        <v>0</v>
      </c>
      <c r="AR47" s="105">
        <v>0</v>
      </c>
      <c r="AS47" s="105">
        <v>0</v>
      </c>
      <c r="AT47" s="105">
        <f t="shared" si="12"/>
        <v>0</v>
      </c>
      <c r="AU47" s="105">
        <v>0</v>
      </c>
      <c r="AV47" s="105">
        <v>0</v>
      </c>
      <c r="AW47" s="105">
        <v>0</v>
      </c>
      <c r="AX47" s="105">
        <v>0</v>
      </c>
      <c r="AY47" s="105">
        <v>0</v>
      </c>
      <c r="AZ47" s="105">
        <f t="shared" si="13"/>
        <v>0</v>
      </c>
      <c r="BA47" s="105">
        <v>0</v>
      </c>
      <c r="BB47" s="105">
        <v>0</v>
      </c>
      <c r="BC47" s="105">
        <v>0</v>
      </c>
    </row>
    <row r="48" spans="1:55" s="102" customFormat="1" ht="12" customHeight="1">
      <c r="A48" s="100" t="s">
        <v>259</v>
      </c>
      <c r="B48" s="101" t="s">
        <v>341</v>
      </c>
      <c r="C48" s="100" t="s">
        <v>342</v>
      </c>
      <c r="D48" s="105">
        <f t="shared" si="2"/>
        <v>4384</v>
      </c>
      <c r="E48" s="105">
        <f t="shared" si="3"/>
        <v>0</v>
      </c>
      <c r="F48" s="105">
        <v>0</v>
      </c>
      <c r="G48" s="105">
        <v>0</v>
      </c>
      <c r="H48" s="105">
        <f t="shared" si="4"/>
        <v>786</v>
      </c>
      <c r="I48" s="105">
        <v>786</v>
      </c>
      <c r="J48" s="105">
        <v>0</v>
      </c>
      <c r="K48" s="105">
        <f t="shared" si="5"/>
        <v>3598</v>
      </c>
      <c r="L48" s="105">
        <v>0</v>
      </c>
      <c r="M48" s="105">
        <v>3598</v>
      </c>
      <c r="N48" s="105">
        <f t="shared" si="6"/>
        <v>4384</v>
      </c>
      <c r="O48" s="105">
        <f t="shared" si="7"/>
        <v>786</v>
      </c>
      <c r="P48" s="105">
        <v>786</v>
      </c>
      <c r="Q48" s="105">
        <v>0</v>
      </c>
      <c r="R48" s="105">
        <v>0</v>
      </c>
      <c r="S48" s="105">
        <v>0</v>
      </c>
      <c r="T48" s="105">
        <v>0</v>
      </c>
      <c r="U48" s="105">
        <v>0</v>
      </c>
      <c r="V48" s="105">
        <f t="shared" si="8"/>
        <v>3598</v>
      </c>
      <c r="W48" s="105">
        <v>3598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f t="shared" si="9"/>
        <v>0</v>
      </c>
      <c r="AD48" s="105">
        <v>0</v>
      </c>
      <c r="AE48" s="105">
        <v>0</v>
      </c>
      <c r="AF48" s="105">
        <f t="shared" si="10"/>
        <v>6</v>
      </c>
      <c r="AG48" s="105">
        <v>6</v>
      </c>
      <c r="AH48" s="105">
        <v>0</v>
      </c>
      <c r="AI48" s="105">
        <v>0</v>
      </c>
      <c r="AJ48" s="105">
        <f t="shared" si="11"/>
        <v>243</v>
      </c>
      <c r="AK48" s="105">
        <v>238</v>
      </c>
      <c r="AL48" s="105">
        <v>0</v>
      </c>
      <c r="AM48" s="105">
        <v>0</v>
      </c>
      <c r="AN48" s="105">
        <v>0</v>
      </c>
      <c r="AO48" s="105">
        <v>0</v>
      </c>
      <c r="AP48" s="105">
        <v>0</v>
      </c>
      <c r="AQ48" s="105">
        <v>0</v>
      </c>
      <c r="AR48" s="105">
        <v>5</v>
      </c>
      <c r="AS48" s="105">
        <v>0</v>
      </c>
      <c r="AT48" s="105">
        <f t="shared" si="12"/>
        <v>1</v>
      </c>
      <c r="AU48" s="105">
        <v>1</v>
      </c>
      <c r="AV48" s="105">
        <v>0</v>
      </c>
      <c r="AW48" s="105">
        <v>0</v>
      </c>
      <c r="AX48" s="105">
        <v>0</v>
      </c>
      <c r="AY48" s="105">
        <v>0</v>
      </c>
      <c r="AZ48" s="105">
        <f t="shared" si="13"/>
        <v>14</v>
      </c>
      <c r="BA48" s="105">
        <v>14</v>
      </c>
      <c r="BB48" s="105">
        <v>0</v>
      </c>
      <c r="BC48" s="105">
        <v>0</v>
      </c>
    </row>
    <row r="49" spans="1:55" s="102" customFormat="1" ht="12" customHeight="1">
      <c r="A49" s="100" t="s">
        <v>259</v>
      </c>
      <c r="B49" s="101" t="s">
        <v>343</v>
      </c>
      <c r="C49" s="100" t="s">
        <v>344</v>
      </c>
      <c r="D49" s="105">
        <f t="shared" si="2"/>
        <v>1392</v>
      </c>
      <c r="E49" s="105">
        <f t="shared" si="3"/>
        <v>0</v>
      </c>
      <c r="F49" s="105">
        <v>0</v>
      </c>
      <c r="G49" s="105">
        <v>0</v>
      </c>
      <c r="H49" s="105">
        <f t="shared" si="4"/>
        <v>0</v>
      </c>
      <c r="I49" s="105">
        <v>0</v>
      </c>
      <c r="J49" s="105">
        <v>0</v>
      </c>
      <c r="K49" s="105">
        <f t="shared" si="5"/>
        <v>1392</v>
      </c>
      <c r="L49" s="105">
        <v>172</v>
      </c>
      <c r="M49" s="105">
        <v>1220</v>
      </c>
      <c r="N49" s="105">
        <f t="shared" si="6"/>
        <v>1392</v>
      </c>
      <c r="O49" s="105">
        <f t="shared" si="7"/>
        <v>172</v>
      </c>
      <c r="P49" s="105">
        <v>172</v>
      </c>
      <c r="Q49" s="105">
        <v>0</v>
      </c>
      <c r="R49" s="105">
        <v>0</v>
      </c>
      <c r="S49" s="105">
        <v>0</v>
      </c>
      <c r="T49" s="105">
        <v>0</v>
      </c>
      <c r="U49" s="105">
        <v>0</v>
      </c>
      <c r="V49" s="105">
        <f t="shared" si="8"/>
        <v>1220</v>
      </c>
      <c r="W49" s="105">
        <v>1220</v>
      </c>
      <c r="X49" s="105">
        <v>0</v>
      </c>
      <c r="Y49" s="105">
        <v>0</v>
      </c>
      <c r="Z49" s="105">
        <v>0</v>
      </c>
      <c r="AA49" s="105">
        <v>0</v>
      </c>
      <c r="AB49" s="105">
        <v>0</v>
      </c>
      <c r="AC49" s="105">
        <f t="shared" si="9"/>
        <v>0</v>
      </c>
      <c r="AD49" s="105">
        <v>0</v>
      </c>
      <c r="AE49" s="105">
        <v>0</v>
      </c>
      <c r="AF49" s="105">
        <f t="shared" si="10"/>
        <v>3</v>
      </c>
      <c r="AG49" s="105">
        <v>3</v>
      </c>
      <c r="AH49" s="105">
        <v>0</v>
      </c>
      <c r="AI49" s="105">
        <v>0</v>
      </c>
      <c r="AJ49" s="105">
        <f t="shared" si="11"/>
        <v>3</v>
      </c>
      <c r="AK49" s="105">
        <v>0</v>
      </c>
      <c r="AL49" s="105">
        <v>0</v>
      </c>
      <c r="AM49" s="105">
        <v>0</v>
      </c>
      <c r="AN49" s="105">
        <v>0</v>
      </c>
      <c r="AO49" s="105">
        <v>0</v>
      </c>
      <c r="AP49" s="105">
        <v>0</v>
      </c>
      <c r="AQ49" s="105">
        <v>0</v>
      </c>
      <c r="AR49" s="105">
        <v>0</v>
      </c>
      <c r="AS49" s="105">
        <v>3</v>
      </c>
      <c r="AT49" s="105">
        <f t="shared" si="12"/>
        <v>0</v>
      </c>
      <c r="AU49" s="105">
        <v>0</v>
      </c>
      <c r="AV49" s="105">
        <v>0</v>
      </c>
      <c r="AW49" s="105">
        <v>0</v>
      </c>
      <c r="AX49" s="105">
        <v>0</v>
      </c>
      <c r="AY49" s="105">
        <v>0</v>
      </c>
      <c r="AZ49" s="105">
        <f t="shared" si="13"/>
        <v>0</v>
      </c>
      <c r="BA49" s="105">
        <v>0</v>
      </c>
      <c r="BB49" s="105">
        <v>0</v>
      </c>
      <c r="BC49" s="105">
        <v>0</v>
      </c>
    </row>
    <row r="50" spans="1:55" s="102" customFormat="1" ht="12" customHeight="1">
      <c r="A50" s="100" t="s">
        <v>259</v>
      </c>
      <c r="B50" s="101" t="s">
        <v>345</v>
      </c>
      <c r="C50" s="100" t="s">
        <v>346</v>
      </c>
      <c r="D50" s="105">
        <f t="shared" si="2"/>
        <v>7675</v>
      </c>
      <c r="E50" s="105">
        <f t="shared" si="3"/>
        <v>0</v>
      </c>
      <c r="F50" s="105">
        <v>0</v>
      </c>
      <c r="G50" s="105">
        <v>0</v>
      </c>
      <c r="H50" s="105">
        <f t="shared" si="4"/>
        <v>0</v>
      </c>
      <c r="I50" s="105">
        <v>0</v>
      </c>
      <c r="J50" s="105">
        <v>0</v>
      </c>
      <c r="K50" s="105">
        <f t="shared" si="5"/>
        <v>7675</v>
      </c>
      <c r="L50" s="105">
        <v>901</v>
      </c>
      <c r="M50" s="105">
        <v>6774</v>
      </c>
      <c r="N50" s="105">
        <f t="shared" si="6"/>
        <v>7675</v>
      </c>
      <c r="O50" s="105">
        <f t="shared" si="7"/>
        <v>901</v>
      </c>
      <c r="P50" s="105">
        <v>901</v>
      </c>
      <c r="Q50" s="105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f t="shared" si="8"/>
        <v>6774</v>
      </c>
      <c r="W50" s="105">
        <v>6774</v>
      </c>
      <c r="X50" s="105">
        <v>0</v>
      </c>
      <c r="Y50" s="105">
        <v>0</v>
      </c>
      <c r="Z50" s="105">
        <v>0</v>
      </c>
      <c r="AA50" s="105">
        <v>0</v>
      </c>
      <c r="AB50" s="105">
        <v>0</v>
      </c>
      <c r="AC50" s="105">
        <f t="shared" si="9"/>
        <v>0</v>
      </c>
      <c r="AD50" s="105">
        <v>0</v>
      </c>
      <c r="AE50" s="105">
        <v>0</v>
      </c>
      <c r="AF50" s="105">
        <f t="shared" si="10"/>
        <v>20</v>
      </c>
      <c r="AG50" s="105">
        <v>20</v>
      </c>
      <c r="AH50" s="105">
        <v>0</v>
      </c>
      <c r="AI50" s="105">
        <v>0</v>
      </c>
      <c r="AJ50" s="105">
        <f t="shared" si="11"/>
        <v>0</v>
      </c>
      <c r="AK50" s="105">
        <v>0</v>
      </c>
      <c r="AL50" s="105">
        <v>0</v>
      </c>
      <c r="AM50" s="105">
        <v>0</v>
      </c>
      <c r="AN50" s="105">
        <v>0</v>
      </c>
      <c r="AO50" s="105">
        <v>0</v>
      </c>
      <c r="AP50" s="105">
        <v>0</v>
      </c>
      <c r="AQ50" s="105">
        <v>0</v>
      </c>
      <c r="AR50" s="105">
        <v>0</v>
      </c>
      <c r="AS50" s="105">
        <v>0</v>
      </c>
      <c r="AT50" s="105">
        <f t="shared" si="12"/>
        <v>20</v>
      </c>
      <c r="AU50" s="105">
        <v>20</v>
      </c>
      <c r="AV50" s="105">
        <v>0</v>
      </c>
      <c r="AW50" s="105">
        <v>0</v>
      </c>
      <c r="AX50" s="105">
        <v>0</v>
      </c>
      <c r="AY50" s="105">
        <v>0</v>
      </c>
      <c r="AZ50" s="105">
        <f t="shared" si="13"/>
        <v>0</v>
      </c>
      <c r="BA50" s="105">
        <v>0</v>
      </c>
      <c r="BB50" s="105">
        <v>0</v>
      </c>
      <c r="BC50" s="105">
        <v>0</v>
      </c>
    </row>
    <row r="51" spans="1:55" s="102" customFormat="1" ht="12" customHeight="1">
      <c r="A51" s="100" t="s">
        <v>259</v>
      </c>
      <c r="B51" s="101" t="s">
        <v>347</v>
      </c>
      <c r="C51" s="100" t="s">
        <v>348</v>
      </c>
      <c r="D51" s="105">
        <f t="shared" si="2"/>
        <v>3525</v>
      </c>
      <c r="E51" s="105">
        <f t="shared" si="3"/>
        <v>0</v>
      </c>
      <c r="F51" s="105">
        <v>0</v>
      </c>
      <c r="G51" s="105">
        <v>0</v>
      </c>
      <c r="H51" s="105">
        <f t="shared" si="4"/>
        <v>0</v>
      </c>
      <c r="I51" s="105">
        <v>0</v>
      </c>
      <c r="J51" s="105">
        <v>0</v>
      </c>
      <c r="K51" s="105">
        <f t="shared" si="5"/>
        <v>3525</v>
      </c>
      <c r="L51" s="105">
        <v>302</v>
      </c>
      <c r="M51" s="105">
        <v>3223</v>
      </c>
      <c r="N51" s="105">
        <f t="shared" si="6"/>
        <v>3525</v>
      </c>
      <c r="O51" s="105">
        <f t="shared" si="7"/>
        <v>302</v>
      </c>
      <c r="P51" s="105">
        <v>302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f t="shared" si="8"/>
        <v>3223</v>
      </c>
      <c r="W51" s="105">
        <v>3223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f t="shared" si="9"/>
        <v>0</v>
      </c>
      <c r="AD51" s="105">
        <v>0</v>
      </c>
      <c r="AE51" s="105">
        <v>0</v>
      </c>
      <c r="AF51" s="105">
        <f t="shared" si="10"/>
        <v>9</v>
      </c>
      <c r="AG51" s="105">
        <v>9</v>
      </c>
      <c r="AH51" s="105">
        <v>0</v>
      </c>
      <c r="AI51" s="105">
        <v>0</v>
      </c>
      <c r="AJ51" s="105">
        <f t="shared" si="11"/>
        <v>0</v>
      </c>
      <c r="AK51" s="105">
        <v>0</v>
      </c>
      <c r="AL51" s="105">
        <v>0</v>
      </c>
      <c r="AM51" s="105">
        <v>0</v>
      </c>
      <c r="AN51" s="105">
        <v>0</v>
      </c>
      <c r="AO51" s="105">
        <v>0</v>
      </c>
      <c r="AP51" s="105">
        <v>0</v>
      </c>
      <c r="AQ51" s="105">
        <v>0</v>
      </c>
      <c r="AR51" s="105">
        <v>0</v>
      </c>
      <c r="AS51" s="105">
        <v>0</v>
      </c>
      <c r="AT51" s="105">
        <f t="shared" si="12"/>
        <v>9</v>
      </c>
      <c r="AU51" s="105">
        <v>9</v>
      </c>
      <c r="AV51" s="105">
        <v>0</v>
      </c>
      <c r="AW51" s="105">
        <v>0</v>
      </c>
      <c r="AX51" s="105">
        <v>0</v>
      </c>
      <c r="AY51" s="105">
        <v>0</v>
      </c>
      <c r="AZ51" s="105">
        <f t="shared" si="13"/>
        <v>0</v>
      </c>
      <c r="BA51" s="105">
        <v>0</v>
      </c>
      <c r="BB51" s="105">
        <v>0</v>
      </c>
      <c r="BC51" s="105">
        <v>0</v>
      </c>
    </row>
    <row r="52" spans="1:55" s="102" customFormat="1" ht="12" customHeight="1">
      <c r="A52" s="100" t="s">
        <v>259</v>
      </c>
      <c r="B52" s="101" t="s">
        <v>349</v>
      </c>
      <c r="C52" s="100" t="s">
        <v>350</v>
      </c>
      <c r="D52" s="105">
        <f t="shared" si="2"/>
        <v>4517</v>
      </c>
      <c r="E52" s="105">
        <f t="shared" si="3"/>
        <v>0</v>
      </c>
      <c r="F52" s="105">
        <v>0</v>
      </c>
      <c r="G52" s="105">
        <v>0</v>
      </c>
      <c r="H52" s="105">
        <f t="shared" si="4"/>
        <v>335</v>
      </c>
      <c r="I52" s="105">
        <v>335</v>
      </c>
      <c r="J52" s="105">
        <v>0</v>
      </c>
      <c r="K52" s="105">
        <f t="shared" si="5"/>
        <v>4182</v>
      </c>
      <c r="L52" s="105">
        <v>0</v>
      </c>
      <c r="M52" s="105">
        <v>4182</v>
      </c>
      <c r="N52" s="105">
        <f t="shared" si="6"/>
        <v>4517</v>
      </c>
      <c r="O52" s="105">
        <f t="shared" si="7"/>
        <v>335</v>
      </c>
      <c r="P52" s="105">
        <v>335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f t="shared" si="8"/>
        <v>4182</v>
      </c>
      <c r="W52" s="105">
        <v>4182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f t="shared" si="9"/>
        <v>0</v>
      </c>
      <c r="AD52" s="105">
        <v>0</v>
      </c>
      <c r="AE52" s="105">
        <v>0</v>
      </c>
      <c r="AF52" s="105">
        <f t="shared" si="10"/>
        <v>179</v>
      </c>
      <c r="AG52" s="105">
        <v>179</v>
      </c>
      <c r="AH52" s="105">
        <v>0</v>
      </c>
      <c r="AI52" s="105">
        <v>0</v>
      </c>
      <c r="AJ52" s="105">
        <f t="shared" si="11"/>
        <v>179</v>
      </c>
      <c r="AK52" s="105">
        <v>0</v>
      </c>
      <c r="AL52" s="105">
        <v>0</v>
      </c>
      <c r="AM52" s="105">
        <v>179</v>
      </c>
      <c r="AN52" s="105">
        <v>0</v>
      </c>
      <c r="AO52" s="105">
        <v>0</v>
      </c>
      <c r="AP52" s="105">
        <v>0</v>
      </c>
      <c r="AQ52" s="105">
        <v>0</v>
      </c>
      <c r="AR52" s="105">
        <v>0</v>
      </c>
      <c r="AS52" s="105">
        <v>0</v>
      </c>
      <c r="AT52" s="105">
        <f t="shared" si="12"/>
        <v>0</v>
      </c>
      <c r="AU52" s="105">
        <v>0</v>
      </c>
      <c r="AV52" s="105">
        <v>0</v>
      </c>
      <c r="AW52" s="105">
        <v>0</v>
      </c>
      <c r="AX52" s="105">
        <v>0</v>
      </c>
      <c r="AY52" s="105">
        <v>0</v>
      </c>
      <c r="AZ52" s="105">
        <f t="shared" si="13"/>
        <v>0</v>
      </c>
      <c r="BA52" s="105">
        <v>0</v>
      </c>
      <c r="BB52" s="105">
        <v>0</v>
      </c>
      <c r="BC52" s="105">
        <v>0</v>
      </c>
    </row>
    <row r="53" spans="1:55" s="102" customFormat="1" ht="12" customHeight="1">
      <c r="A53" s="100" t="s">
        <v>259</v>
      </c>
      <c r="B53" s="101" t="s">
        <v>351</v>
      </c>
      <c r="C53" s="100" t="s">
        <v>352</v>
      </c>
      <c r="D53" s="105">
        <f t="shared" si="2"/>
        <v>7474</v>
      </c>
      <c r="E53" s="105">
        <f t="shared" si="3"/>
        <v>0</v>
      </c>
      <c r="F53" s="105">
        <v>0</v>
      </c>
      <c r="G53" s="105">
        <v>0</v>
      </c>
      <c r="H53" s="105">
        <f t="shared" si="4"/>
        <v>287</v>
      </c>
      <c r="I53" s="105">
        <v>287</v>
      </c>
      <c r="J53" s="105">
        <v>0</v>
      </c>
      <c r="K53" s="105">
        <f t="shared" si="5"/>
        <v>7187</v>
      </c>
      <c r="L53" s="105">
        <v>0</v>
      </c>
      <c r="M53" s="105">
        <v>7187</v>
      </c>
      <c r="N53" s="105">
        <f t="shared" si="6"/>
        <v>7474</v>
      </c>
      <c r="O53" s="105">
        <f t="shared" si="7"/>
        <v>287</v>
      </c>
      <c r="P53" s="105">
        <v>287</v>
      </c>
      <c r="Q53" s="105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f t="shared" si="8"/>
        <v>7187</v>
      </c>
      <c r="W53" s="105">
        <v>7187</v>
      </c>
      <c r="X53" s="105">
        <v>0</v>
      </c>
      <c r="Y53" s="105">
        <v>0</v>
      </c>
      <c r="Z53" s="105">
        <v>0</v>
      </c>
      <c r="AA53" s="105">
        <v>0</v>
      </c>
      <c r="AB53" s="105">
        <v>0</v>
      </c>
      <c r="AC53" s="105">
        <f t="shared" si="9"/>
        <v>0</v>
      </c>
      <c r="AD53" s="105">
        <v>0</v>
      </c>
      <c r="AE53" s="105">
        <v>0</v>
      </c>
      <c r="AF53" s="105">
        <f t="shared" si="10"/>
        <v>214</v>
      </c>
      <c r="AG53" s="105">
        <v>214</v>
      </c>
      <c r="AH53" s="105">
        <v>0</v>
      </c>
      <c r="AI53" s="105">
        <v>0</v>
      </c>
      <c r="AJ53" s="105">
        <f t="shared" si="11"/>
        <v>214</v>
      </c>
      <c r="AK53" s="105">
        <v>0</v>
      </c>
      <c r="AL53" s="105">
        <v>0</v>
      </c>
      <c r="AM53" s="105">
        <v>213</v>
      </c>
      <c r="AN53" s="105">
        <v>0</v>
      </c>
      <c r="AO53" s="105">
        <v>0</v>
      </c>
      <c r="AP53" s="105">
        <v>0</v>
      </c>
      <c r="AQ53" s="105">
        <v>0</v>
      </c>
      <c r="AR53" s="105">
        <v>0</v>
      </c>
      <c r="AS53" s="105">
        <v>1</v>
      </c>
      <c r="AT53" s="105">
        <f t="shared" si="12"/>
        <v>0</v>
      </c>
      <c r="AU53" s="105">
        <v>0</v>
      </c>
      <c r="AV53" s="105">
        <v>0</v>
      </c>
      <c r="AW53" s="105">
        <v>0</v>
      </c>
      <c r="AX53" s="105">
        <v>0</v>
      </c>
      <c r="AY53" s="105">
        <v>0</v>
      </c>
      <c r="AZ53" s="105">
        <f t="shared" si="13"/>
        <v>0</v>
      </c>
      <c r="BA53" s="105">
        <v>0</v>
      </c>
      <c r="BB53" s="105">
        <v>0</v>
      </c>
      <c r="BC53" s="105">
        <v>0</v>
      </c>
    </row>
    <row r="54" spans="1:55" s="102" customFormat="1" ht="12" customHeight="1">
      <c r="A54" s="100" t="s">
        <v>259</v>
      </c>
      <c r="B54" s="101" t="s">
        <v>353</v>
      </c>
      <c r="C54" s="100" t="s">
        <v>354</v>
      </c>
      <c r="D54" s="105">
        <f t="shared" si="2"/>
        <v>10075</v>
      </c>
      <c r="E54" s="105">
        <f t="shared" si="3"/>
        <v>0</v>
      </c>
      <c r="F54" s="105">
        <v>0</v>
      </c>
      <c r="G54" s="105">
        <v>0</v>
      </c>
      <c r="H54" s="105">
        <f t="shared" si="4"/>
        <v>1192</v>
      </c>
      <c r="I54" s="105">
        <v>1192</v>
      </c>
      <c r="J54" s="105">
        <v>0</v>
      </c>
      <c r="K54" s="105">
        <f t="shared" si="5"/>
        <v>8883</v>
      </c>
      <c r="L54" s="105">
        <v>0</v>
      </c>
      <c r="M54" s="105">
        <v>8883</v>
      </c>
      <c r="N54" s="105">
        <f t="shared" si="6"/>
        <v>10075</v>
      </c>
      <c r="O54" s="105">
        <f t="shared" si="7"/>
        <v>1192</v>
      </c>
      <c r="P54" s="105">
        <v>1192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f t="shared" si="8"/>
        <v>8883</v>
      </c>
      <c r="W54" s="105">
        <v>8883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f t="shared" si="9"/>
        <v>0</v>
      </c>
      <c r="AD54" s="105">
        <v>0</v>
      </c>
      <c r="AE54" s="105">
        <v>0</v>
      </c>
      <c r="AF54" s="105">
        <f t="shared" si="10"/>
        <v>393</v>
      </c>
      <c r="AG54" s="105">
        <v>393</v>
      </c>
      <c r="AH54" s="105">
        <v>0</v>
      </c>
      <c r="AI54" s="105">
        <v>0</v>
      </c>
      <c r="AJ54" s="105">
        <f t="shared" si="11"/>
        <v>393</v>
      </c>
      <c r="AK54" s="105">
        <v>0</v>
      </c>
      <c r="AL54" s="105">
        <v>0</v>
      </c>
      <c r="AM54" s="105">
        <v>392</v>
      </c>
      <c r="AN54" s="105">
        <v>0</v>
      </c>
      <c r="AO54" s="105">
        <v>0</v>
      </c>
      <c r="AP54" s="105">
        <v>0</v>
      </c>
      <c r="AQ54" s="105">
        <v>0</v>
      </c>
      <c r="AR54" s="105">
        <v>0</v>
      </c>
      <c r="AS54" s="105">
        <v>1</v>
      </c>
      <c r="AT54" s="105">
        <f t="shared" si="12"/>
        <v>0</v>
      </c>
      <c r="AU54" s="105">
        <v>0</v>
      </c>
      <c r="AV54" s="105">
        <v>0</v>
      </c>
      <c r="AW54" s="105">
        <v>0</v>
      </c>
      <c r="AX54" s="105">
        <v>0</v>
      </c>
      <c r="AY54" s="105">
        <v>0</v>
      </c>
      <c r="AZ54" s="105">
        <f t="shared" si="13"/>
        <v>0</v>
      </c>
      <c r="BA54" s="105">
        <v>0</v>
      </c>
      <c r="BB54" s="105">
        <v>0</v>
      </c>
      <c r="BC54" s="105">
        <v>0</v>
      </c>
    </row>
    <row r="55" spans="1:55" s="102" customFormat="1" ht="12" customHeight="1">
      <c r="A55" s="100" t="s">
        <v>259</v>
      </c>
      <c r="B55" s="101" t="s">
        <v>355</v>
      </c>
      <c r="C55" s="100" t="s">
        <v>356</v>
      </c>
      <c r="D55" s="105">
        <f t="shared" si="2"/>
        <v>5457</v>
      </c>
      <c r="E55" s="105">
        <f t="shared" si="3"/>
        <v>0</v>
      </c>
      <c r="F55" s="105">
        <v>0</v>
      </c>
      <c r="G55" s="105">
        <v>0</v>
      </c>
      <c r="H55" s="105">
        <f t="shared" si="4"/>
        <v>0</v>
      </c>
      <c r="I55" s="105">
        <v>0</v>
      </c>
      <c r="J55" s="105">
        <v>0</v>
      </c>
      <c r="K55" s="105">
        <f t="shared" si="5"/>
        <v>5457</v>
      </c>
      <c r="L55" s="105">
        <v>336</v>
      </c>
      <c r="M55" s="105">
        <v>5121</v>
      </c>
      <c r="N55" s="105">
        <f t="shared" si="6"/>
        <v>5457</v>
      </c>
      <c r="O55" s="105">
        <f t="shared" si="7"/>
        <v>336</v>
      </c>
      <c r="P55" s="105">
        <v>336</v>
      </c>
      <c r="Q55" s="105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f t="shared" si="8"/>
        <v>5121</v>
      </c>
      <c r="W55" s="105">
        <v>5121</v>
      </c>
      <c r="X55" s="105">
        <v>0</v>
      </c>
      <c r="Y55" s="105">
        <v>0</v>
      </c>
      <c r="Z55" s="105">
        <v>0</v>
      </c>
      <c r="AA55" s="105">
        <v>0</v>
      </c>
      <c r="AB55" s="105">
        <v>0</v>
      </c>
      <c r="AC55" s="105">
        <f t="shared" si="9"/>
        <v>0</v>
      </c>
      <c r="AD55" s="105">
        <v>0</v>
      </c>
      <c r="AE55" s="105">
        <v>0</v>
      </c>
      <c r="AF55" s="105">
        <f t="shared" si="10"/>
        <v>6</v>
      </c>
      <c r="AG55" s="105">
        <v>6</v>
      </c>
      <c r="AH55" s="105">
        <v>0</v>
      </c>
      <c r="AI55" s="105">
        <v>0</v>
      </c>
      <c r="AJ55" s="105">
        <f t="shared" si="11"/>
        <v>6</v>
      </c>
      <c r="AK55" s="105">
        <v>0</v>
      </c>
      <c r="AL55" s="105">
        <v>0</v>
      </c>
      <c r="AM55" s="105">
        <v>0</v>
      </c>
      <c r="AN55" s="105">
        <v>0</v>
      </c>
      <c r="AO55" s="105">
        <v>0</v>
      </c>
      <c r="AP55" s="105">
        <v>0</v>
      </c>
      <c r="AQ55" s="105">
        <v>0</v>
      </c>
      <c r="AR55" s="105">
        <v>0</v>
      </c>
      <c r="AS55" s="105">
        <v>6</v>
      </c>
      <c r="AT55" s="105">
        <f t="shared" si="12"/>
        <v>0</v>
      </c>
      <c r="AU55" s="105">
        <v>0</v>
      </c>
      <c r="AV55" s="105">
        <v>0</v>
      </c>
      <c r="AW55" s="105">
        <v>0</v>
      </c>
      <c r="AX55" s="105">
        <v>0</v>
      </c>
      <c r="AY55" s="105">
        <v>0</v>
      </c>
      <c r="AZ55" s="105">
        <f t="shared" si="13"/>
        <v>0</v>
      </c>
      <c r="BA55" s="105">
        <v>0</v>
      </c>
      <c r="BB55" s="105">
        <v>0</v>
      </c>
      <c r="BC55" s="105">
        <v>0</v>
      </c>
    </row>
    <row r="56" spans="1:55" s="102" customFormat="1" ht="12" customHeight="1">
      <c r="A56" s="100" t="s">
        <v>259</v>
      </c>
      <c r="B56" s="101" t="s">
        <v>357</v>
      </c>
      <c r="C56" s="100" t="s">
        <v>358</v>
      </c>
      <c r="D56" s="105">
        <f t="shared" si="2"/>
        <v>5864</v>
      </c>
      <c r="E56" s="105">
        <f t="shared" si="3"/>
        <v>0</v>
      </c>
      <c r="F56" s="105">
        <v>0</v>
      </c>
      <c r="G56" s="105">
        <v>0</v>
      </c>
      <c r="H56" s="105">
        <f t="shared" si="4"/>
        <v>0</v>
      </c>
      <c r="I56" s="105">
        <v>0</v>
      </c>
      <c r="J56" s="105">
        <v>0</v>
      </c>
      <c r="K56" s="105">
        <f t="shared" si="5"/>
        <v>5864</v>
      </c>
      <c r="L56" s="105">
        <v>1068</v>
      </c>
      <c r="M56" s="105">
        <v>4796</v>
      </c>
      <c r="N56" s="105">
        <f t="shared" si="6"/>
        <v>5864</v>
      </c>
      <c r="O56" s="105">
        <f t="shared" si="7"/>
        <v>1068</v>
      </c>
      <c r="P56" s="105">
        <v>1068</v>
      </c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f t="shared" si="8"/>
        <v>4796</v>
      </c>
      <c r="W56" s="105">
        <v>4796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f t="shared" si="9"/>
        <v>0</v>
      </c>
      <c r="AD56" s="105">
        <v>0</v>
      </c>
      <c r="AE56" s="105">
        <v>0</v>
      </c>
      <c r="AF56" s="105">
        <f t="shared" si="10"/>
        <v>36</v>
      </c>
      <c r="AG56" s="105">
        <v>36</v>
      </c>
      <c r="AH56" s="105">
        <v>0</v>
      </c>
      <c r="AI56" s="105">
        <v>0</v>
      </c>
      <c r="AJ56" s="105">
        <f t="shared" si="11"/>
        <v>21</v>
      </c>
      <c r="AK56" s="105">
        <v>0</v>
      </c>
      <c r="AL56" s="105">
        <v>0</v>
      </c>
      <c r="AM56" s="105">
        <v>0</v>
      </c>
      <c r="AN56" s="105">
        <v>0</v>
      </c>
      <c r="AO56" s="105">
        <v>0</v>
      </c>
      <c r="AP56" s="105">
        <v>0</v>
      </c>
      <c r="AQ56" s="105">
        <v>6</v>
      </c>
      <c r="AR56" s="105">
        <v>0</v>
      </c>
      <c r="AS56" s="105">
        <v>15</v>
      </c>
      <c r="AT56" s="105">
        <f t="shared" si="12"/>
        <v>15</v>
      </c>
      <c r="AU56" s="105">
        <v>15</v>
      </c>
      <c r="AV56" s="105">
        <v>0</v>
      </c>
      <c r="AW56" s="105">
        <v>0</v>
      </c>
      <c r="AX56" s="105">
        <v>0</v>
      </c>
      <c r="AY56" s="105">
        <v>0</v>
      </c>
      <c r="AZ56" s="105">
        <f t="shared" si="13"/>
        <v>0</v>
      </c>
      <c r="BA56" s="105">
        <v>0</v>
      </c>
      <c r="BB56" s="105">
        <v>0</v>
      </c>
      <c r="BC56" s="105">
        <v>0</v>
      </c>
    </row>
    <row r="57" spans="1:55" s="102" customFormat="1" ht="12" customHeight="1">
      <c r="A57" s="100" t="s">
        <v>259</v>
      </c>
      <c r="B57" s="101" t="s">
        <v>359</v>
      </c>
      <c r="C57" s="100" t="s">
        <v>360</v>
      </c>
      <c r="D57" s="105">
        <f t="shared" si="2"/>
        <v>3047</v>
      </c>
      <c r="E57" s="105">
        <f t="shared" si="3"/>
        <v>0</v>
      </c>
      <c r="F57" s="105">
        <v>0</v>
      </c>
      <c r="G57" s="105">
        <v>0</v>
      </c>
      <c r="H57" s="105">
        <f t="shared" si="4"/>
        <v>0</v>
      </c>
      <c r="I57" s="105">
        <v>0</v>
      </c>
      <c r="J57" s="105">
        <v>0</v>
      </c>
      <c r="K57" s="105">
        <f t="shared" si="5"/>
        <v>3047</v>
      </c>
      <c r="L57" s="105">
        <v>256</v>
      </c>
      <c r="M57" s="105">
        <v>2791</v>
      </c>
      <c r="N57" s="105">
        <f t="shared" si="6"/>
        <v>3047</v>
      </c>
      <c r="O57" s="105">
        <f t="shared" si="7"/>
        <v>256</v>
      </c>
      <c r="P57" s="105">
        <v>256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f t="shared" si="8"/>
        <v>2791</v>
      </c>
      <c r="W57" s="105">
        <v>2791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f t="shared" si="9"/>
        <v>0</v>
      </c>
      <c r="AD57" s="105">
        <v>0</v>
      </c>
      <c r="AE57" s="105">
        <v>0</v>
      </c>
      <c r="AF57" s="105">
        <f t="shared" si="10"/>
        <v>7</v>
      </c>
      <c r="AG57" s="105">
        <v>7</v>
      </c>
      <c r="AH57" s="105">
        <v>0</v>
      </c>
      <c r="AI57" s="105">
        <v>0</v>
      </c>
      <c r="AJ57" s="105">
        <f t="shared" si="11"/>
        <v>0</v>
      </c>
      <c r="AK57" s="105">
        <v>0</v>
      </c>
      <c r="AL57" s="105">
        <v>0</v>
      </c>
      <c r="AM57" s="105">
        <v>0</v>
      </c>
      <c r="AN57" s="105">
        <v>0</v>
      </c>
      <c r="AO57" s="105">
        <v>0</v>
      </c>
      <c r="AP57" s="105">
        <v>0</v>
      </c>
      <c r="AQ57" s="105">
        <v>0</v>
      </c>
      <c r="AR57" s="105">
        <v>0</v>
      </c>
      <c r="AS57" s="105">
        <v>0</v>
      </c>
      <c r="AT57" s="105">
        <f t="shared" si="12"/>
        <v>7</v>
      </c>
      <c r="AU57" s="105">
        <v>7</v>
      </c>
      <c r="AV57" s="105">
        <v>0</v>
      </c>
      <c r="AW57" s="105">
        <v>0</v>
      </c>
      <c r="AX57" s="105">
        <v>0</v>
      </c>
      <c r="AY57" s="105">
        <v>0</v>
      </c>
      <c r="AZ57" s="105">
        <f t="shared" si="13"/>
        <v>0</v>
      </c>
      <c r="BA57" s="105">
        <v>0</v>
      </c>
      <c r="BB57" s="105">
        <v>0</v>
      </c>
      <c r="BC57" s="105">
        <v>0</v>
      </c>
    </row>
    <row r="58" spans="1:55" s="102" customFormat="1" ht="12" customHeight="1">
      <c r="A58" s="100" t="s">
        <v>259</v>
      </c>
      <c r="B58" s="101" t="s">
        <v>361</v>
      </c>
      <c r="C58" s="100" t="s">
        <v>362</v>
      </c>
      <c r="D58" s="105">
        <f t="shared" si="2"/>
        <v>6768</v>
      </c>
      <c r="E58" s="105">
        <f t="shared" si="3"/>
        <v>0</v>
      </c>
      <c r="F58" s="105">
        <v>0</v>
      </c>
      <c r="G58" s="105">
        <v>0</v>
      </c>
      <c r="H58" s="105">
        <f t="shared" si="4"/>
        <v>697</v>
      </c>
      <c r="I58" s="105">
        <v>697</v>
      </c>
      <c r="J58" s="105">
        <v>0</v>
      </c>
      <c r="K58" s="105">
        <f t="shared" si="5"/>
        <v>6071</v>
      </c>
      <c r="L58" s="105">
        <v>0</v>
      </c>
      <c r="M58" s="105">
        <v>6071</v>
      </c>
      <c r="N58" s="105">
        <f t="shared" si="6"/>
        <v>6768</v>
      </c>
      <c r="O58" s="105">
        <f t="shared" si="7"/>
        <v>697</v>
      </c>
      <c r="P58" s="105">
        <v>697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5">
        <f t="shared" si="8"/>
        <v>6071</v>
      </c>
      <c r="W58" s="105">
        <v>6071</v>
      </c>
      <c r="X58" s="105">
        <v>0</v>
      </c>
      <c r="Y58" s="105">
        <v>0</v>
      </c>
      <c r="Z58" s="105">
        <v>0</v>
      </c>
      <c r="AA58" s="105">
        <v>0</v>
      </c>
      <c r="AB58" s="105">
        <v>0</v>
      </c>
      <c r="AC58" s="105">
        <f t="shared" si="9"/>
        <v>0</v>
      </c>
      <c r="AD58" s="105">
        <v>0</v>
      </c>
      <c r="AE58" s="105">
        <v>0</v>
      </c>
      <c r="AF58" s="105">
        <f t="shared" si="10"/>
        <v>259</v>
      </c>
      <c r="AG58" s="105">
        <v>259</v>
      </c>
      <c r="AH58" s="105">
        <v>0</v>
      </c>
      <c r="AI58" s="105">
        <v>0</v>
      </c>
      <c r="AJ58" s="105">
        <f t="shared" si="11"/>
        <v>259</v>
      </c>
      <c r="AK58" s="105">
        <v>0</v>
      </c>
      <c r="AL58" s="105">
        <v>0</v>
      </c>
      <c r="AM58" s="105">
        <v>258</v>
      </c>
      <c r="AN58" s="105">
        <v>0</v>
      </c>
      <c r="AO58" s="105">
        <v>0</v>
      </c>
      <c r="AP58" s="105">
        <v>0</v>
      </c>
      <c r="AQ58" s="105">
        <v>0</v>
      </c>
      <c r="AR58" s="105">
        <v>0</v>
      </c>
      <c r="AS58" s="105">
        <v>1</v>
      </c>
      <c r="AT58" s="105">
        <f t="shared" si="12"/>
        <v>0</v>
      </c>
      <c r="AU58" s="105">
        <v>0</v>
      </c>
      <c r="AV58" s="105">
        <v>0</v>
      </c>
      <c r="AW58" s="105">
        <v>0</v>
      </c>
      <c r="AX58" s="105">
        <v>0</v>
      </c>
      <c r="AY58" s="105">
        <v>0</v>
      </c>
      <c r="AZ58" s="105">
        <f t="shared" si="13"/>
        <v>0</v>
      </c>
      <c r="BA58" s="105">
        <v>0</v>
      </c>
      <c r="BB58" s="105">
        <v>0</v>
      </c>
      <c r="BC58" s="105">
        <v>0</v>
      </c>
    </row>
    <row r="59" spans="1:55" s="102" customFormat="1" ht="12" customHeight="1">
      <c r="A59" s="100" t="s">
        <v>259</v>
      </c>
      <c r="B59" s="101" t="s">
        <v>363</v>
      </c>
      <c r="C59" s="100" t="s">
        <v>364</v>
      </c>
      <c r="D59" s="105">
        <f t="shared" si="2"/>
        <v>2043</v>
      </c>
      <c r="E59" s="105">
        <f t="shared" si="3"/>
        <v>0</v>
      </c>
      <c r="F59" s="105">
        <v>0</v>
      </c>
      <c r="G59" s="105">
        <v>0</v>
      </c>
      <c r="H59" s="105">
        <f t="shared" si="4"/>
        <v>279</v>
      </c>
      <c r="I59" s="105">
        <v>279</v>
      </c>
      <c r="J59" s="105">
        <v>0</v>
      </c>
      <c r="K59" s="105">
        <f t="shared" si="5"/>
        <v>1764</v>
      </c>
      <c r="L59" s="105">
        <v>0</v>
      </c>
      <c r="M59" s="105">
        <v>1764</v>
      </c>
      <c r="N59" s="105">
        <f t="shared" si="6"/>
        <v>2046</v>
      </c>
      <c r="O59" s="105">
        <f t="shared" si="7"/>
        <v>279</v>
      </c>
      <c r="P59" s="105">
        <v>279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f t="shared" si="8"/>
        <v>1764</v>
      </c>
      <c r="W59" s="105">
        <v>1764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f t="shared" si="9"/>
        <v>3</v>
      </c>
      <c r="AD59" s="105">
        <v>3</v>
      </c>
      <c r="AE59" s="105">
        <v>0</v>
      </c>
      <c r="AF59" s="105">
        <f t="shared" si="10"/>
        <v>1</v>
      </c>
      <c r="AG59" s="105">
        <v>1</v>
      </c>
      <c r="AH59" s="105">
        <v>0</v>
      </c>
      <c r="AI59" s="105">
        <v>0</v>
      </c>
      <c r="AJ59" s="105">
        <f t="shared" si="11"/>
        <v>1</v>
      </c>
      <c r="AK59" s="105">
        <v>0</v>
      </c>
      <c r="AL59" s="105">
        <v>0</v>
      </c>
      <c r="AM59" s="105">
        <v>0</v>
      </c>
      <c r="AN59" s="105">
        <v>0</v>
      </c>
      <c r="AO59" s="105">
        <v>0</v>
      </c>
      <c r="AP59" s="105">
        <v>0</v>
      </c>
      <c r="AQ59" s="105">
        <v>0</v>
      </c>
      <c r="AR59" s="105">
        <v>0</v>
      </c>
      <c r="AS59" s="105">
        <v>1</v>
      </c>
      <c r="AT59" s="105">
        <f t="shared" si="12"/>
        <v>0</v>
      </c>
      <c r="AU59" s="105">
        <v>0</v>
      </c>
      <c r="AV59" s="105">
        <v>0</v>
      </c>
      <c r="AW59" s="105">
        <v>0</v>
      </c>
      <c r="AX59" s="105">
        <v>0</v>
      </c>
      <c r="AY59" s="105">
        <v>0</v>
      </c>
      <c r="AZ59" s="105">
        <f t="shared" si="13"/>
        <v>25</v>
      </c>
      <c r="BA59" s="105">
        <v>25</v>
      </c>
      <c r="BB59" s="105">
        <v>0</v>
      </c>
      <c r="BC59" s="105">
        <v>0</v>
      </c>
    </row>
    <row r="60" spans="1:55" s="102" customFormat="1" ht="12" customHeight="1">
      <c r="A60" s="100" t="s">
        <v>259</v>
      </c>
      <c r="B60" s="101" t="s">
        <v>365</v>
      </c>
      <c r="C60" s="100" t="s">
        <v>366</v>
      </c>
      <c r="D60" s="105">
        <f t="shared" si="2"/>
        <v>2020</v>
      </c>
      <c r="E60" s="105">
        <f t="shared" si="3"/>
        <v>0</v>
      </c>
      <c r="F60" s="105">
        <v>0</v>
      </c>
      <c r="G60" s="105">
        <v>0</v>
      </c>
      <c r="H60" s="105">
        <f t="shared" si="4"/>
        <v>720</v>
      </c>
      <c r="I60" s="105">
        <v>720</v>
      </c>
      <c r="J60" s="105">
        <v>0</v>
      </c>
      <c r="K60" s="105">
        <f t="shared" si="5"/>
        <v>1300</v>
      </c>
      <c r="L60" s="105">
        <v>0</v>
      </c>
      <c r="M60" s="105">
        <v>1300</v>
      </c>
      <c r="N60" s="105">
        <f t="shared" si="6"/>
        <v>2020</v>
      </c>
      <c r="O60" s="105">
        <f t="shared" si="7"/>
        <v>720</v>
      </c>
      <c r="P60" s="105">
        <v>720</v>
      </c>
      <c r="Q60" s="105">
        <v>0</v>
      </c>
      <c r="R60" s="105">
        <v>0</v>
      </c>
      <c r="S60" s="105">
        <v>0</v>
      </c>
      <c r="T60" s="105">
        <v>0</v>
      </c>
      <c r="U60" s="105">
        <v>0</v>
      </c>
      <c r="V60" s="105">
        <f t="shared" si="8"/>
        <v>1300</v>
      </c>
      <c r="W60" s="105">
        <v>1300</v>
      </c>
      <c r="X60" s="105">
        <v>0</v>
      </c>
      <c r="Y60" s="105">
        <v>0</v>
      </c>
      <c r="Z60" s="105">
        <v>0</v>
      </c>
      <c r="AA60" s="105">
        <v>0</v>
      </c>
      <c r="AB60" s="105">
        <v>0</v>
      </c>
      <c r="AC60" s="105">
        <f t="shared" si="9"/>
        <v>0</v>
      </c>
      <c r="AD60" s="105">
        <v>0</v>
      </c>
      <c r="AE60" s="105">
        <v>0</v>
      </c>
      <c r="AF60" s="105">
        <f t="shared" si="10"/>
        <v>125</v>
      </c>
      <c r="AG60" s="105">
        <v>125</v>
      </c>
      <c r="AH60" s="105">
        <v>0</v>
      </c>
      <c r="AI60" s="105">
        <v>0</v>
      </c>
      <c r="AJ60" s="105">
        <f t="shared" si="11"/>
        <v>125</v>
      </c>
      <c r="AK60" s="105">
        <v>0</v>
      </c>
      <c r="AL60" s="105">
        <v>0</v>
      </c>
      <c r="AM60" s="105">
        <v>0</v>
      </c>
      <c r="AN60" s="105">
        <v>0</v>
      </c>
      <c r="AO60" s="105">
        <v>0</v>
      </c>
      <c r="AP60" s="105">
        <v>0</v>
      </c>
      <c r="AQ60" s="105">
        <v>56</v>
      </c>
      <c r="AR60" s="105">
        <v>0</v>
      </c>
      <c r="AS60" s="105">
        <v>69</v>
      </c>
      <c r="AT60" s="105">
        <f t="shared" si="12"/>
        <v>0</v>
      </c>
      <c r="AU60" s="105">
        <v>0</v>
      </c>
      <c r="AV60" s="105">
        <v>0</v>
      </c>
      <c r="AW60" s="105">
        <v>0</v>
      </c>
      <c r="AX60" s="105">
        <v>0</v>
      </c>
      <c r="AY60" s="105">
        <v>0</v>
      </c>
      <c r="AZ60" s="105">
        <f t="shared" si="13"/>
        <v>0</v>
      </c>
      <c r="BA60" s="105">
        <v>0</v>
      </c>
      <c r="BB60" s="105">
        <v>0</v>
      </c>
      <c r="BC60" s="105">
        <v>0</v>
      </c>
    </row>
    <row r="61" spans="1:55" s="102" customFormat="1" ht="12" customHeight="1">
      <c r="A61" s="100" t="s">
        <v>259</v>
      </c>
      <c r="B61" s="101" t="s">
        <v>367</v>
      </c>
      <c r="C61" s="100" t="s">
        <v>368</v>
      </c>
      <c r="D61" s="105">
        <f t="shared" si="2"/>
        <v>1407</v>
      </c>
      <c r="E61" s="105">
        <f t="shared" si="3"/>
        <v>0</v>
      </c>
      <c r="F61" s="105">
        <v>0</v>
      </c>
      <c r="G61" s="105">
        <v>0</v>
      </c>
      <c r="H61" s="105">
        <f t="shared" si="4"/>
        <v>481</v>
      </c>
      <c r="I61" s="105">
        <v>481</v>
      </c>
      <c r="J61" s="105">
        <v>0</v>
      </c>
      <c r="K61" s="105">
        <f t="shared" si="5"/>
        <v>926</v>
      </c>
      <c r="L61" s="105">
        <v>0</v>
      </c>
      <c r="M61" s="105">
        <v>926</v>
      </c>
      <c r="N61" s="105">
        <f t="shared" si="6"/>
        <v>1407</v>
      </c>
      <c r="O61" s="105">
        <f t="shared" si="7"/>
        <v>481</v>
      </c>
      <c r="P61" s="105">
        <v>481</v>
      </c>
      <c r="Q61" s="105">
        <v>0</v>
      </c>
      <c r="R61" s="105">
        <v>0</v>
      </c>
      <c r="S61" s="105">
        <v>0</v>
      </c>
      <c r="T61" s="105">
        <v>0</v>
      </c>
      <c r="U61" s="105">
        <v>0</v>
      </c>
      <c r="V61" s="105">
        <f t="shared" si="8"/>
        <v>926</v>
      </c>
      <c r="W61" s="105">
        <v>926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f t="shared" si="9"/>
        <v>0</v>
      </c>
      <c r="AD61" s="105">
        <v>0</v>
      </c>
      <c r="AE61" s="105">
        <v>0</v>
      </c>
      <c r="AF61" s="105">
        <f t="shared" si="10"/>
        <v>89</v>
      </c>
      <c r="AG61" s="105">
        <v>89</v>
      </c>
      <c r="AH61" s="105">
        <v>0</v>
      </c>
      <c r="AI61" s="105">
        <v>0</v>
      </c>
      <c r="AJ61" s="105">
        <f t="shared" si="11"/>
        <v>89</v>
      </c>
      <c r="AK61" s="105">
        <v>0</v>
      </c>
      <c r="AL61" s="105">
        <v>0</v>
      </c>
      <c r="AM61" s="105">
        <v>0</v>
      </c>
      <c r="AN61" s="105">
        <v>0</v>
      </c>
      <c r="AO61" s="105">
        <v>0</v>
      </c>
      <c r="AP61" s="105">
        <v>0</v>
      </c>
      <c r="AQ61" s="105">
        <v>40</v>
      </c>
      <c r="AR61" s="105">
        <v>0</v>
      </c>
      <c r="AS61" s="105">
        <v>49</v>
      </c>
      <c r="AT61" s="105">
        <f t="shared" si="12"/>
        <v>0</v>
      </c>
      <c r="AU61" s="105">
        <v>0</v>
      </c>
      <c r="AV61" s="105">
        <v>0</v>
      </c>
      <c r="AW61" s="105">
        <v>0</v>
      </c>
      <c r="AX61" s="105">
        <v>0</v>
      </c>
      <c r="AY61" s="105">
        <v>0</v>
      </c>
      <c r="AZ61" s="105">
        <f t="shared" si="13"/>
        <v>0</v>
      </c>
      <c r="BA61" s="105">
        <v>0</v>
      </c>
      <c r="BB61" s="105">
        <v>0</v>
      </c>
      <c r="BC61" s="105">
        <v>0</v>
      </c>
    </row>
    <row r="62" spans="1:55" s="102" customFormat="1" ht="12" customHeight="1">
      <c r="A62" s="100" t="s">
        <v>259</v>
      </c>
      <c r="B62" s="101" t="s">
        <v>369</v>
      </c>
      <c r="C62" s="100" t="s">
        <v>370</v>
      </c>
      <c r="D62" s="105">
        <f t="shared" si="2"/>
        <v>5437</v>
      </c>
      <c r="E62" s="105">
        <f t="shared" si="3"/>
        <v>0</v>
      </c>
      <c r="F62" s="105">
        <v>0</v>
      </c>
      <c r="G62" s="105">
        <v>0</v>
      </c>
      <c r="H62" s="105">
        <f t="shared" si="4"/>
        <v>1319</v>
      </c>
      <c r="I62" s="105">
        <v>1319</v>
      </c>
      <c r="J62" s="105">
        <v>0</v>
      </c>
      <c r="K62" s="105">
        <f t="shared" si="5"/>
        <v>4118</v>
      </c>
      <c r="L62" s="105">
        <v>0</v>
      </c>
      <c r="M62" s="105">
        <v>4118</v>
      </c>
      <c r="N62" s="105">
        <f t="shared" si="6"/>
        <v>5602</v>
      </c>
      <c r="O62" s="105">
        <f t="shared" si="7"/>
        <v>1319</v>
      </c>
      <c r="P62" s="105">
        <v>1319</v>
      </c>
      <c r="Q62" s="105">
        <v>0</v>
      </c>
      <c r="R62" s="105">
        <v>0</v>
      </c>
      <c r="S62" s="105">
        <v>0</v>
      </c>
      <c r="T62" s="105">
        <v>0</v>
      </c>
      <c r="U62" s="105">
        <v>0</v>
      </c>
      <c r="V62" s="105">
        <f t="shared" si="8"/>
        <v>4118</v>
      </c>
      <c r="W62" s="105">
        <v>4118</v>
      </c>
      <c r="X62" s="105">
        <v>0</v>
      </c>
      <c r="Y62" s="105">
        <v>0</v>
      </c>
      <c r="Z62" s="105">
        <v>0</v>
      </c>
      <c r="AA62" s="105">
        <v>0</v>
      </c>
      <c r="AB62" s="105">
        <v>0</v>
      </c>
      <c r="AC62" s="105">
        <f t="shared" si="9"/>
        <v>165</v>
      </c>
      <c r="AD62" s="105">
        <v>165</v>
      </c>
      <c r="AE62" s="105">
        <v>0</v>
      </c>
      <c r="AF62" s="105">
        <f t="shared" si="10"/>
        <v>0</v>
      </c>
      <c r="AG62" s="105">
        <v>0</v>
      </c>
      <c r="AH62" s="105">
        <v>0</v>
      </c>
      <c r="AI62" s="105">
        <v>0</v>
      </c>
      <c r="AJ62" s="105">
        <f t="shared" si="11"/>
        <v>0</v>
      </c>
      <c r="AK62" s="105">
        <v>0</v>
      </c>
      <c r="AL62" s="105">
        <v>0</v>
      </c>
      <c r="AM62" s="105">
        <v>0</v>
      </c>
      <c r="AN62" s="105">
        <v>0</v>
      </c>
      <c r="AO62" s="105">
        <v>0</v>
      </c>
      <c r="AP62" s="105">
        <v>0</v>
      </c>
      <c r="AQ62" s="105">
        <v>0</v>
      </c>
      <c r="AR62" s="105">
        <v>0</v>
      </c>
      <c r="AS62" s="105">
        <v>0</v>
      </c>
      <c r="AT62" s="105">
        <f t="shared" si="12"/>
        <v>0</v>
      </c>
      <c r="AU62" s="105">
        <v>0</v>
      </c>
      <c r="AV62" s="105">
        <v>0</v>
      </c>
      <c r="AW62" s="105">
        <v>0</v>
      </c>
      <c r="AX62" s="105">
        <v>0</v>
      </c>
      <c r="AY62" s="105">
        <v>0</v>
      </c>
      <c r="AZ62" s="105">
        <f t="shared" si="13"/>
        <v>39</v>
      </c>
      <c r="BA62" s="105">
        <v>39</v>
      </c>
      <c r="BB62" s="105">
        <v>0</v>
      </c>
      <c r="BC62" s="105">
        <v>0</v>
      </c>
    </row>
    <row r="63" spans="1:55" s="102" customFormat="1" ht="12" customHeight="1">
      <c r="A63" s="100" t="s">
        <v>259</v>
      </c>
      <c r="B63" s="101" t="s">
        <v>371</v>
      </c>
      <c r="C63" s="100" t="s">
        <v>372</v>
      </c>
      <c r="D63" s="105">
        <f t="shared" si="2"/>
        <v>1922</v>
      </c>
      <c r="E63" s="105">
        <f t="shared" si="3"/>
        <v>0</v>
      </c>
      <c r="F63" s="105">
        <v>0</v>
      </c>
      <c r="G63" s="105">
        <v>0</v>
      </c>
      <c r="H63" s="105">
        <f t="shared" si="4"/>
        <v>161</v>
      </c>
      <c r="I63" s="105">
        <v>161</v>
      </c>
      <c r="J63" s="105">
        <v>0</v>
      </c>
      <c r="K63" s="105">
        <f t="shared" si="5"/>
        <v>1761</v>
      </c>
      <c r="L63" s="105">
        <v>0</v>
      </c>
      <c r="M63" s="105">
        <v>1761</v>
      </c>
      <c r="N63" s="105">
        <f t="shared" si="6"/>
        <v>1955</v>
      </c>
      <c r="O63" s="105">
        <f t="shared" si="7"/>
        <v>161</v>
      </c>
      <c r="P63" s="105">
        <v>161</v>
      </c>
      <c r="Q63" s="105">
        <v>0</v>
      </c>
      <c r="R63" s="105">
        <v>0</v>
      </c>
      <c r="S63" s="105">
        <v>0</v>
      </c>
      <c r="T63" s="105">
        <v>0</v>
      </c>
      <c r="U63" s="105">
        <v>0</v>
      </c>
      <c r="V63" s="105">
        <f t="shared" si="8"/>
        <v>1761</v>
      </c>
      <c r="W63" s="105">
        <v>1761</v>
      </c>
      <c r="X63" s="105">
        <v>0</v>
      </c>
      <c r="Y63" s="105">
        <v>0</v>
      </c>
      <c r="Z63" s="105">
        <v>0</v>
      </c>
      <c r="AA63" s="105">
        <v>0</v>
      </c>
      <c r="AB63" s="105">
        <v>0</v>
      </c>
      <c r="AC63" s="105">
        <f t="shared" si="9"/>
        <v>33</v>
      </c>
      <c r="AD63" s="105">
        <v>33</v>
      </c>
      <c r="AE63" s="105">
        <v>0</v>
      </c>
      <c r="AF63" s="105">
        <f t="shared" si="10"/>
        <v>78</v>
      </c>
      <c r="AG63" s="105">
        <v>78</v>
      </c>
      <c r="AH63" s="105">
        <v>0</v>
      </c>
      <c r="AI63" s="105">
        <v>0</v>
      </c>
      <c r="AJ63" s="105">
        <f t="shared" si="11"/>
        <v>78</v>
      </c>
      <c r="AK63" s="105">
        <v>0</v>
      </c>
      <c r="AL63" s="105">
        <v>0</v>
      </c>
      <c r="AM63" s="105">
        <v>78</v>
      </c>
      <c r="AN63" s="105">
        <v>0</v>
      </c>
      <c r="AO63" s="105">
        <v>0</v>
      </c>
      <c r="AP63" s="105">
        <v>0</v>
      </c>
      <c r="AQ63" s="105">
        <v>0</v>
      </c>
      <c r="AR63" s="105">
        <v>0</v>
      </c>
      <c r="AS63" s="105">
        <v>0</v>
      </c>
      <c r="AT63" s="105">
        <f t="shared" si="12"/>
        <v>0</v>
      </c>
      <c r="AU63" s="105">
        <v>0</v>
      </c>
      <c r="AV63" s="105">
        <v>0</v>
      </c>
      <c r="AW63" s="105">
        <v>0</v>
      </c>
      <c r="AX63" s="105">
        <v>0</v>
      </c>
      <c r="AY63" s="105">
        <v>0</v>
      </c>
      <c r="AZ63" s="105">
        <f t="shared" si="13"/>
        <v>0</v>
      </c>
      <c r="BA63" s="105">
        <v>0</v>
      </c>
      <c r="BB63" s="105">
        <v>0</v>
      </c>
      <c r="BC63" s="105">
        <v>0</v>
      </c>
    </row>
    <row r="64" spans="1:55" s="102" customFormat="1" ht="12" customHeight="1">
      <c r="A64" s="100" t="s">
        <v>259</v>
      </c>
      <c r="B64" s="101" t="s">
        <v>373</v>
      </c>
      <c r="C64" s="100" t="s">
        <v>258</v>
      </c>
      <c r="D64" s="105">
        <f t="shared" si="2"/>
        <v>3458</v>
      </c>
      <c r="E64" s="105">
        <f t="shared" si="3"/>
        <v>0</v>
      </c>
      <c r="F64" s="105">
        <v>0</v>
      </c>
      <c r="G64" s="105">
        <v>0</v>
      </c>
      <c r="H64" s="105">
        <f t="shared" si="4"/>
        <v>206</v>
      </c>
      <c r="I64" s="105">
        <v>206</v>
      </c>
      <c r="J64" s="105">
        <v>0</v>
      </c>
      <c r="K64" s="105">
        <f t="shared" si="5"/>
        <v>3252</v>
      </c>
      <c r="L64" s="105">
        <v>0</v>
      </c>
      <c r="M64" s="105">
        <v>3252</v>
      </c>
      <c r="N64" s="105">
        <f t="shared" si="6"/>
        <v>3458</v>
      </c>
      <c r="O64" s="105">
        <f t="shared" si="7"/>
        <v>206</v>
      </c>
      <c r="P64" s="105">
        <v>206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5">
        <f t="shared" si="8"/>
        <v>3252</v>
      </c>
      <c r="W64" s="105">
        <v>3252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f t="shared" si="9"/>
        <v>0</v>
      </c>
      <c r="AD64" s="105">
        <v>0</v>
      </c>
      <c r="AE64" s="105">
        <v>0</v>
      </c>
      <c r="AF64" s="105">
        <f t="shared" si="10"/>
        <v>21</v>
      </c>
      <c r="AG64" s="105">
        <v>21</v>
      </c>
      <c r="AH64" s="105">
        <v>0</v>
      </c>
      <c r="AI64" s="105">
        <v>0</v>
      </c>
      <c r="AJ64" s="105">
        <f t="shared" si="11"/>
        <v>187</v>
      </c>
      <c r="AK64" s="105">
        <v>184</v>
      </c>
      <c r="AL64" s="105">
        <v>0</v>
      </c>
      <c r="AM64" s="105">
        <v>0</v>
      </c>
      <c r="AN64" s="105">
        <v>0</v>
      </c>
      <c r="AO64" s="105">
        <v>0</v>
      </c>
      <c r="AP64" s="105">
        <v>0</v>
      </c>
      <c r="AQ64" s="105">
        <v>0</v>
      </c>
      <c r="AR64" s="105">
        <v>0</v>
      </c>
      <c r="AS64" s="105">
        <v>3</v>
      </c>
      <c r="AT64" s="105">
        <f t="shared" si="12"/>
        <v>18</v>
      </c>
      <c r="AU64" s="105">
        <v>18</v>
      </c>
      <c r="AV64" s="105">
        <v>0</v>
      </c>
      <c r="AW64" s="105">
        <v>0</v>
      </c>
      <c r="AX64" s="105">
        <v>0</v>
      </c>
      <c r="AY64" s="105">
        <v>0</v>
      </c>
      <c r="AZ64" s="105">
        <f t="shared" si="13"/>
        <v>0</v>
      </c>
      <c r="BA64" s="105">
        <v>0</v>
      </c>
      <c r="BB64" s="105">
        <v>0</v>
      </c>
      <c r="BC64" s="105">
        <v>0</v>
      </c>
    </row>
    <row r="65" spans="1:55" s="102" customFormat="1" ht="12" customHeight="1">
      <c r="A65" s="100" t="s">
        <v>259</v>
      </c>
      <c r="B65" s="101" t="s">
        <v>374</v>
      </c>
      <c r="C65" s="100" t="s">
        <v>375</v>
      </c>
      <c r="D65" s="105">
        <f t="shared" si="2"/>
        <v>4417</v>
      </c>
      <c r="E65" s="105">
        <f t="shared" si="3"/>
        <v>0</v>
      </c>
      <c r="F65" s="105">
        <v>0</v>
      </c>
      <c r="G65" s="105">
        <v>0</v>
      </c>
      <c r="H65" s="105">
        <f t="shared" si="4"/>
        <v>340</v>
      </c>
      <c r="I65" s="105">
        <v>340</v>
      </c>
      <c r="J65" s="105">
        <v>0</v>
      </c>
      <c r="K65" s="105">
        <f t="shared" si="5"/>
        <v>4077</v>
      </c>
      <c r="L65" s="105">
        <v>0</v>
      </c>
      <c r="M65" s="105">
        <v>4077</v>
      </c>
      <c r="N65" s="105">
        <f t="shared" si="6"/>
        <v>4417</v>
      </c>
      <c r="O65" s="105">
        <f t="shared" si="7"/>
        <v>340</v>
      </c>
      <c r="P65" s="105">
        <v>340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5">
        <f t="shared" si="8"/>
        <v>4077</v>
      </c>
      <c r="W65" s="105">
        <v>4077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05">
        <f t="shared" si="9"/>
        <v>0</v>
      </c>
      <c r="AD65" s="105">
        <v>0</v>
      </c>
      <c r="AE65" s="105">
        <v>0</v>
      </c>
      <c r="AF65" s="105">
        <f t="shared" si="10"/>
        <v>27</v>
      </c>
      <c r="AG65" s="105">
        <v>27</v>
      </c>
      <c r="AH65" s="105">
        <v>0</v>
      </c>
      <c r="AI65" s="105">
        <v>0</v>
      </c>
      <c r="AJ65" s="105">
        <f t="shared" si="11"/>
        <v>239</v>
      </c>
      <c r="AK65" s="105">
        <v>236</v>
      </c>
      <c r="AL65" s="105">
        <v>0</v>
      </c>
      <c r="AM65" s="105">
        <v>0</v>
      </c>
      <c r="AN65" s="105">
        <v>0</v>
      </c>
      <c r="AO65" s="105">
        <v>0</v>
      </c>
      <c r="AP65" s="105">
        <v>0</v>
      </c>
      <c r="AQ65" s="105">
        <v>0</v>
      </c>
      <c r="AR65" s="105">
        <v>0</v>
      </c>
      <c r="AS65" s="105">
        <v>3</v>
      </c>
      <c r="AT65" s="105">
        <f t="shared" si="12"/>
        <v>24</v>
      </c>
      <c r="AU65" s="105">
        <v>24</v>
      </c>
      <c r="AV65" s="105">
        <v>0</v>
      </c>
      <c r="AW65" s="105">
        <v>0</v>
      </c>
      <c r="AX65" s="105">
        <v>0</v>
      </c>
      <c r="AY65" s="105">
        <v>0</v>
      </c>
      <c r="AZ65" s="105">
        <f t="shared" si="13"/>
        <v>0</v>
      </c>
      <c r="BA65" s="105">
        <v>0</v>
      </c>
      <c r="BB65" s="105">
        <v>0</v>
      </c>
      <c r="BC65" s="105">
        <v>0</v>
      </c>
    </row>
    <row r="66" spans="1:55" s="102" customFormat="1" ht="12" customHeight="1">
      <c r="A66" s="100" t="s">
        <v>259</v>
      </c>
      <c r="B66" s="101" t="s">
        <v>376</v>
      </c>
      <c r="C66" s="100" t="s">
        <v>377</v>
      </c>
      <c r="D66" s="105">
        <f t="shared" si="2"/>
        <v>11463</v>
      </c>
      <c r="E66" s="105">
        <f t="shared" si="3"/>
        <v>0</v>
      </c>
      <c r="F66" s="105">
        <v>0</v>
      </c>
      <c r="G66" s="105">
        <v>0</v>
      </c>
      <c r="H66" s="105">
        <f t="shared" si="4"/>
        <v>0</v>
      </c>
      <c r="I66" s="105">
        <v>0</v>
      </c>
      <c r="J66" s="105">
        <v>0</v>
      </c>
      <c r="K66" s="105">
        <f t="shared" si="5"/>
        <v>11463</v>
      </c>
      <c r="L66" s="105">
        <v>821</v>
      </c>
      <c r="M66" s="105">
        <v>10642</v>
      </c>
      <c r="N66" s="105">
        <f t="shared" si="6"/>
        <v>11463</v>
      </c>
      <c r="O66" s="105">
        <f t="shared" si="7"/>
        <v>821</v>
      </c>
      <c r="P66" s="105">
        <v>821</v>
      </c>
      <c r="Q66" s="105">
        <v>0</v>
      </c>
      <c r="R66" s="105">
        <v>0</v>
      </c>
      <c r="S66" s="105">
        <v>0</v>
      </c>
      <c r="T66" s="105">
        <v>0</v>
      </c>
      <c r="U66" s="105">
        <v>0</v>
      </c>
      <c r="V66" s="105">
        <f t="shared" si="8"/>
        <v>10642</v>
      </c>
      <c r="W66" s="105">
        <v>10642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05">
        <f t="shared" si="9"/>
        <v>0</v>
      </c>
      <c r="AD66" s="105">
        <v>0</v>
      </c>
      <c r="AE66" s="105">
        <v>0</v>
      </c>
      <c r="AF66" s="105">
        <f t="shared" si="10"/>
        <v>71</v>
      </c>
      <c r="AG66" s="105">
        <v>71</v>
      </c>
      <c r="AH66" s="105">
        <v>0</v>
      </c>
      <c r="AI66" s="105">
        <v>0</v>
      </c>
      <c r="AJ66" s="105">
        <f t="shared" si="11"/>
        <v>620</v>
      </c>
      <c r="AK66" s="105">
        <v>611</v>
      </c>
      <c r="AL66" s="105">
        <v>0</v>
      </c>
      <c r="AM66" s="105">
        <v>0</v>
      </c>
      <c r="AN66" s="105">
        <v>0</v>
      </c>
      <c r="AO66" s="105">
        <v>0</v>
      </c>
      <c r="AP66" s="105">
        <v>0</v>
      </c>
      <c r="AQ66" s="105">
        <v>0</v>
      </c>
      <c r="AR66" s="105">
        <v>0</v>
      </c>
      <c r="AS66" s="105">
        <v>9</v>
      </c>
      <c r="AT66" s="105">
        <f t="shared" si="12"/>
        <v>62</v>
      </c>
      <c r="AU66" s="105">
        <v>62</v>
      </c>
      <c r="AV66" s="105">
        <v>0</v>
      </c>
      <c r="AW66" s="105">
        <v>0</v>
      </c>
      <c r="AX66" s="105">
        <v>0</v>
      </c>
      <c r="AY66" s="105">
        <v>0</v>
      </c>
      <c r="AZ66" s="105">
        <f t="shared" si="13"/>
        <v>0</v>
      </c>
      <c r="BA66" s="105">
        <v>0</v>
      </c>
      <c r="BB66" s="105">
        <v>0</v>
      </c>
      <c r="BC66" s="105">
        <v>0</v>
      </c>
    </row>
    <row r="67" spans="1:55" s="102" customFormat="1" ht="12" customHeight="1">
      <c r="A67" s="100" t="s">
        <v>259</v>
      </c>
      <c r="B67" s="101" t="s">
        <v>378</v>
      </c>
      <c r="C67" s="100" t="s">
        <v>379</v>
      </c>
      <c r="D67" s="105">
        <f t="shared" si="2"/>
        <v>15627</v>
      </c>
      <c r="E67" s="105">
        <f t="shared" si="3"/>
        <v>0</v>
      </c>
      <c r="F67" s="105">
        <v>0</v>
      </c>
      <c r="G67" s="105">
        <v>0</v>
      </c>
      <c r="H67" s="105">
        <f t="shared" si="4"/>
        <v>15627</v>
      </c>
      <c r="I67" s="105">
        <v>2831</v>
      </c>
      <c r="J67" s="105">
        <v>12796</v>
      </c>
      <c r="K67" s="105">
        <f t="shared" si="5"/>
        <v>0</v>
      </c>
      <c r="L67" s="105">
        <v>0</v>
      </c>
      <c r="M67" s="105">
        <v>0</v>
      </c>
      <c r="N67" s="105">
        <f t="shared" si="6"/>
        <v>15627</v>
      </c>
      <c r="O67" s="105">
        <f t="shared" si="7"/>
        <v>2831</v>
      </c>
      <c r="P67" s="105">
        <v>2831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5">
        <f t="shared" si="8"/>
        <v>12796</v>
      </c>
      <c r="W67" s="105">
        <v>12796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5">
        <f t="shared" si="9"/>
        <v>0</v>
      </c>
      <c r="AD67" s="105">
        <v>0</v>
      </c>
      <c r="AE67" s="105">
        <v>0</v>
      </c>
      <c r="AF67" s="105">
        <f t="shared" si="10"/>
        <v>43</v>
      </c>
      <c r="AG67" s="105">
        <v>43</v>
      </c>
      <c r="AH67" s="105">
        <v>0</v>
      </c>
      <c r="AI67" s="105">
        <v>0</v>
      </c>
      <c r="AJ67" s="105">
        <f t="shared" si="11"/>
        <v>43</v>
      </c>
      <c r="AK67" s="105">
        <v>0</v>
      </c>
      <c r="AL67" s="105">
        <v>0</v>
      </c>
      <c r="AM67" s="105">
        <v>0</v>
      </c>
      <c r="AN67" s="105">
        <v>0</v>
      </c>
      <c r="AO67" s="105">
        <v>0</v>
      </c>
      <c r="AP67" s="105">
        <v>0</v>
      </c>
      <c r="AQ67" s="105">
        <v>0</v>
      </c>
      <c r="AR67" s="105">
        <v>0</v>
      </c>
      <c r="AS67" s="105">
        <v>43</v>
      </c>
      <c r="AT67" s="105">
        <f t="shared" si="12"/>
        <v>0</v>
      </c>
      <c r="AU67" s="105">
        <v>0</v>
      </c>
      <c r="AV67" s="105">
        <v>0</v>
      </c>
      <c r="AW67" s="105">
        <v>0</v>
      </c>
      <c r="AX67" s="105">
        <v>0</v>
      </c>
      <c r="AY67" s="105">
        <v>0</v>
      </c>
      <c r="AZ67" s="105">
        <f t="shared" si="13"/>
        <v>59</v>
      </c>
      <c r="BA67" s="105">
        <v>59</v>
      </c>
      <c r="BB67" s="105">
        <v>0</v>
      </c>
      <c r="BC67" s="105">
        <v>0</v>
      </c>
    </row>
    <row r="68" spans="1:55" s="102" customFormat="1" ht="12" customHeight="1">
      <c r="A68" s="100" t="s">
        <v>259</v>
      </c>
      <c r="B68" s="101" t="s">
        <v>380</v>
      </c>
      <c r="C68" s="100" t="s">
        <v>381</v>
      </c>
      <c r="D68" s="105">
        <f t="shared" si="2"/>
        <v>4614</v>
      </c>
      <c r="E68" s="105">
        <f t="shared" si="3"/>
        <v>0</v>
      </c>
      <c r="F68" s="105">
        <v>0</v>
      </c>
      <c r="G68" s="105">
        <v>0</v>
      </c>
      <c r="H68" s="105">
        <f t="shared" si="4"/>
        <v>718</v>
      </c>
      <c r="I68" s="105">
        <v>718</v>
      </c>
      <c r="J68" s="105">
        <v>0</v>
      </c>
      <c r="K68" s="105">
        <f t="shared" si="5"/>
        <v>3896</v>
      </c>
      <c r="L68" s="105">
        <v>0</v>
      </c>
      <c r="M68" s="105">
        <v>3896</v>
      </c>
      <c r="N68" s="105">
        <f t="shared" si="6"/>
        <v>4614</v>
      </c>
      <c r="O68" s="105">
        <f t="shared" si="7"/>
        <v>718</v>
      </c>
      <c r="P68" s="105">
        <v>718</v>
      </c>
      <c r="Q68" s="105">
        <v>0</v>
      </c>
      <c r="R68" s="105">
        <v>0</v>
      </c>
      <c r="S68" s="105">
        <v>0</v>
      </c>
      <c r="T68" s="105">
        <v>0</v>
      </c>
      <c r="U68" s="105">
        <v>0</v>
      </c>
      <c r="V68" s="105">
        <f t="shared" si="8"/>
        <v>3896</v>
      </c>
      <c r="W68" s="105">
        <v>3896</v>
      </c>
      <c r="X68" s="105">
        <v>0</v>
      </c>
      <c r="Y68" s="105">
        <v>0</v>
      </c>
      <c r="Z68" s="105">
        <v>0</v>
      </c>
      <c r="AA68" s="105">
        <v>0</v>
      </c>
      <c r="AB68" s="105">
        <v>0</v>
      </c>
      <c r="AC68" s="105">
        <f t="shared" si="9"/>
        <v>0</v>
      </c>
      <c r="AD68" s="105">
        <v>0</v>
      </c>
      <c r="AE68" s="105">
        <v>0</v>
      </c>
      <c r="AF68" s="105">
        <f t="shared" si="10"/>
        <v>295</v>
      </c>
      <c r="AG68" s="105">
        <v>295</v>
      </c>
      <c r="AH68" s="105">
        <v>0</v>
      </c>
      <c r="AI68" s="105">
        <v>0</v>
      </c>
      <c r="AJ68" s="105">
        <f t="shared" si="11"/>
        <v>295</v>
      </c>
      <c r="AK68" s="105">
        <v>0</v>
      </c>
      <c r="AL68" s="105">
        <v>0</v>
      </c>
      <c r="AM68" s="105">
        <v>13</v>
      </c>
      <c r="AN68" s="105">
        <v>0</v>
      </c>
      <c r="AO68" s="105">
        <v>0</v>
      </c>
      <c r="AP68" s="105">
        <v>0</v>
      </c>
      <c r="AQ68" s="105">
        <v>0</v>
      </c>
      <c r="AR68" s="105">
        <v>0</v>
      </c>
      <c r="AS68" s="105">
        <v>282</v>
      </c>
      <c r="AT68" s="105">
        <f t="shared" si="12"/>
        <v>0</v>
      </c>
      <c r="AU68" s="105">
        <v>0</v>
      </c>
      <c r="AV68" s="105">
        <v>0</v>
      </c>
      <c r="AW68" s="105">
        <v>0</v>
      </c>
      <c r="AX68" s="105">
        <v>0</v>
      </c>
      <c r="AY68" s="105">
        <v>0</v>
      </c>
      <c r="AZ68" s="105">
        <f t="shared" si="13"/>
        <v>0</v>
      </c>
      <c r="BA68" s="105">
        <v>0</v>
      </c>
      <c r="BB68" s="105">
        <v>0</v>
      </c>
      <c r="BC68" s="105">
        <v>0</v>
      </c>
    </row>
    <row r="69" spans="1:55" s="102" customFormat="1" ht="12" customHeight="1">
      <c r="A69" s="100" t="s">
        <v>259</v>
      </c>
      <c r="B69" s="101" t="s">
        <v>382</v>
      </c>
      <c r="C69" s="100" t="s">
        <v>383</v>
      </c>
      <c r="D69" s="105">
        <f t="shared" si="2"/>
        <v>7162</v>
      </c>
      <c r="E69" s="105">
        <f t="shared" si="3"/>
        <v>0</v>
      </c>
      <c r="F69" s="105">
        <v>0</v>
      </c>
      <c r="G69" s="105">
        <v>0</v>
      </c>
      <c r="H69" s="105">
        <f t="shared" si="4"/>
        <v>765</v>
      </c>
      <c r="I69" s="105">
        <v>765</v>
      </c>
      <c r="J69" s="105">
        <v>0</v>
      </c>
      <c r="K69" s="105">
        <f t="shared" si="5"/>
        <v>6397</v>
      </c>
      <c r="L69" s="105">
        <v>0</v>
      </c>
      <c r="M69" s="105">
        <v>6397</v>
      </c>
      <c r="N69" s="105">
        <f t="shared" si="6"/>
        <v>7162</v>
      </c>
      <c r="O69" s="105">
        <f t="shared" si="7"/>
        <v>765</v>
      </c>
      <c r="P69" s="105">
        <v>765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5">
        <f t="shared" si="8"/>
        <v>6397</v>
      </c>
      <c r="W69" s="105">
        <v>6397</v>
      </c>
      <c r="X69" s="105">
        <v>0</v>
      </c>
      <c r="Y69" s="105">
        <v>0</v>
      </c>
      <c r="Z69" s="105">
        <v>0</v>
      </c>
      <c r="AA69" s="105">
        <v>0</v>
      </c>
      <c r="AB69" s="105">
        <v>0</v>
      </c>
      <c r="AC69" s="105">
        <f t="shared" si="9"/>
        <v>0</v>
      </c>
      <c r="AD69" s="105">
        <v>0</v>
      </c>
      <c r="AE69" s="105">
        <v>0</v>
      </c>
      <c r="AF69" s="105">
        <f t="shared" si="10"/>
        <v>52</v>
      </c>
      <c r="AG69" s="105">
        <v>52</v>
      </c>
      <c r="AH69" s="105">
        <v>0</v>
      </c>
      <c r="AI69" s="105">
        <v>0</v>
      </c>
      <c r="AJ69" s="105">
        <f t="shared" si="11"/>
        <v>363</v>
      </c>
      <c r="AK69" s="105">
        <v>363</v>
      </c>
      <c r="AL69" s="105">
        <v>0</v>
      </c>
      <c r="AM69" s="105">
        <v>0</v>
      </c>
      <c r="AN69" s="105">
        <v>0</v>
      </c>
      <c r="AO69" s="105">
        <v>0</v>
      </c>
      <c r="AP69" s="105">
        <v>0</v>
      </c>
      <c r="AQ69" s="105">
        <v>0</v>
      </c>
      <c r="AR69" s="105">
        <v>0</v>
      </c>
      <c r="AS69" s="105">
        <v>0</v>
      </c>
      <c r="AT69" s="105">
        <f t="shared" si="12"/>
        <v>52</v>
      </c>
      <c r="AU69" s="105">
        <v>52</v>
      </c>
      <c r="AV69" s="105">
        <v>0</v>
      </c>
      <c r="AW69" s="105">
        <v>0</v>
      </c>
      <c r="AX69" s="105">
        <v>0</v>
      </c>
      <c r="AY69" s="105">
        <v>0</v>
      </c>
      <c r="AZ69" s="105">
        <f t="shared" si="13"/>
        <v>0</v>
      </c>
      <c r="BA69" s="105">
        <v>0</v>
      </c>
      <c r="BB69" s="105">
        <v>0</v>
      </c>
      <c r="BC69" s="105">
        <v>0</v>
      </c>
    </row>
    <row r="70" spans="1:55" s="102" customFormat="1" ht="12" customHeight="1">
      <c r="A70" s="100" t="s">
        <v>259</v>
      </c>
      <c r="B70" s="101" t="s">
        <v>384</v>
      </c>
      <c r="C70" s="100" t="s">
        <v>385</v>
      </c>
      <c r="D70" s="105">
        <f t="shared" si="2"/>
        <v>6058</v>
      </c>
      <c r="E70" s="105">
        <f t="shared" si="3"/>
        <v>0</v>
      </c>
      <c r="F70" s="105">
        <v>0</v>
      </c>
      <c r="G70" s="105">
        <v>0</v>
      </c>
      <c r="H70" s="105">
        <f t="shared" si="4"/>
        <v>1069</v>
      </c>
      <c r="I70" s="105">
        <v>1069</v>
      </c>
      <c r="J70" s="105">
        <v>0</v>
      </c>
      <c r="K70" s="105">
        <f t="shared" si="5"/>
        <v>4989</v>
      </c>
      <c r="L70" s="105">
        <v>0</v>
      </c>
      <c r="M70" s="105">
        <v>4989</v>
      </c>
      <c r="N70" s="105">
        <f t="shared" si="6"/>
        <v>6058</v>
      </c>
      <c r="O70" s="105">
        <f t="shared" si="7"/>
        <v>1069</v>
      </c>
      <c r="P70" s="105">
        <v>1069</v>
      </c>
      <c r="Q70" s="105">
        <v>0</v>
      </c>
      <c r="R70" s="105">
        <v>0</v>
      </c>
      <c r="S70" s="105">
        <v>0</v>
      </c>
      <c r="T70" s="105">
        <v>0</v>
      </c>
      <c r="U70" s="105">
        <v>0</v>
      </c>
      <c r="V70" s="105">
        <f t="shared" si="8"/>
        <v>4989</v>
      </c>
      <c r="W70" s="105">
        <v>4989</v>
      </c>
      <c r="X70" s="105">
        <v>0</v>
      </c>
      <c r="Y70" s="105">
        <v>0</v>
      </c>
      <c r="Z70" s="105">
        <v>0</v>
      </c>
      <c r="AA70" s="105">
        <v>0</v>
      </c>
      <c r="AB70" s="105">
        <v>0</v>
      </c>
      <c r="AC70" s="105">
        <f t="shared" si="9"/>
        <v>0</v>
      </c>
      <c r="AD70" s="105">
        <v>0</v>
      </c>
      <c r="AE70" s="105">
        <v>0</v>
      </c>
      <c r="AF70" s="105">
        <f t="shared" si="10"/>
        <v>281</v>
      </c>
      <c r="AG70" s="105">
        <v>281</v>
      </c>
      <c r="AH70" s="105">
        <v>0</v>
      </c>
      <c r="AI70" s="105">
        <v>0</v>
      </c>
      <c r="AJ70" s="105">
        <f t="shared" si="11"/>
        <v>281</v>
      </c>
      <c r="AK70" s="105">
        <v>0</v>
      </c>
      <c r="AL70" s="105">
        <v>0</v>
      </c>
      <c r="AM70" s="105">
        <v>281</v>
      </c>
      <c r="AN70" s="105">
        <v>0</v>
      </c>
      <c r="AO70" s="105">
        <v>0</v>
      </c>
      <c r="AP70" s="105">
        <v>0</v>
      </c>
      <c r="AQ70" s="105">
        <v>0</v>
      </c>
      <c r="AR70" s="105">
        <v>0</v>
      </c>
      <c r="AS70" s="105">
        <v>0</v>
      </c>
      <c r="AT70" s="105">
        <f t="shared" si="12"/>
        <v>4</v>
      </c>
      <c r="AU70" s="105">
        <v>0</v>
      </c>
      <c r="AV70" s="105">
        <v>0</v>
      </c>
      <c r="AW70" s="105">
        <v>4</v>
      </c>
      <c r="AX70" s="105">
        <v>0</v>
      </c>
      <c r="AY70" s="105">
        <v>0</v>
      </c>
      <c r="AZ70" s="105">
        <f t="shared" si="13"/>
        <v>0</v>
      </c>
      <c r="BA70" s="105">
        <v>0</v>
      </c>
      <c r="BB70" s="105">
        <v>0</v>
      </c>
      <c r="BC70" s="105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386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11</v>
      </c>
      <c r="M2" s="2" t="str">
        <f>IF(L2&lt;&gt;"",VLOOKUP(L2,$AI$6:$AJ$52,2,FALSE),"-")</f>
        <v>埼玉県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3" t="s">
        <v>26</v>
      </c>
      <c r="G6" s="184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88" t="s">
        <v>28</v>
      </c>
      <c r="C7" s="5" t="s">
        <v>29</v>
      </c>
      <c r="D7" s="18">
        <f>AD7</f>
        <v>132483</v>
      </c>
      <c r="F7" s="185" t="s">
        <v>30</v>
      </c>
      <c r="G7" s="6" t="s">
        <v>31</v>
      </c>
      <c r="H7" s="19">
        <f aca="true" t="shared" si="1" ref="H7:H12">AD14</f>
        <v>120752</v>
      </c>
      <c r="I7" s="19">
        <f aca="true" t="shared" si="2" ref="I7:I12">AD24</f>
        <v>685895</v>
      </c>
      <c r="J7" s="19">
        <f aca="true" t="shared" si="3" ref="J7:J12">SUM(H7:I7)</f>
        <v>806647</v>
      </c>
      <c r="K7" s="20">
        <f aca="true" t="shared" si="4" ref="K7:K12">IF(J$13&gt;0,J7/J$13,0)</f>
        <v>1</v>
      </c>
      <c r="L7" s="21">
        <f>AD34</f>
        <v>19114</v>
      </c>
      <c r="M7" s="22">
        <f>AD37</f>
        <v>659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132483</v>
      </c>
      <c r="AF7" s="11" t="str">
        <f ca="1" t="shared" si="0"/>
        <v>11000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89"/>
      <c r="C8" s="6" t="s">
        <v>32</v>
      </c>
      <c r="D8" s="23">
        <f>AD8</f>
        <v>264</v>
      </c>
      <c r="F8" s="186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264</v>
      </c>
      <c r="AF8" s="11" t="str">
        <f ca="1" t="shared" si="0"/>
        <v>11100</v>
      </c>
      <c r="AG8" s="11">
        <v>8</v>
      </c>
      <c r="AI8" s="45" t="s">
        <v>168</v>
      </c>
      <c r="AJ8" s="2" t="s">
        <v>115</v>
      </c>
    </row>
    <row r="9" spans="2:36" ht="16.5" customHeight="1">
      <c r="B9" s="190"/>
      <c r="C9" s="7" t="s">
        <v>34</v>
      </c>
      <c r="D9" s="24">
        <f>SUM(D7:D8)</f>
        <v>132747</v>
      </c>
      <c r="F9" s="186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5462353</v>
      </c>
      <c r="AF9" s="11" t="str">
        <f ca="1" t="shared" si="0"/>
        <v>11201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1" t="s">
        <v>36</v>
      </c>
      <c r="C10" s="8" t="s">
        <v>37</v>
      </c>
      <c r="D10" s="23">
        <f>AD9</f>
        <v>5462353</v>
      </c>
      <c r="F10" s="186"/>
      <c r="G10" s="6" t="s">
        <v>38</v>
      </c>
      <c r="H10" s="19">
        <f t="shared" si="1"/>
        <v>0</v>
      </c>
      <c r="I10" s="19">
        <f t="shared" si="2"/>
        <v>0</v>
      </c>
      <c r="J10" s="19">
        <f t="shared" si="3"/>
        <v>0</v>
      </c>
      <c r="K10" s="20">
        <f t="shared" si="4"/>
        <v>0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9055</v>
      </c>
      <c r="AF10" s="11" t="str">
        <f ca="1" t="shared" si="0"/>
        <v>11202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2"/>
      <c r="C11" s="6" t="s">
        <v>39</v>
      </c>
      <c r="D11" s="23">
        <f>AD10</f>
        <v>9055</v>
      </c>
      <c r="F11" s="186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1682845</v>
      </c>
      <c r="AF11" s="11" t="str">
        <f ca="1" t="shared" si="0"/>
        <v>11203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2"/>
      <c r="C12" s="6" t="s">
        <v>40</v>
      </c>
      <c r="D12" s="23">
        <f>AD11</f>
        <v>1682845</v>
      </c>
      <c r="F12" s="186"/>
      <c r="G12" s="6" t="s">
        <v>42</v>
      </c>
      <c r="H12" s="19">
        <f t="shared" si="1"/>
        <v>0</v>
      </c>
      <c r="I12" s="19">
        <f t="shared" si="2"/>
        <v>0</v>
      </c>
      <c r="J12" s="19">
        <f t="shared" si="3"/>
        <v>0</v>
      </c>
      <c r="K12" s="20">
        <f t="shared" si="4"/>
        <v>0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841433</v>
      </c>
      <c r="AF12" s="11" t="str">
        <f ca="1" t="shared" si="0"/>
        <v>11206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3"/>
      <c r="C13" s="7" t="s">
        <v>34</v>
      </c>
      <c r="D13" s="24">
        <f>SUM(D10:D12)</f>
        <v>7154253</v>
      </c>
      <c r="F13" s="187"/>
      <c r="G13" s="6" t="s">
        <v>34</v>
      </c>
      <c r="H13" s="19">
        <f>SUM(H7:H12)</f>
        <v>120752</v>
      </c>
      <c r="I13" s="19">
        <f>SUM(I7:I12)</f>
        <v>685895</v>
      </c>
      <c r="J13" s="19">
        <f>SUM(J7:J12)</f>
        <v>806647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118972</v>
      </c>
      <c r="AF13" s="11" t="str">
        <f ca="1" t="shared" si="0"/>
        <v>11207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0" t="s">
        <v>43</v>
      </c>
      <c r="C14" s="171"/>
      <c r="D14" s="27">
        <f>SUM(D9,D13)</f>
        <v>7287000</v>
      </c>
      <c r="F14" s="168" t="s">
        <v>44</v>
      </c>
      <c r="G14" s="169"/>
      <c r="H14" s="19">
        <f>AD20</f>
        <v>1289</v>
      </c>
      <c r="I14" s="19">
        <f>AD30</f>
        <v>5332</v>
      </c>
      <c r="J14" s="19">
        <f>SUM(H14:I14)</f>
        <v>6621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120752</v>
      </c>
      <c r="AF14" s="11" t="str">
        <f ca="1" t="shared" si="0"/>
        <v>11208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0" t="s">
        <v>122</v>
      </c>
      <c r="C15" s="171"/>
      <c r="D15" s="27">
        <f>AD13</f>
        <v>118972</v>
      </c>
      <c r="F15" s="170" t="s">
        <v>3</v>
      </c>
      <c r="G15" s="171"/>
      <c r="H15" s="29">
        <f>SUM(H13:H14)</f>
        <v>122041</v>
      </c>
      <c r="I15" s="29">
        <f>SUM(I13:I14)</f>
        <v>691227</v>
      </c>
      <c r="J15" s="29">
        <f>SUM(J13:J14)</f>
        <v>813268</v>
      </c>
      <c r="K15" s="30" t="s">
        <v>126</v>
      </c>
      <c r="L15" s="31">
        <f>SUM(L7:L9)</f>
        <v>19114</v>
      </c>
      <c r="M15" s="32">
        <f>SUM(M7:M9)</f>
        <v>659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11209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11210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841433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0</v>
      </c>
      <c r="AF17" s="11" t="str">
        <f ca="1" t="shared" si="0"/>
        <v>11211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3" t="s">
        <v>48</v>
      </c>
      <c r="G18" s="184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0</v>
      </c>
      <c r="AF18" s="11" t="str">
        <f ca="1" t="shared" si="0"/>
        <v>11212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0.981783038287361</v>
      </c>
      <c r="F19" s="168" t="s">
        <v>50</v>
      </c>
      <c r="G19" s="169"/>
      <c r="H19" s="19">
        <f>AD21</f>
        <v>0</v>
      </c>
      <c r="I19" s="19">
        <f>AD31</f>
        <v>0</v>
      </c>
      <c r="J19" s="23">
        <f>SUM(H19:I19)</f>
        <v>0</v>
      </c>
      <c r="AA19" s="3" t="s">
        <v>42</v>
      </c>
      <c r="AB19" s="48" t="s">
        <v>68</v>
      </c>
      <c r="AC19" s="48" t="s">
        <v>134</v>
      </c>
      <c r="AD19" s="11">
        <f ca="1" t="shared" si="5"/>
        <v>0</v>
      </c>
      <c r="AF19" s="11" t="str">
        <f ca="1" t="shared" si="0"/>
        <v>11214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0.018216961712638945</v>
      </c>
      <c r="F20" s="168" t="s">
        <v>52</v>
      </c>
      <c r="G20" s="169"/>
      <c r="H20" s="19">
        <f>AD22</f>
        <v>59587</v>
      </c>
      <c r="I20" s="19">
        <f>AD32</f>
        <v>12796</v>
      </c>
      <c r="J20" s="23">
        <f>SUM(H20:I20)</f>
        <v>72383</v>
      </c>
      <c r="AA20" s="3" t="s">
        <v>44</v>
      </c>
      <c r="AB20" s="48" t="s">
        <v>68</v>
      </c>
      <c r="AC20" s="48" t="s">
        <v>135</v>
      </c>
      <c r="AD20" s="11">
        <f ca="1" t="shared" si="5"/>
        <v>1289</v>
      </c>
      <c r="AF20" s="11" t="str">
        <f ca="1" t="shared" si="0"/>
        <v>11215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0.7496024427061891</v>
      </c>
      <c r="F21" s="168" t="s">
        <v>54</v>
      </c>
      <c r="G21" s="169"/>
      <c r="H21" s="19">
        <f>AD23</f>
        <v>61165</v>
      </c>
      <c r="I21" s="19">
        <f>AD33</f>
        <v>673099</v>
      </c>
      <c r="J21" s="23">
        <f>SUM(H21:I21)</f>
        <v>734264</v>
      </c>
      <c r="AA21" s="3" t="s">
        <v>50</v>
      </c>
      <c r="AB21" s="48" t="s">
        <v>68</v>
      </c>
      <c r="AC21" s="48" t="s">
        <v>136</v>
      </c>
      <c r="AD21" s="11">
        <f ca="1" t="shared" si="5"/>
        <v>0</v>
      </c>
      <c r="AF21" s="11" t="str">
        <f ca="1" t="shared" si="0"/>
        <v>11216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0.23093797173047895</v>
      </c>
      <c r="F22" s="170" t="s">
        <v>3</v>
      </c>
      <c r="G22" s="171"/>
      <c r="H22" s="29">
        <f>SUM(H19:H21)</f>
        <v>120752</v>
      </c>
      <c r="I22" s="29">
        <f>SUM(I19:I21)</f>
        <v>685895</v>
      </c>
      <c r="J22" s="34">
        <f>SUM(J19:J21)</f>
        <v>806647</v>
      </c>
      <c r="AA22" s="3" t="s">
        <v>52</v>
      </c>
      <c r="AB22" s="48" t="s">
        <v>68</v>
      </c>
      <c r="AC22" s="48" t="s">
        <v>137</v>
      </c>
      <c r="AD22" s="11">
        <f ca="1" t="shared" si="5"/>
        <v>59587</v>
      </c>
      <c r="AF22" s="11" t="str">
        <f ca="1" t="shared" si="0"/>
        <v>11217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0.11547042678742966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61165</v>
      </c>
      <c r="AF23" s="11" t="str">
        <f ca="1" t="shared" si="0"/>
        <v>11218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0.998011254491627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685895</v>
      </c>
      <c r="AF24" s="11" t="str">
        <f ca="1" t="shared" si="0"/>
        <v>11219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0.0019887455083730707</v>
      </c>
      <c r="F25" s="179" t="s">
        <v>57</v>
      </c>
      <c r="G25" s="180"/>
      <c r="H25" s="180"/>
      <c r="I25" s="172" t="s">
        <v>58</v>
      </c>
      <c r="J25" s="174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 t="str">
        <f ca="1" t="shared" si="0"/>
        <v>11221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1"/>
      <c r="G26" s="182"/>
      <c r="H26" s="182"/>
      <c r="I26" s="173"/>
      <c r="J26" s="175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 t="str">
        <f ca="1" t="shared" si="0"/>
        <v>11222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5" t="s">
        <v>60</v>
      </c>
      <c r="G27" s="166"/>
      <c r="H27" s="167"/>
      <c r="I27" s="21">
        <f aca="true" t="shared" si="6" ref="I27:I35">AD40</f>
        <v>8299</v>
      </c>
      <c r="J27" s="37">
        <f>AD49</f>
        <v>537</v>
      </c>
      <c r="AA27" s="3" t="s">
        <v>38</v>
      </c>
      <c r="AB27" s="48" t="s">
        <v>68</v>
      </c>
      <c r="AC27" s="48" t="s">
        <v>142</v>
      </c>
      <c r="AD27" s="11">
        <f ca="1" t="shared" si="5"/>
        <v>0</v>
      </c>
      <c r="AF27" s="11" t="str">
        <f ca="1" t="shared" si="0"/>
        <v>11223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6" t="s">
        <v>61</v>
      </c>
      <c r="G28" s="177"/>
      <c r="H28" s="178"/>
      <c r="I28" s="21">
        <f t="shared" si="6"/>
        <v>279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 t="str">
        <f ca="1" t="shared" si="0"/>
        <v>11224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5" t="s">
        <v>62</v>
      </c>
      <c r="G29" s="166"/>
      <c r="H29" s="167"/>
      <c r="I29" s="21">
        <f t="shared" si="6"/>
        <v>8794</v>
      </c>
      <c r="J29" s="37">
        <f>AD51</f>
        <v>102</v>
      </c>
      <c r="AA29" s="3" t="s">
        <v>42</v>
      </c>
      <c r="AB29" s="48" t="s">
        <v>68</v>
      </c>
      <c r="AC29" s="48" t="s">
        <v>144</v>
      </c>
      <c r="AD29" s="11">
        <f ca="1" t="shared" si="5"/>
        <v>0</v>
      </c>
      <c r="AF29" s="11" t="str">
        <f ca="1" t="shared" si="0"/>
        <v>11225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5" t="s">
        <v>16</v>
      </c>
      <c r="G30" s="166"/>
      <c r="H30" s="167"/>
      <c r="I30" s="21">
        <f t="shared" si="6"/>
        <v>3536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5332</v>
      </c>
      <c r="AF30" s="11" t="str">
        <f ca="1" t="shared" si="0"/>
        <v>11227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5" t="s">
        <v>17</v>
      </c>
      <c r="G31" s="166"/>
      <c r="H31" s="167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0</v>
      </c>
      <c r="AF31" s="11" t="str">
        <f ca="1" t="shared" si="0"/>
        <v>11228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5" t="s">
        <v>63</v>
      </c>
      <c r="G32" s="166"/>
      <c r="H32" s="167"/>
      <c r="I32" s="21">
        <f t="shared" si="6"/>
        <v>0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12796</v>
      </c>
      <c r="AF32" s="11" t="str">
        <f ca="1" t="shared" si="0"/>
        <v>11229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5" t="s">
        <v>64</v>
      </c>
      <c r="G33" s="166"/>
      <c r="H33" s="167"/>
      <c r="I33" s="21">
        <f t="shared" si="6"/>
        <v>266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673099</v>
      </c>
      <c r="AF33" s="11" t="str">
        <f ca="1" t="shared" si="0"/>
        <v>11230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5" t="s">
        <v>65</v>
      </c>
      <c r="G34" s="166"/>
      <c r="H34" s="167"/>
      <c r="I34" s="21">
        <f t="shared" si="6"/>
        <v>36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19114</v>
      </c>
      <c r="AF34" s="11" t="str">
        <f ca="1" t="shared" si="0"/>
        <v>11231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5" t="s">
        <v>66</v>
      </c>
      <c r="G35" s="166"/>
      <c r="H35" s="167"/>
      <c r="I35" s="21">
        <f t="shared" si="6"/>
        <v>5945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 t="str">
        <f ca="1" t="shared" si="0"/>
        <v>11232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2" t="s">
        <v>10</v>
      </c>
      <c r="G36" s="163"/>
      <c r="H36" s="164"/>
      <c r="I36" s="38">
        <f>SUM(I27:I35)</f>
        <v>27155</v>
      </c>
      <c r="J36" s="39">
        <f>SUM(J27:J31)</f>
        <v>639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 t="str">
        <f ca="1" t="shared" si="0"/>
        <v>11233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659</v>
      </c>
      <c r="AF37" s="11" t="str">
        <f ca="1" t="shared" si="0"/>
        <v>11234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 t="str">
        <f ca="1" t="shared" si="0"/>
        <v>11235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 t="str">
        <f ca="1" t="shared" si="0"/>
        <v>11237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8299</v>
      </c>
      <c r="AF40" s="11" t="str">
        <f ca="1" t="shared" si="0"/>
        <v>11238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279</v>
      </c>
      <c r="AF41" s="11" t="str">
        <f ca="1" t="shared" si="0"/>
        <v>11239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8794</v>
      </c>
      <c r="AF42" s="11" t="str">
        <f ca="1" t="shared" si="0"/>
        <v>11240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3536</v>
      </c>
      <c r="AF43" s="11" t="str">
        <f ca="1" t="shared" si="0"/>
        <v>11241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 t="str">
        <f ca="1" t="shared" si="0"/>
        <v>11242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0</v>
      </c>
      <c r="AF45" s="11" t="str">
        <f ca="1" t="shared" si="0"/>
        <v>11243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266</v>
      </c>
      <c r="AF46" s="11" t="str">
        <f ca="1" t="shared" si="0"/>
        <v>11245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36</v>
      </c>
      <c r="AF47" s="11" t="str">
        <f ca="1" t="shared" si="0"/>
        <v>11246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5945</v>
      </c>
      <c r="AF48" s="11" t="str">
        <f ca="1" t="shared" si="0"/>
        <v>11301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537</v>
      </c>
      <c r="AF49" s="11" t="str">
        <f ca="1" t="shared" si="0"/>
        <v>11324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 t="str">
        <f ca="1" t="shared" si="0"/>
        <v>11326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102</v>
      </c>
      <c r="AF51" s="11" t="str">
        <f ca="1" t="shared" si="0"/>
        <v>11327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 t="str">
        <f ca="1" t="shared" si="0"/>
        <v>11341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 t="str">
        <f ca="1" t="shared" si="0"/>
        <v>11342</v>
      </c>
      <c r="AG53" s="11">
        <v>53</v>
      </c>
    </row>
    <row r="54" spans="32:33" ht="13.5" hidden="1">
      <c r="AF54" s="11" t="str">
        <f ca="1" t="shared" si="0"/>
        <v>11343</v>
      </c>
      <c r="AG54" s="11">
        <v>54</v>
      </c>
    </row>
    <row r="55" spans="32:33" ht="13.5" hidden="1">
      <c r="AF55" s="11" t="str">
        <f ca="1" t="shared" si="0"/>
        <v>11346</v>
      </c>
      <c r="AG55" s="11">
        <v>55</v>
      </c>
    </row>
    <row r="56" spans="32:33" ht="13.5" hidden="1">
      <c r="AF56" s="11" t="str">
        <f ca="1" t="shared" si="0"/>
        <v>11347</v>
      </c>
      <c r="AG56" s="11">
        <v>56</v>
      </c>
    </row>
    <row r="57" spans="32:33" ht="13.5" hidden="1">
      <c r="AF57" s="11" t="str">
        <f ca="1" t="shared" si="0"/>
        <v>11348</v>
      </c>
      <c r="AG57" s="11">
        <v>57</v>
      </c>
    </row>
    <row r="58" spans="32:33" ht="13.5" hidden="1">
      <c r="AF58" s="11" t="str">
        <f ca="1" t="shared" si="0"/>
        <v>11349</v>
      </c>
      <c r="AG58" s="11">
        <v>58</v>
      </c>
    </row>
    <row r="59" spans="32:33" ht="13.5" hidden="1">
      <c r="AF59" s="11" t="str">
        <f ca="1" t="shared" si="0"/>
        <v>11361</v>
      </c>
      <c r="AG59" s="11">
        <v>59</v>
      </c>
    </row>
    <row r="60" spans="32:33" ht="13.5" hidden="1">
      <c r="AF60" s="11" t="str">
        <f ca="1" t="shared" si="0"/>
        <v>11362</v>
      </c>
      <c r="AG60" s="11">
        <v>60</v>
      </c>
    </row>
    <row r="61" spans="32:33" ht="13.5" hidden="1">
      <c r="AF61" s="11" t="str">
        <f ca="1" t="shared" si="0"/>
        <v>11363</v>
      </c>
      <c r="AG61" s="11">
        <v>61</v>
      </c>
    </row>
    <row r="62" spans="32:33" ht="13.5" hidden="1">
      <c r="AF62" s="11" t="str">
        <f ca="1" t="shared" si="0"/>
        <v>11365</v>
      </c>
      <c r="AG62" s="11">
        <v>62</v>
      </c>
    </row>
    <row r="63" spans="32:33" ht="13.5" hidden="1">
      <c r="AF63" s="11" t="str">
        <f ca="1" t="shared" si="0"/>
        <v>11369</v>
      </c>
      <c r="AG63" s="11">
        <v>63</v>
      </c>
    </row>
    <row r="64" spans="32:33" ht="13.5" hidden="1">
      <c r="AF64" s="11" t="str">
        <f ca="1" t="shared" si="0"/>
        <v>11381</v>
      </c>
      <c r="AG64" s="11">
        <v>64</v>
      </c>
    </row>
    <row r="65" spans="32:33" ht="13.5" hidden="1">
      <c r="AF65" s="11" t="str">
        <f ca="1" t="shared" si="0"/>
        <v>11383</v>
      </c>
      <c r="AG65" s="11">
        <v>65</v>
      </c>
    </row>
    <row r="66" spans="32:33" ht="13.5" hidden="1">
      <c r="AF66" s="11" t="str">
        <f ca="1" t="shared" si="0"/>
        <v>11385</v>
      </c>
      <c r="AG66" s="11">
        <v>66</v>
      </c>
    </row>
    <row r="67" spans="32:33" ht="13.5" hidden="1">
      <c r="AF67" s="11" t="str">
        <f ca="1" t="shared" si="0"/>
        <v>11408</v>
      </c>
      <c r="AG67" s="11">
        <v>67</v>
      </c>
    </row>
    <row r="68" spans="32:33" ht="13.5" hidden="1">
      <c r="AF68" s="11" t="str">
        <f ca="1" t="shared" si="0"/>
        <v>11442</v>
      </c>
      <c r="AG68" s="11">
        <v>68</v>
      </c>
    </row>
    <row r="69" spans="32:33" ht="13.5" hidden="1">
      <c r="AF69" s="11" t="str">
        <f ca="1" t="shared" si="0"/>
        <v>11464</v>
      </c>
      <c r="AG69" s="11">
        <v>69</v>
      </c>
    </row>
    <row r="70" spans="32:33" ht="13.5" hidden="1">
      <c r="AF70" s="11" t="str">
        <f ca="1" t="shared" si="7" ref="AF70:AF133">INDIRECT($AB$7&amp;"!"&amp;"B"&amp;ROW(B70))</f>
        <v>11465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2014-07-16T08:04:22Z</cp:lastPrinted>
  <dcterms:created xsi:type="dcterms:W3CDTF">2008-01-06T09:25:24Z</dcterms:created>
  <dcterms:modified xsi:type="dcterms:W3CDTF">2015-02-25T06:57:00Z</dcterms:modified>
  <cp:category/>
  <cp:version/>
  <cp:contentType/>
  <cp:contentStatus/>
</cp:coreProperties>
</file>