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'災害廃棄物事業経費（歳出）'!$A$7:$CI$32</definedName>
    <definedName name="_xlnm.Print_Area" localSheetId="2">'災害廃棄物事業経費（歳入）'!$A$7:$AD$32</definedName>
    <definedName name="_xlnm.Print_Area" localSheetId="0">'災害廃棄物事業経費（市町村）'!$A$7:$DJ$30</definedName>
    <definedName name="_xlnm.Print_Area" localSheetId="1">'災害廃棄物事業経費（組合）'!$A$7:$DJ$9</definedName>
    <definedName name="_xlnm.Print_Area" localSheetId="5">'市町村分担金内訳'!$A$7:$DU$9</definedName>
    <definedName name="_xlnm.Print_Area" localSheetId="4">'組合分担金内訳'!$A$7:$BE$30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<sst xmlns="http://schemas.openxmlformats.org/spreadsheetml/2006/main" count="1875" uniqueCount="259">
  <si>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</si>
  <si>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</si>
  <si>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</si>
  <si>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</si>
  <si>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</si>
  <si>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</si>
  <si>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</si>
  <si>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</si>
  <si>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</si>
  <si>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</si>
  <si>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</si>
  <si>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</si>
  <si>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</si>
  <si>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</si>
  <si>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</si>
  <si>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</si>
  <si>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</si>
  <si>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</si>
  <si>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</si>
  <si>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</si>
  <si>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</si>
  <si>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</si>
  <si>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</si>
  <si>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</si>
  <si>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</si>
  <si>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</si>
  <si>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</si>
  <si>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</si>
  <si>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</si>
  <si>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</si>
  <si>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</si>
  <si>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</si>
  <si>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</si>
  <si>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</si>
  <si>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</si>
  <si>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</si>
  <si>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</si>
  <si>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</si>
  <si>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</si>
  <si>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</si>
  <si>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</si>
  <si>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</si>
  <si>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</si>
  <si>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</si>
  <si>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</si>
  <si>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</si>
  <si>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</si>
  <si>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</si>
  <si>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</si>
  <si>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</si>
  <si>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</si>
  <si>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</si>
  <si>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</si>
  <si>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</si>
  <si>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</si>
  <si>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</si>
  <si>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</si>
  <si>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</si>
  <si>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</si>
  <si>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</si>
  <si>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</si>
  <si>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</si>
  <si>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</si>
  <si>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</si>
  <si>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</si>
  <si>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</si>
  <si>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</si>
  <si>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</si>
  <si>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</si>
  <si>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</si>
  <si>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</si>
  <si>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</si>
  <si>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</si>
  <si>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</si>
  <si>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</si>
  <si>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</si>
  <si>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</si>
  <si>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</si>
  <si>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</si>
  <si>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</si>
  <si>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</si>
  <si>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</si>
  <si>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</si>
  <si>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</si>
  <si>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</si>
  <si>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</si>
  <si>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</si>
  <si>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</si>
  <si>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</si>
  <si>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</si>
  <si>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</si>
  <si>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</si>
  <si>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</si>
  <si>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</si>
  <si>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</si>
  <si>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</si>
  <si>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</si>
  <si>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</si>
  <si>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</si>
  <si>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</si>
  <si>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</si>
  <si>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</si>
  <si>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</si>
  <si>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</si>
  <si>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</si>
  <si>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</si>
  <si>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</si>
  <si>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</si>
  <si>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</si>
  <si>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</si>
  <si>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</si>
  <si>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</si>
  <si>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</si>
  <si>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</si>
  <si>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</si>
  <si>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</si>
  <si>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</si>
  <si>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</si>
  <si>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</si>
  <si>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</si>
  <si>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</si>
  <si>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</si>
  <si>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</si>
  <si>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</si>
  <si>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</si>
  <si>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</si>
  <si>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</si>
  <si>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</si>
  <si>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</si>
  <si>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</si>
  <si>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</si>
  <si>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</si>
  <si>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</si>
  <si>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</si>
  <si>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</si>
  <si>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</si>
  <si>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</si>
  <si>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</si>
  <si>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</si>
  <si>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</si>
  <si>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</si>
  <si>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</si>
  <si>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</si>
  <si>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</si>
  <si>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</si>
  <si>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</si>
  <si>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</si>
  <si>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</si>
  <si>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</si>
  <si>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</si>
  <si>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</si>
  <si>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</si>
  <si>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</si>
  <si>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</si>
  <si>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</si>
  <si>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</si>
  <si>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</si>
  <si>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</si>
  <si>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</si>
  <si>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</si>
  <si>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</si>
  <si>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</si>
  <si>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</si>
  <si>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</si>
  <si>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</si>
  <si>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</si>
  <si>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</si>
  <si>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</si>
  <si>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</si>
  <si>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</si>
  <si>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</si>
  <si>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</si>
  <si>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</si>
  <si>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</si>
  <si>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</si>
  <si>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</si>
  <si>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</si>
  <si>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</si>
  <si>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</si>
  <si>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</si>
  <si>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</si>
  <si>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</si>
  <si>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</si>
  <si>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</si>
  <si>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</si>
  <si>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</si>
  <si>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</si>
  <si>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</si>
  <si>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</si>
  <si>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</si>
  <si>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</si>
  <si>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</si>
  <si>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</si>
  <si>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</si>
  <si>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</si>
  <si>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</si>
  <si>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</si>
  <si>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</si>
  <si>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</si>
  <si>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</si>
  <si>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</si>
  <si>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美里町</t>
  </si>
  <si>
    <t>宮城県</t>
  </si>
  <si>
    <t>04000</t>
  </si>
  <si>
    <t>04872</t>
  </si>
  <si>
    <t>宮城東部衛生処理組合</t>
  </si>
  <si>
    <t>04209</t>
  </si>
  <si>
    <t>多賀城市</t>
  </si>
  <si>
    <t>04404</t>
  </si>
  <si>
    <t>七ヶ浜町</t>
  </si>
  <si>
    <t>04401</t>
  </si>
  <si>
    <t>松島町</t>
  </si>
  <si>
    <t>04872</t>
  </si>
  <si>
    <t>宮城東部衛生処理組合</t>
  </si>
  <si>
    <t>04928</t>
  </si>
  <si>
    <t>石巻地区広域行政事務組合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</si>
  <si>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</si>
  <si>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</si>
  <si>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</si>
  <si>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</si>
  <si>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</si>
  <si>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</si>
  <si>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</si>
  <si>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</si>
  <si>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04207</t>
  </si>
  <si>
    <t>名取市</t>
  </si>
  <si>
    <t>04209</t>
  </si>
  <si>
    <t>多賀城市</t>
  </si>
  <si>
    <t>04211</t>
  </si>
  <si>
    <t>岩沼市</t>
  </si>
  <si>
    <t>04213</t>
  </si>
  <si>
    <t>栗原市</t>
  </si>
  <si>
    <t>04214</t>
  </si>
  <si>
    <t>東松島市</t>
  </si>
  <si>
    <t>04323</t>
  </si>
  <si>
    <t>柴田町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</si>
  <si>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</si>
  <si>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</si>
  <si>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</si>
  <si>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</si>
  <si>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</si>
  <si>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</si>
  <si>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</si>
  <si>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</si>
  <si>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</si>
  <si>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</si>
  <si>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</si>
  <si>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</si>
  <si>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</si>
  <si>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</si>
  <si>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04445</t>
  </si>
  <si>
    <t>加美町</t>
  </si>
  <si>
    <t>04501</t>
  </si>
  <si>
    <t>涌谷町</t>
  </si>
  <si>
    <t>04505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</si>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</sst>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20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9" t="s">
        <v>2</v>
      </c>
      <c r="B2" s="99" t="s">
        <v>3</v>
      </c>
      <c r="C2" s="101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0"/>
      <c r="B3" s="100"/>
      <c r="C3" s="102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0"/>
      <c r="B4" s="100"/>
      <c r="C4" s="102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97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97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97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0"/>
      <c r="B5" s="100"/>
      <c r="C5" s="102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98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98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98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0"/>
      <c r="B6" s="100"/>
      <c r="C6" s="102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0" customFormat="1" ht="12" customHeight="1">
      <c r="A7" s="85" t="s">
        <v>202</v>
      </c>
      <c r="B7" s="86" t="s">
        <v>203</v>
      </c>
      <c r="C7" s="85" t="s">
        <v>198</v>
      </c>
      <c r="D7" s="87">
        <f aca="true" t="shared" si="0" ref="D7:I7">SUM(D8:D30)</f>
        <v>216244244</v>
      </c>
      <c r="E7" s="87">
        <f t="shared" si="0"/>
        <v>208454171</v>
      </c>
      <c r="F7" s="87">
        <f t="shared" si="0"/>
        <v>192234009</v>
      </c>
      <c r="G7" s="87">
        <f t="shared" si="0"/>
        <v>12980767</v>
      </c>
      <c r="H7" s="87">
        <f t="shared" si="0"/>
        <v>0</v>
      </c>
      <c r="I7" s="87">
        <f t="shared" si="0"/>
        <v>0</v>
      </c>
      <c r="J7" s="88" t="s">
        <v>199</v>
      </c>
      <c r="K7" s="87">
        <f aca="true" t="shared" si="1" ref="K7:R7">SUM(K8:K30)</f>
        <v>3239395</v>
      </c>
      <c r="L7" s="87">
        <f t="shared" si="1"/>
        <v>7790073</v>
      </c>
      <c r="M7" s="87">
        <f t="shared" si="1"/>
        <v>9782</v>
      </c>
      <c r="N7" s="87">
        <f t="shared" si="1"/>
        <v>9782</v>
      </c>
      <c r="O7" s="87">
        <f t="shared" si="1"/>
        <v>8804</v>
      </c>
      <c r="P7" s="87">
        <f t="shared" si="1"/>
        <v>825</v>
      </c>
      <c r="Q7" s="87">
        <f t="shared" si="1"/>
        <v>0</v>
      </c>
      <c r="R7" s="87">
        <f t="shared" si="1"/>
        <v>0</v>
      </c>
      <c r="S7" s="88" t="s">
        <v>199</v>
      </c>
      <c r="T7" s="87">
        <f aca="true" t="shared" si="2" ref="T7:AA7">SUM(T8:T30)</f>
        <v>153</v>
      </c>
      <c r="U7" s="87">
        <f t="shared" si="2"/>
        <v>0</v>
      </c>
      <c r="V7" s="87">
        <f t="shared" si="2"/>
        <v>216254026</v>
      </c>
      <c r="W7" s="87">
        <f t="shared" si="2"/>
        <v>208463953</v>
      </c>
      <c r="X7" s="87">
        <f t="shared" si="2"/>
        <v>192242813</v>
      </c>
      <c r="Y7" s="87">
        <f t="shared" si="2"/>
        <v>12981592</v>
      </c>
      <c r="Z7" s="87">
        <f t="shared" si="2"/>
        <v>0</v>
      </c>
      <c r="AA7" s="87">
        <f t="shared" si="2"/>
        <v>0</v>
      </c>
      <c r="AB7" s="88" t="s">
        <v>199</v>
      </c>
      <c r="AC7" s="87">
        <f aca="true" t="shared" si="3" ref="AC7:CN7">SUM(AC8:AC30)</f>
        <v>3239548</v>
      </c>
      <c r="AD7" s="87">
        <f t="shared" si="3"/>
        <v>7790073</v>
      </c>
      <c r="AE7" s="87">
        <f t="shared" si="3"/>
        <v>4725</v>
      </c>
      <c r="AF7" s="87">
        <f t="shared" si="3"/>
        <v>4725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4725</v>
      </c>
      <c r="AK7" s="87">
        <f t="shared" si="3"/>
        <v>0</v>
      </c>
      <c r="AL7" s="87">
        <f t="shared" si="3"/>
        <v>0</v>
      </c>
      <c r="AM7" s="87">
        <f t="shared" si="3"/>
        <v>215881160</v>
      </c>
      <c r="AN7" s="87">
        <f t="shared" si="3"/>
        <v>33277</v>
      </c>
      <c r="AO7" s="87">
        <f t="shared" si="3"/>
        <v>26457</v>
      </c>
      <c r="AP7" s="87">
        <f t="shared" si="3"/>
        <v>6820</v>
      </c>
      <c r="AQ7" s="87">
        <f t="shared" si="3"/>
        <v>0</v>
      </c>
      <c r="AR7" s="87">
        <f t="shared" si="3"/>
        <v>0</v>
      </c>
      <c r="AS7" s="87">
        <f t="shared" si="3"/>
        <v>5432277</v>
      </c>
      <c r="AT7" s="87">
        <f t="shared" si="3"/>
        <v>2325754</v>
      </c>
      <c r="AU7" s="87">
        <f t="shared" si="3"/>
        <v>3106380</v>
      </c>
      <c r="AV7" s="87">
        <f t="shared" si="3"/>
        <v>143</v>
      </c>
      <c r="AW7" s="87">
        <f t="shared" si="3"/>
        <v>0</v>
      </c>
      <c r="AX7" s="87">
        <f t="shared" si="3"/>
        <v>210360397</v>
      </c>
      <c r="AY7" s="87">
        <f t="shared" si="3"/>
        <v>45409054</v>
      </c>
      <c r="AZ7" s="87">
        <f t="shared" si="3"/>
        <v>72945953</v>
      </c>
      <c r="BA7" s="87">
        <f t="shared" si="3"/>
        <v>16412779</v>
      </c>
      <c r="BB7" s="87">
        <f t="shared" si="3"/>
        <v>75592611</v>
      </c>
      <c r="BC7" s="87">
        <f t="shared" si="3"/>
        <v>23553</v>
      </c>
      <c r="BD7" s="87">
        <f t="shared" si="3"/>
        <v>55209</v>
      </c>
      <c r="BE7" s="87">
        <f t="shared" si="3"/>
        <v>334806</v>
      </c>
      <c r="BF7" s="87">
        <f t="shared" si="3"/>
        <v>216220691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9782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9782</v>
      </c>
      <c r="CA7" s="87">
        <f t="shared" si="3"/>
        <v>9782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9782</v>
      </c>
      <c r="CI7" s="87">
        <f t="shared" si="3"/>
        <v>4725</v>
      </c>
      <c r="CJ7" s="87">
        <f t="shared" si="3"/>
        <v>4725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4725</v>
      </c>
      <c r="CO7" s="87">
        <f aca="true" t="shared" si="4" ref="CO7:DJ7">SUM(CO8:CO30)</f>
        <v>0</v>
      </c>
      <c r="CP7" s="87">
        <f t="shared" si="4"/>
        <v>0</v>
      </c>
      <c r="CQ7" s="87">
        <f t="shared" si="4"/>
        <v>215890942</v>
      </c>
      <c r="CR7" s="87">
        <f t="shared" si="4"/>
        <v>33277</v>
      </c>
      <c r="CS7" s="87">
        <f t="shared" si="4"/>
        <v>26457</v>
      </c>
      <c r="CT7" s="87">
        <f t="shared" si="4"/>
        <v>6820</v>
      </c>
      <c r="CU7" s="87">
        <f t="shared" si="4"/>
        <v>0</v>
      </c>
      <c r="CV7" s="87">
        <f t="shared" si="4"/>
        <v>0</v>
      </c>
      <c r="CW7" s="87">
        <f t="shared" si="4"/>
        <v>5432277</v>
      </c>
      <c r="CX7" s="87">
        <f t="shared" si="4"/>
        <v>2325754</v>
      </c>
      <c r="CY7" s="87">
        <f t="shared" si="4"/>
        <v>3106380</v>
      </c>
      <c r="CZ7" s="87">
        <f t="shared" si="4"/>
        <v>143</v>
      </c>
      <c r="DA7" s="87">
        <f t="shared" si="4"/>
        <v>0</v>
      </c>
      <c r="DB7" s="87">
        <f t="shared" si="4"/>
        <v>210370179</v>
      </c>
      <c r="DC7" s="87">
        <f t="shared" si="4"/>
        <v>45418836</v>
      </c>
      <c r="DD7" s="87">
        <f t="shared" si="4"/>
        <v>72945953</v>
      </c>
      <c r="DE7" s="87">
        <f t="shared" si="4"/>
        <v>16412779</v>
      </c>
      <c r="DF7" s="87">
        <f t="shared" si="4"/>
        <v>75592611</v>
      </c>
      <c r="DG7" s="87">
        <f t="shared" si="4"/>
        <v>23553</v>
      </c>
      <c r="DH7" s="87">
        <f t="shared" si="4"/>
        <v>55209</v>
      </c>
      <c r="DI7" s="87">
        <f t="shared" si="4"/>
        <v>334806</v>
      </c>
      <c r="DJ7" s="87">
        <f t="shared" si="4"/>
        <v>216230473</v>
      </c>
    </row>
    <row r="8" spans="1:114" s="80" customFormat="1" ht="12" customHeight="1">
      <c r="A8" s="89" t="s">
        <v>202</v>
      </c>
      <c r="B8" s="90" t="s">
        <v>203</v>
      </c>
      <c r="C8" s="89" t="s">
        <v>202</v>
      </c>
      <c r="D8" s="91">
        <f aca="true" t="shared" si="5" ref="D8:D30">SUM(E8,+L8)</f>
        <v>0</v>
      </c>
      <c r="E8" s="91">
        <f aca="true" t="shared" si="6" ref="E8:E30">SUM(F8:I8)+K8</f>
        <v>0</v>
      </c>
      <c r="F8" s="91">
        <v>0</v>
      </c>
      <c r="G8" s="91">
        <v>0</v>
      </c>
      <c r="H8" s="91">
        <v>0</v>
      </c>
      <c r="I8" s="91">
        <v>0</v>
      </c>
      <c r="J8" s="92" t="s">
        <v>199</v>
      </c>
      <c r="K8" s="91">
        <v>0</v>
      </c>
      <c r="L8" s="91">
        <v>0</v>
      </c>
      <c r="M8" s="91">
        <f aca="true" t="shared" si="7" ref="M8:M30">SUM(N8,+U8)</f>
        <v>0</v>
      </c>
      <c r="N8" s="91">
        <f aca="true" t="shared" si="8" ref="N8:N30">SUM(O8:R8)+T8</f>
        <v>0</v>
      </c>
      <c r="O8" s="91">
        <v>0</v>
      </c>
      <c r="P8" s="91">
        <v>0</v>
      </c>
      <c r="Q8" s="91">
        <v>0</v>
      </c>
      <c r="R8" s="91">
        <v>0</v>
      </c>
      <c r="S8" s="92" t="s">
        <v>199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 t="s">
        <v>199</v>
      </c>
      <c r="AC8" s="91">
        <v>0</v>
      </c>
      <c r="AD8" s="91">
        <v>0</v>
      </c>
      <c r="AE8" s="91">
        <f aca="true" t="shared" si="9" ref="AE8:AE30">SUM(AF8,+AK8)</f>
        <v>0</v>
      </c>
      <c r="AF8" s="91">
        <f aca="true" t="shared" si="10" ref="AF8:AF30"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f aca="true" t="shared" si="11" ref="AM8:AM30">SUM(AN8,AS8,AW8,AX8,BD8)</f>
        <v>0</v>
      </c>
      <c r="AN8" s="91">
        <f aca="true" t="shared" si="12" ref="AN8:AN30"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 aca="true" t="shared" si="13" ref="AS8:AS30">SUM(AT8:AV8)</f>
        <v>0</v>
      </c>
      <c r="AT8" s="91">
        <v>0</v>
      </c>
      <c r="AU8" s="91">
        <v>0</v>
      </c>
      <c r="AV8" s="91">
        <v>0</v>
      </c>
      <c r="AW8" s="91">
        <v>0</v>
      </c>
      <c r="AX8" s="91">
        <f aca="true" t="shared" si="14" ref="AX8:AX30">SUM(AY8:BB8)</f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f aca="true" t="shared" si="15" ref="BF8:BF30">SUM(AE8,+AM8,+BE8)</f>
        <v>0</v>
      </c>
      <c r="BG8" s="91">
        <f aca="true" t="shared" si="16" ref="BG8:BG30">SUM(BH8,+BM8)</f>
        <v>0</v>
      </c>
      <c r="BH8" s="91">
        <f aca="true" t="shared" si="17" ref="BH8:BH30"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f aca="true" t="shared" si="18" ref="BO8:BO30">SUM(BP8,BU8,BY8,BZ8,CF8)</f>
        <v>0</v>
      </c>
      <c r="BP8" s="91">
        <f aca="true" t="shared" si="19" ref="BP8:BP30"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 aca="true" t="shared" si="20" ref="BU8:BU30"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 aca="true" t="shared" si="21" ref="BZ8:BZ30">SUM(CA8:CD8)</f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f aca="true" t="shared" si="22" ref="CH8:CH30">SUM(BG8,+BO8,+CG8)</f>
        <v>0</v>
      </c>
      <c r="CI8" s="91">
        <f aca="true" t="shared" si="23" ref="CI8:CX23">SUM(AE8,+BG8)</f>
        <v>0</v>
      </c>
      <c r="CJ8" s="91">
        <f t="shared" si="23"/>
        <v>0</v>
      </c>
      <c r="CK8" s="91">
        <f t="shared" si="23"/>
        <v>0</v>
      </c>
      <c r="CL8" s="91">
        <f t="shared" si="23"/>
        <v>0</v>
      </c>
      <c r="CM8" s="91">
        <f t="shared" si="23"/>
        <v>0</v>
      </c>
      <c r="CN8" s="91">
        <f t="shared" si="23"/>
        <v>0</v>
      </c>
      <c r="CO8" s="91">
        <f t="shared" si="23"/>
        <v>0</v>
      </c>
      <c r="CP8" s="91">
        <f t="shared" si="23"/>
        <v>0</v>
      </c>
      <c r="CQ8" s="91">
        <f t="shared" si="23"/>
        <v>0</v>
      </c>
      <c r="CR8" s="91">
        <f t="shared" si="23"/>
        <v>0</v>
      </c>
      <c r="CS8" s="91">
        <f t="shared" si="23"/>
        <v>0</v>
      </c>
      <c r="CT8" s="91">
        <f t="shared" si="23"/>
        <v>0</v>
      </c>
      <c r="CU8" s="91">
        <f t="shared" si="23"/>
        <v>0</v>
      </c>
      <c r="CV8" s="91">
        <f t="shared" si="23"/>
        <v>0</v>
      </c>
      <c r="CW8" s="91">
        <f t="shared" si="23"/>
        <v>0</v>
      </c>
      <c r="CX8" s="91">
        <f t="shared" si="23"/>
        <v>0</v>
      </c>
      <c r="CY8" s="91">
        <f aca="true" t="shared" si="24" ref="CY8:DJ29">SUM(AU8,+BW8)</f>
        <v>0</v>
      </c>
      <c r="CZ8" s="91">
        <f t="shared" si="24"/>
        <v>0</v>
      </c>
      <c r="DA8" s="91">
        <f t="shared" si="24"/>
        <v>0</v>
      </c>
      <c r="DB8" s="91">
        <f t="shared" si="24"/>
        <v>0</v>
      </c>
      <c r="DC8" s="91">
        <f t="shared" si="24"/>
        <v>0</v>
      </c>
      <c r="DD8" s="91">
        <f t="shared" si="24"/>
        <v>0</v>
      </c>
      <c r="DE8" s="91">
        <f t="shared" si="24"/>
        <v>0</v>
      </c>
      <c r="DF8" s="91">
        <f t="shared" si="24"/>
        <v>0</v>
      </c>
      <c r="DG8" s="91">
        <f t="shared" si="24"/>
        <v>0</v>
      </c>
      <c r="DH8" s="91">
        <f t="shared" si="24"/>
        <v>0</v>
      </c>
      <c r="DI8" s="91">
        <f t="shared" si="24"/>
        <v>0</v>
      </c>
      <c r="DJ8" s="91">
        <f t="shared" si="24"/>
        <v>0</v>
      </c>
    </row>
    <row r="9" spans="1:114" s="80" customFormat="1" ht="12" customHeight="1">
      <c r="A9" s="89" t="s">
        <v>202</v>
      </c>
      <c r="B9" s="90" t="s">
        <v>216</v>
      </c>
      <c r="C9" s="89" t="s">
        <v>217</v>
      </c>
      <c r="D9" s="91">
        <f t="shared" si="5"/>
        <v>18132109</v>
      </c>
      <c r="E9" s="91">
        <f t="shared" si="6"/>
        <v>16844461</v>
      </c>
      <c r="F9" s="91">
        <v>15789339</v>
      </c>
      <c r="G9" s="91">
        <v>466723</v>
      </c>
      <c r="H9" s="91">
        <v>0</v>
      </c>
      <c r="I9" s="91">
        <v>0</v>
      </c>
      <c r="J9" s="92" t="s">
        <v>199</v>
      </c>
      <c r="K9" s="91">
        <v>588399</v>
      </c>
      <c r="L9" s="91">
        <v>1287648</v>
      </c>
      <c r="M9" s="91">
        <f t="shared" si="7"/>
        <v>0</v>
      </c>
      <c r="N9" s="91">
        <f t="shared" si="8"/>
        <v>0</v>
      </c>
      <c r="O9" s="91">
        <v>0</v>
      </c>
      <c r="P9" s="91">
        <v>0</v>
      </c>
      <c r="Q9" s="91">
        <v>0</v>
      </c>
      <c r="R9" s="91">
        <v>0</v>
      </c>
      <c r="S9" s="92" t="s">
        <v>199</v>
      </c>
      <c r="T9" s="91">
        <v>0</v>
      </c>
      <c r="U9" s="91">
        <v>0</v>
      </c>
      <c r="V9" s="91">
        <v>18132109</v>
      </c>
      <c r="W9" s="91">
        <v>16844461</v>
      </c>
      <c r="X9" s="91">
        <v>15789339</v>
      </c>
      <c r="Y9" s="91">
        <v>466723</v>
      </c>
      <c r="Z9" s="91">
        <v>0</v>
      </c>
      <c r="AA9" s="91">
        <v>0</v>
      </c>
      <c r="AB9" s="92" t="s">
        <v>199</v>
      </c>
      <c r="AC9" s="91">
        <v>588399</v>
      </c>
      <c r="AD9" s="91">
        <v>1287648</v>
      </c>
      <c r="AE9" s="91">
        <f t="shared" si="9"/>
        <v>0</v>
      </c>
      <c r="AF9" s="91">
        <f t="shared" si="10"/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f t="shared" si="11"/>
        <v>18087515</v>
      </c>
      <c r="AN9" s="91">
        <f t="shared" si="12"/>
        <v>0</v>
      </c>
      <c r="AO9" s="91">
        <v>0</v>
      </c>
      <c r="AP9" s="91">
        <v>0</v>
      </c>
      <c r="AQ9" s="91">
        <v>0</v>
      </c>
      <c r="AR9" s="91">
        <v>0</v>
      </c>
      <c r="AS9" s="91">
        <f t="shared" si="13"/>
        <v>3104573</v>
      </c>
      <c r="AT9" s="91">
        <v>0</v>
      </c>
      <c r="AU9" s="91">
        <v>3104573</v>
      </c>
      <c r="AV9" s="91">
        <v>0</v>
      </c>
      <c r="AW9" s="91">
        <v>0</v>
      </c>
      <c r="AX9" s="91">
        <f t="shared" si="14"/>
        <v>14982942</v>
      </c>
      <c r="AY9" s="91">
        <v>0</v>
      </c>
      <c r="AZ9" s="91">
        <v>7203512</v>
      </c>
      <c r="BA9" s="91">
        <v>7779430</v>
      </c>
      <c r="BB9" s="91">
        <v>0</v>
      </c>
      <c r="BC9" s="91">
        <v>0</v>
      </c>
      <c r="BD9" s="91">
        <v>0</v>
      </c>
      <c r="BE9" s="91">
        <v>44594</v>
      </c>
      <c r="BF9" s="91">
        <f t="shared" si="15"/>
        <v>18132109</v>
      </c>
      <c r="BG9" s="91">
        <f t="shared" si="16"/>
        <v>0</v>
      </c>
      <c r="BH9" s="91">
        <f t="shared" si="17"/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f t="shared" si="18"/>
        <v>0</v>
      </c>
      <c r="BP9" s="91">
        <f t="shared" si="19"/>
        <v>0</v>
      </c>
      <c r="BQ9" s="91">
        <v>0</v>
      </c>
      <c r="BR9" s="91">
        <v>0</v>
      </c>
      <c r="BS9" s="91">
        <v>0</v>
      </c>
      <c r="BT9" s="91">
        <v>0</v>
      </c>
      <c r="BU9" s="91">
        <f t="shared" si="20"/>
        <v>0</v>
      </c>
      <c r="BV9" s="91">
        <v>0</v>
      </c>
      <c r="BW9" s="91">
        <v>0</v>
      </c>
      <c r="BX9" s="91">
        <v>0</v>
      </c>
      <c r="BY9" s="91">
        <v>0</v>
      </c>
      <c r="BZ9" s="91">
        <f t="shared" si="21"/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f t="shared" si="22"/>
        <v>0</v>
      </c>
      <c r="CI9" s="91">
        <f t="shared" si="23"/>
        <v>0</v>
      </c>
      <c r="CJ9" s="91">
        <f t="shared" si="23"/>
        <v>0</v>
      </c>
      <c r="CK9" s="91">
        <f t="shared" si="23"/>
        <v>0</v>
      </c>
      <c r="CL9" s="91">
        <f t="shared" si="23"/>
        <v>0</v>
      </c>
      <c r="CM9" s="91">
        <f t="shared" si="23"/>
        <v>0</v>
      </c>
      <c r="CN9" s="91">
        <f t="shared" si="23"/>
        <v>0</v>
      </c>
      <c r="CO9" s="91">
        <f t="shared" si="23"/>
        <v>0</v>
      </c>
      <c r="CP9" s="91">
        <f t="shared" si="23"/>
        <v>0</v>
      </c>
      <c r="CQ9" s="91">
        <f t="shared" si="23"/>
        <v>18087515</v>
      </c>
      <c r="CR9" s="91">
        <f t="shared" si="23"/>
        <v>0</v>
      </c>
      <c r="CS9" s="91">
        <f t="shared" si="23"/>
        <v>0</v>
      </c>
      <c r="CT9" s="91">
        <f t="shared" si="23"/>
        <v>0</v>
      </c>
      <c r="CU9" s="91">
        <f t="shared" si="23"/>
        <v>0</v>
      </c>
      <c r="CV9" s="91">
        <f t="shared" si="23"/>
        <v>0</v>
      </c>
      <c r="CW9" s="91">
        <f t="shared" si="23"/>
        <v>3104573</v>
      </c>
      <c r="CX9" s="91">
        <f t="shared" si="23"/>
        <v>0</v>
      </c>
      <c r="CY9" s="91">
        <f t="shared" si="24"/>
        <v>3104573</v>
      </c>
      <c r="CZ9" s="91">
        <f t="shared" si="24"/>
        <v>0</v>
      </c>
      <c r="DA9" s="91">
        <f t="shared" si="24"/>
        <v>0</v>
      </c>
      <c r="DB9" s="91">
        <f t="shared" si="24"/>
        <v>14982942</v>
      </c>
      <c r="DC9" s="91">
        <f t="shared" si="24"/>
        <v>0</v>
      </c>
      <c r="DD9" s="91">
        <f t="shared" si="24"/>
        <v>7203512</v>
      </c>
      <c r="DE9" s="91">
        <f t="shared" si="24"/>
        <v>7779430</v>
      </c>
      <c r="DF9" s="91">
        <f t="shared" si="24"/>
        <v>0</v>
      </c>
      <c r="DG9" s="91">
        <f t="shared" si="24"/>
        <v>0</v>
      </c>
      <c r="DH9" s="91">
        <f t="shared" si="24"/>
        <v>0</v>
      </c>
      <c r="DI9" s="91">
        <f t="shared" si="24"/>
        <v>44594</v>
      </c>
      <c r="DJ9" s="91">
        <f t="shared" si="24"/>
        <v>18132109</v>
      </c>
    </row>
    <row r="10" spans="1:114" s="80" customFormat="1" ht="12" customHeight="1">
      <c r="A10" s="89" t="s">
        <v>202</v>
      </c>
      <c r="B10" s="90" t="s">
        <v>218</v>
      </c>
      <c r="C10" s="89" t="s">
        <v>219</v>
      </c>
      <c r="D10" s="91">
        <f t="shared" si="5"/>
        <v>47373931</v>
      </c>
      <c r="E10" s="91">
        <f t="shared" si="6"/>
        <v>47373931</v>
      </c>
      <c r="F10" s="91">
        <v>42636538</v>
      </c>
      <c r="G10" s="91">
        <v>3993622</v>
      </c>
      <c r="H10" s="91">
        <v>0</v>
      </c>
      <c r="I10" s="91">
        <v>0</v>
      </c>
      <c r="J10" s="92" t="s">
        <v>199</v>
      </c>
      <c r="K10" s="91">
        <v>743771</v>
      </c>
      <c r="L10" s="91">
        <v>0</v>
      </c>
      <c r="M10" s="91">
        <f t="shared" si="7"/>
        <v>9782</v>
      </c>
      <c r="N10" s="91">
        <f t="shared" si="8"/>
        <v>9782</v>
      </c>
      <c r="O10" s="91">
        <v>8804</v>
      </c>
      <c r="P10" s="91">
        <v>825</v>
      </c>
      <c r="Q10" s="91">
        <v>0</v>
      </c>
      <c r="R10" s="91">
        <v>0</v>
      </c>
      <c r="S10" s="92" t="s">
        <v>199</v>
      </c>
      <c r="T10" s="91">
        <v>153</v>
      </c>
      <c r="U10" s="91">
        <v>0</v>
      </c>
      <c r="V10" s="91">
        <v>47383713</v>
      </c>
      <c r="W10" s="91">
        <v>47383713</v>
      </c>
      <c r="X10" s="91">
        <v>42645342</v>
      </c>
      <c r="Y10" s="91">
        <v>3994447</v>
      </c>
      <c r="Z10" s="91">
        <v>0</v>
      </c>
      <c r="AA10" s="91">
        <v>0</v>
      </c>
      <c r="AB10" s="92" t="s">
        <v>199</v>
      </c>
      <c r="AC10" s="91">
        <v>743924</v>
      </c>
      <c r="AD10" s="91">
        <v>0</v>
      </c>
      <c r="AE10" s="91">
        <f t="shared" si="9"/>
        <v>0</v>
      </c>
      <c r="AF10" s="91">
        <f t="shared" si="10"/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f t="shared" si="11"/>
        <v>47325142</v>
      </c>
      <c r="AN10" s="91">
        <f t="shared" si="12"/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f t="shared" si="13"/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f t="shared" si="14"/>
        <v>47325142</v>
      </c>
      <c r="AY10" s="91">
        <v>4077139</v>
      </c>
      <c r="AZ10" s="91">
        <v>40591554</v>
      </c>
      <c r="BA10" s="91">
        <v>288048</v>
      </c>
      <c r="BB10" s="91">
        <v>2368401</v>
      </c>
      <c r="BC10" s="91">
        <v>0</v>
      </c>
      <c r="BD10" s="91">
        <v>0</v>
      </c>
      <c r="BE10" s="91">
        <v>48789</v>
      </c>
      <c r="BF10" s="91">
        <f t="shared" si="15"/>
        <v>47373931</v>
      </c>
      <c r="BG10" s="91">
        <f t="shared" si="16"/>
        <v>0</v>
      </c>
      <c r="BH10" s="91">
        <f t="shared" si="17"/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f t="shared" si="18"/>
        <v>9782</v>
      </c>
      <c r="BP10" s="91">
        <f t="shared" si="19"/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f t="shared" si="20"/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f t="shared" si="21"/>
        <v>9782</v>
      </c>
      <c r="CA10" s="91">
        <v>9782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f t="shared" si="22"/>
        <v>9782</v>
      </c>
      <c r="CI10" s="91">
        <f t="shared" si="23"/>
        <v>0</v>
      </c>
      <c r="CJ10" s="91">
        <f t="shared" si="23"/>
        <v>0</v>
      </c>
      <c r="CK10" s="91">
        <f t="shared" si="23"/>
        <v>0</v>
      </c>
      <c r="CL10" s="91">
        <f t="shared" si="23"/>
        <v>0</v>
      </c>
      <c r="CM10" s="91">
        <f t="shared" si="23"/>
        <v>0</v>
      </c>
      <c r="CN10" s="91">
        <f t="shared" si="23"/>
        <v>0</v>
      </c>
      <c r="CO10" s="91">
        <f t="shared" si="23"/>
        <v>0</v>
      </c>
      <c r="CP10" s="91">
        <f t="shared" si="23"/>
        <v>0</v>
      </c>
      <c r="CQ10" s="91">
        <f t="shared" si="23"/>
        <v>47334924</v>
      </c>
      <c r="CR10" s="91">
        <f t="shared" si="23"/>
        <v>0</v>
      </c>
      <c r="CS10" s="91">
        <f t="shared" si="23"/>
        <v>0</v>
      </c>
      <c r="CT10" s="91">
        <f t="shared" si="23"/>
        <v>0</v>
      </c>
      <c r="CU10" s="91">
        <f t="shared" si="23"/>
        <v>0</v>
      </c>
      <c r="CV10" s="91">
        <f t="shared" si="23"/>
        <v>0</v>
      </c>
      <c r="CW10" s="91">
        <f t="shared" si="23"/>
        <v>0</v>
      </c>
      <c r="CX10" s="91">
        <f t="shared" si="23"/>
        <v>0</v>
      </c>
      <c r="CY10" s="91">
        <f t="shared" si="24"/>
        <v>0</v>
      </c>
      <c r="CZ10" s="91">
        <f t="shared" si="24"/>
        <v>0</v>
      </c>
      <c r="DA10" s="91">
        <f t="shared" si="24"/>
        <v>0</v>
      </c>
      <c r="DB10" s="91">
        <f t="shared" si="24"/>
        <v>47334924</v>
      </c>
      <c r="DC10" s="91">
        <f t="shared" si="24"/>
        <v>4086921</v>
      </c>
      <c r="DD10" s="91">
        <f t="shared" si="24"/>
        <v>40591554</v>
      </c>
      <c r="DE10" s="91">
        <f t="shared" si="24"/>
        <v>288048</v>
      </c>
      <c r="DF10" s="91">
        <f t="shared" si="24"/>
        <v>2368401</v>
      </c>
      <c r="DG10" s="91">
        <f t="shared" si="24"/>
        <v>0</v>
      </c>
      <c r="DH10" s="91">
        <f t="shared" si="24"/>
        <v>0</v>
      </c>
      <c r="DI10" s="91">
        <f t="shared" si="24"/>
        <v>48789</v>
      </c>
      <c r="DJ10" s="91">
        <f t="shared" si="24"/>
        <v>47383713</v>
      </c>
    </row>
    <row r="11" spans="1:114" s="80" customFormat="1" ht="12" customHeight="1">
      <c r="A11" s="89" t="s">
        <v>202</v>
      </c>
      <c r="B11" s="90" t="s">
        <v>220</v>
      </c>
      <c r="C11" s="89" t="s">
        <v>221</v>
      </c>
      <c r="D11" s="91">
        <f t="shared" si="5"/>
        <v>3964130</v>
      </c>
      <c r="E11" s="91">
        <f t="shared" si="6"/>
        <v>3709245</v>
      </c>
      <c r="F11" s="91">
        <v>3614142</v>
      </c>
      <c r="G11" s="91">
        <v>95103</v>
      </c>
      <c r="H11" s="91">
        <v>0</v>
      </c>
      <c r="I11" s="91">
        <v>0</v>
      </c>
      <c r="J11" s="92" t="s">
        <v>199</v>
      </c>
      <c r="K11" s="91">
        <v>0</v>
      </c>
      <c r="L11" s="91">
        <v>254885</v>
      </c>
      <c r="M11" s="91">
        <f t="shared" si="7"/>
        <v>0</v>
      </c>
      <c r="N11" s="91">
        <f t="shared" si="8"/>
        <v>0</v>
      </c>
      <c r="O11" s="91">
        <v>0</v>
      </c>
      <c r="P11" s="91">
        <v>0</v>
      </c>
      <c r="Q11" s="91">
        <v>0</v>
      </c>
      <c r="R11" s="91">
        <v>0</v>
      </c>
      <c r="S11" s="92" t="s">
        <v>199</v>
      </c>
      <c r="T11" s="91">
        <v>0</v>
      </c>
      <c r="U11" s="91">
        <v>0</v>
      </c>
      <c r="V11" s="91">
        <v>3964130</v>
      </c>
      <c r="W11" s="91">
        <v>3709245</v>
      </c>
      <c r="X11" s="91">
        <v>3614142</v>
      </c>
      <c r="Y11" s="91">
        <v>95103</v>
      </c>
      <c r="Z11" s="91">
        <v>0</v>
      </c>
      <c r="AA11" s="91">
        <v>0</v>
      </c>
      <c r="AB11" s="92" t="s">
        <v>199</v>
      </c>
      <c r="AC11" s="91">
        <v>0</v>
      </c>
      <c r="AD11" s="91">
        <v>254885</v>
      </c>
      <c r="AE11" s="91">
        <f t="shared" si="9"/>
        <v>0</v>
      </c>
      <c r="AF11" s="91">
        <f t="shared" si="10"/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f t="shared" si="11"/>
        <v>3964130</v>
      </c>
      <c r="AN11" s="91">
        <f t="shared" si="12"/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f t="shared" si="13"/>
        <v>2172</v>
      </c>
      <c r="AT11" s="91">
        <v>2172</v>
      </c>
      <c r="AU11" s="91">
        <v>0</v>
      </c>
      <c r="AV11" s="91">
        <v>0</v>
      </c>
      <c r="AW11" s="91">
        <v>0</v>
      </c>
      <c r="AX11" s="91">
        <f t="shared" si="14"/>
        <v>3961958</v>
      </c>
      <c r="AY11" s="91">
        <v>0</v>
      </c>
      <c r="AZ11" s="91">
        <v>3961958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f t="shared" si="15"/>
        <v>3964130</v>
      </c>
      <c r="BG11" s="91">
        <f t="shared" si="16"/>
        <v>0</v>
      </c>
      <c r="BH11" s="91">
        <f t="shared" si="17"/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f t="shared" si="18"/>
        <v>0</v>
      </c>
      <c r="BP11" s="91">
        <f t="shared" si="19"/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f t="shared" si="20"/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f t="shared" si="21"/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f t="shared" si="22"/>
        <v>0</v>
      </c>
      <c r="CI11" s="91">
        <f t="shared" si="23"/>
        <v>0</v>
      </c>
      <c r="CJ11" s="91">
        <f t="shared" si="23"/>
        <v>0</v>
      </c>
      <c r="CK11" s="91">
        <f t="shared" si="23"/>
        <v>0</v>
      </c>
      <c r="CL11" s="91">
        <f t="shared" si="23"/>
        <v>0</v>
      </c>
      <c r="CM11" s="91">
        <f t="shared" si="23"/>
        <v>0</v>
      </c>
      <c r="CN11" s="91">
        <f t="shared" si="23"/>
        <v>0</v>
      </c>
      <c r="CO11" s="91">
        <f t="shared" si="23"/>
        <v>0</v>
      </c>
      <c r="CP11" s="91">
        <f t="shared" si="23"/>
        <v>0</v>
      </c>
      <c r="CQ11" s="91">
        <f t="shared" si="23"/>
        <v>3964130</v>
      </c>
      <c r="CR11" s="91">
        <f t="shared" si="23"/>
        <v>0</v>
      </c>
      <c r="CS11" s="91">
        <f t="shared" si="23"/>
        <v>0</v>
      </c>
      <c r="CT11" s="91">
        <f t="shared" si="23"/>
        <v>0</v>
      </c>
      <c r="CU11" s="91">
        <f t="shared" si="23"/>
        <v>0</v>
      </c>
      <c r="CV11" s="91">
        <f t="shared" si="23"/>
        <v>0</v>
      </c>
      <c r="CW11" s="91">
        <f t="shared" si="23"/>
        <v>2172</v>
      </c>
      <c r="CX11" s="91">
        <f t="shared" si="23"/>
        <v>2172</v>
      </c>
      <c r="CY11" s="91">
        <f t="shared" si="24"/>
        <v>0</v>
      </c>
      <c r="CZ11" s="91">
        <f t="shared" si="24"/>
        <v>0</v>
      </c>
      <c r="DA11" s="91">
        <f t="shared" si="24"/>
        <v>0</v>
      </c>
      <c r="DB11" s="91">
        <f t="shared" si="24"/>
        <v>3961958</v>
      </c>
      <c r="DC11" s="91">
        <f t="shared" si="24"/>
        <v>0</v>
      </c>
      <c r="DD11" s="91">
        <f t="shared" si="24"/>
        <v>3961958</v>
      </c>
      <c r="DE11" s="91">
        <f t="shared" si="24"/>
        <v>0</v>
      </c>
      <c r="DF11" s="91">
        <f t="shared" si="24"/>
        <v>0</v>
      </c>
      <c r="DG11" s="91">
        <f t="shared" si="24"/>
        <v>0</v>
      </c>
      <c r="DH11" s="91">
        <f t="shared" si="24"/>
        <v>0</v>
      </c>
      <c r="DI11" s="91">
        <f t="shared" si="24"/>
        <v>0</v>
      </c>
      <c r="DJ11" s="91">
        <f t="shared" si="24"/>
        <v>3964130</v>
      </c>
    </row>
    <row r="12" spans="1:114" s="80" customFormat="1" ht="12" customHeight="1">
      <c r="A12" s="89" t="s">
        <v>202</v>
      </c>
      <c r="B12" s="90" t="s">
        <v>222</v>
      </c>
      <c r="C12" s="89" t="s">
        <v>223</v>
      </c>
      <c r="D12" s="91">
        <f t="shared" si="5"/>
        <v>59680197</v>
      </c>
      <c r="E12" s="91">
        <f t="shared" si="6"/>
        <v>56972297</v>
      </c>
      <c r="F12" s="91">
        <v>54164955</v>
      </c>
      <c r="G12" s="91">
        <v>2758767</v>
      </c>
      <c r="H12" s="91">
        <v>0</v>
      </c>
      <c r="I12" s="91">
        <v>0</v>
      </c>
      <c r="J12" s="92" t="s">
        <v>199</v>
      </c>
      <c r="K12" s="91">
        <v>48575</v>
      </c>
      <c r="L12" s="91">
        <v>2707900</v>
      </c>
      <c r="M12" s="91">
        <f t="shared" si="7"/>
        <v>0</v>
      </c>
      <c r="N12" s="91">
        <f t="shared" si="8"/>
        <v>0</v>
      </c>
      <c r="O12" s="91">
        <v>0</v>
      </c>
      <c r="P12" s="91">
        <v>0</v>
      </c>
      <c r="Q12" s="91">
        <v>0</v>
      </c>
      <c r="R12" s="91">
        <v>0</v>
      </c>
      <c r="S12" s="92" t="s">
        <v>199</v>
      </c>
      <c r="T12" s="91">
        <v>0</v>
      </c>
      <c r="U12" s="91">
        <v>0</v>
      </c>
      <c r="V12" s="91">
        <v>59680197</v>
      </c>
      <c r="W12" s="91">
        <v>56972297</v>
      </c>
      <c r="X12" s="91">
        <v>54164955</v>
      </c>
      <c r="Y12" s="91">
        <v>2758767</v>
      </c>
      <c r="Z12" s="91">
        <v>0</v>
      </c>
      <c r="AA12" s="91">
        <v>0</v>
      </c>
      <c r="AB12" s="92" t="s">
        <v>199</v>
      </c>
      <c r="AC12" s="91">
        <v>48575</v>
      </c>
      <c r="AD12" s="91">
        <v>2707900</v>
      </c>
      <c r="AE12" s="91">
        <f t="shared" si="9"/>
        <v>0</v>
      </c>
      <c r="AF12" s="91">
        <f t="shared" si="10"/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f t="shared" si="11"/>
        <v>59480340</v>
      </c>
      <c r="AN12" s="91">
        <f t="shared" si="12"/>
        <v>6849</v>
      </c>
      <c r="AO12" s="91">
        <v>6849</v>
      </c>
      <c r="AP12" s="91">
        <v>0</v>
      </c>
      <c r="AQ12" s="91">
        <v>0</v>
      </c>
      <c r="AR12" s="91">
        <v>0</v>
      </c>
      <c r="AS12" s="91">
        <f t="shared" si="13"/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f t="shared" si="14"/>
        <v>59418724</v>
      </c>
      <c r="AY12" s="91">
        <v>3017469</v>
      </c>
      <c r="AZ12" s="91">
        <v>189946</v>
      </c>
      <c r="BA12" s="91">
        <v>844417</v>
      </c>
      <c r="BB12" s="91">
        <v>55366892</v>
      </c>
      <c r="BC12" s="91">
        <v>0</v>
      </c>
      <c r="BD12" s="91">
        <v>54767</v>
      </c>
      <c r="BE12" s="91">
        <v>199857</v>
      </c>
      <c r="BF12" s="91">
        <f t="shared" si="15"/>
        <v>59680197</v>
      </c>
      <c r="BG12" s="91">
        <f t="shared" si="16"/>
        <v>0</v>
      </c>
      <c r="BH12" s="91">
        <f t="shared" si="17"/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f t="shared" si="18"/>
        <v>0</v>
      </c>
      <c r="BP12" s="91">
        <f t="shared" si="19"/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f t="shared" si="20"/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f t="shared" si="21"/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f t="shared" si="22"/>
        <v>0</v>
      </c>
      <c r="CI12" s="91">
        <f t="shared" si="23"/>
        <v>0</v>
      </c>
      <c r="CJ12" s="91">
        <f t="shared" si="23"/>
        <v>0</v>
      </c>
      <c r="CK12" s="91">
        <f t="shared" si="23"/>
        <v>0</v>
      </c>
      <c r="CL12" s="91">
        <f t="shared" si="23"/>
        <v>0</v>
      </c>
      <c r="CM12" s="91">
        <f t="shared" si="23"/>
        <v>0</v>
      </c>
      <c r="CN12" s="91">
        <f t="shared" si="23"/>
        <v>0</v>
      </c>
      <c r="CO12" s="91">
        <f t="shared" si="23"/>
        <v>0</v>
      </c>
      <c r="CP12" s="91">
        <f t="shared" si="23"/>
        <v>0</v>
      </c>
      <c r="CQ12" s="91">
        <f t="shared" si="23"/>
        <v>59480340</v>
      </c>
      <c r="CR12" s="91">
        <f t="shared" si="23"/>
        <v>6849</v>
      </c>
      <c r="CS12" s="91">
        <f t="shared" si="23"/>
        <v>6849</v>
      </c>
      <c r="CT12" s="91">
        <f t="shared" si="23"/>
        <v>0</v>
      </c>
      <c r="CU12" s="91">
        <f t="shared" si="23"/>
        <v>0</v>
      </c>
      <c r="CV12" s="91">
        <f t="shared" si="23"/>
        <v>0</v>
      </c>
      <c r="CW12" s="91">
        <f t="shared" si="23"/>
        <v>0</v>
      </c>
      <c r="CX12" s="91">
        <f t="shared" si="23"/>
        <v>0</v>
      </c>
      <c r="CY12" s="91">
        <f t="shared" si="24"/>
        <v>0</v>
      </c>
      <c r="CZ12" s="91">
        <f t="shared" si="24"/>
        <v>0</v>
      </c>
      <c r="DA12" s="91">
        <f t="shared" si="24"/>
        <v>0</v>
      </c>
      <c r="DB12" s="91">
        <f t="shared" si="24"/>
        <v>59418724</v>
      </c>
      <c r="DC12" s="91">
        <f t="shared" si="24"/>
        <v>3017469</v>
      </c>
      <c r="DD12" s="91">
        <f t="shared" si="24"/>
        <v>189946</v>
      </c>
      <c r="DE12" s="91">
        <f t="shared" si="24"/>
        <v>844417</v>
      </c>
      <c r="DF12" s="91">
        <f t="shared" si="24"/>
        <v>55366892</v>
      </c>
      <c r="DG12" s="91">
        <f t="shared" si="24"/>
        <v>0</v>
      </c>
      <c r="DH12" s="91">
        <f t="shared" si="24"/>
        <v>54767</v>
      </c>
      <c r="DI12" s="91">
        <f t="shared" si="24"/>
        <v>199857</v>
      </c>
      <c r="DJ12" s="91">
        <f t="shared" si="24"/>
        <v>59680197</v>
      </c>
    </row>
    <row r="13" spans="1:114" s="80" customFormat="1" ht="12" customHeight="1">
      <c r="A13" s="89" t="s">
        <v>202</v>
      </c>
      <c r="B13" s="90" t="s">
        <v>224</v>
      </c>
      <c r="C13" s="89" t="s">
        <v>225</v>
      </c>
      <c r="D13" s="91">
        <f t="shared" si="5"/>
        <v>8569680</v>
      </c>
      <c r="E13" s="91">
        <f t="shared" si="6"/>
        <v>8569680</v>
      </c>
      <c r="F13" s="91">
        <v>7712712</v>
      </c>
      <c r="G13" s="91">
        <v>294314</v>
      </c>
      <c r="H13" s="91">
        <v>0</v>
      </c>
      <c r="I13" s="91">
        <v>0</v>
      </c>
      <c r="J13" s="92" t="s">
        <v>199</v>
      </c>
      <c r="K13" s="91">
        <v>562654</v>
      </c>
      <c r="L13" s="91">
        <v>0</v>
      </c>
      <c r="M13" s="91">
        <f t="shared" si="7"/>
        <v>0</v>
      </c>
      <c r="N13" s="91">
        <f t="shared" si="8"/>
        <v>0</v>
      </c>
      <c r="O13" s="91">
        <v>0</v>
      </c>
      <c r="P13" s="91">
        <v>0</v>
      </c>
      <c r="Q13" s="91">
        <v>0</v>
      </c>
      <c r="R13" s="91">
        <v>0</v>
      </c>
      <c r="S13" s="92" t="s">
        <v>199</v>
      </c>
      <c r="T13" s="91">
        <v>0</v>
      </c>
      <c r="U13" s="91">
        <v>0</v>
      </c>
      <c r="V13" s="91">
        <v>8569680</v>
      </c>
      <c r="W13" s="91">
        <v>8569680</v>
      </c>
      <c r="X13" s="91">
        <v>7712712</v>
      </c>
      <c r="Y13" s="91">
        <v>294314</v>
      </c>
      <c r="Z13" s="91">
        <v>0</v>
      </c>
      <c r="AA13" s="91">
        <v>0</v>
      </c>
      <c r="AB13" s="92" t="s">
        <v>199</v>
      </c>
      <c r="AC13" s="91">
        <v>562654</v>
      </c>
      <c r="AD13" s="91">
        <v>0</v>
      </c>
      <c r="AE13" s="91">
        <f t="shared" si="9"/>
        <v>0</v>
      </c>
      <c r="AF13" s="91">
        <f t="shared" si="10"/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f t="shared" si="11"/>
        <v>8569680</v>
      </c>
      <c r="AN13" s="91">
        <f t="shared" si="12"/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f t="shared" si="13"/>
        <v>2407</v>
      </c>
      <c r="AT13" s="91">
        <v>2407</v>
      </c>
      <c r="AU13" s="91">
        <v>0</v>
      </c>
      <c r="AV13" s="91">
        <v>0</v>
      </c>
      <c r="AW13" s="91">
        <v>0</v>
      </c>
      <c r="AX13" s="91">
        <f t="shared" si="14"/>
        <v>8567273</v>
      </c>
      <c r="AY13" s="91">
        <v>8567273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f t="shared" si="15"/>
        <v>8569680</v>
      </c>
      <c r="BG13" s="91">
        <f t="shared" si="16"/>
        <v>0</v>
      </c>
      <c r="BH13" s="91">
        <f t="shared" si="17"/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f t="shared" si="18"/>
        <v>0</v>
      </c>
      <c r="BP13" s="91">
        <f t="shared" si="19"/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f t="shared" si="20"/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f t="shared" si="21"/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f t="shared" si="22"/>
        <v>0</v>
      </c>
      <c r="CI13" s="91">
        <f t="shared" si="23"/>
        <v>0</v>
      </c>
      <c r="CJ13" s="91">
        <f t="shared" si="23"/>
        <v>0</v>
      </c>
      <c r="CK13" s="91">
        <f t="shared" si="23"/>
        <v>0</v>
      </c>
      <c r="CL13" s="91">
        <f t="shared" si="23"/>
        <v>0</v>
      </c>
      <c r="CM13" s="91">
        <f t="shared" si="23"/>
        <v>0</v>
      </c>
      <c r="CN13" s="91">
        <f t="shared" si="23"/>
        <v>0</v>
      </c>
      <c r="CO13" s="91">
        <f t="shared" si="23"/>
        <v>0</v>
      </c>
      <c r="CP13" s="91">
        <f t="shared" si="23"/>
        <v>0</v>
      </c>
      <c r="CQ13" s="91">
        <f t="shared" si="23"/>
        <v>8569680</v>
      </c>
      <c r="CR13" s="91">
        <f t="shared" si="23"/>
        <v>0</v>
      </c>
      <c r="CS13" s="91">
        <f t="shared" si="23"/>
        <v>0</v>
      </c>
      <c r="CT13" s="91">
        <f t="shared" si="23"/>
        <v>0</v>
      </c>
      <c r="CU13" s="91">
        <f t="shared" si="23"/>
        <v>0</v>
      </c>
      <c r="CV13" s="91">
        <f t="shared" si="23"/>
        <v>0</v>
      </c>
      <c r="CW13" s="91">
        <f t="shared" si="23"/>
        <v>2407</v>
      </c>
      <c r="CX13" s="91">
        <f t="shared" si="23"/>
        <v>2407</v>
      </c>
      <c r="CY13" s="91">
        <f t="shared" si="24"/>
        <v>0</v>
      </c>
      <c r="CZ13" s="91">
        <f t="shared" si="24"/>
        <v>0</v>
      </c>
      <c r="DA13" s="91">
        <f t="shared" si="24"/>
        <v>0</v>
      </c>
      <c r="DB13" s="91">
        <f t="shared" si="24"/>
        <v>8567273</v>
      </c>
      <c r="DC13" s="91">
        <f t="shared" si="24"/>
        <v>8567273</v>
      </c>
      <c r="DD13" s="91">
        <f t="shared" si="24"/>
        <v>0</v>
      </c>
      <c r="DE13" s="91">
        <f t="shared" si="24"/>
        <v>0</v>
      </c>
      <c r="DF13" s="91">
        <f t="shared" si="24"/>
        <v>0</v>
      </c>
      <c r="DG13" s="91">
        <f t="shared" si="24"/>
        <v>0</v>
      </c>
      <c r="DH13" s="91">
        <f t="shared" si="24"/>
        <v>0</v>
      </c>
      <c r="DI13" s="91">
        <f t="shared" si="24"/>
        <v>0</v>
      </c>
      <c r="DJ13" s="91">
        <f t="shared" si="24"/>
        <v>8569680</v>
      </c>
    </row>
    <row r="14" spans="1:114" s="80" customFormat="1" ht="12" customHeight="1">
      <c r="A14" s="89" t="s">
        <v>202</v>
      </c>
      <c r="B14" s="90" t="s">
        <v>226</v>
      </c>
      <c r="C14" s="89" t="s">
        <v>227</v>
      </c>
      <c r="D14" s="91">
        <f t="shared" si="5"/>
        <v>1437491</v>
      </c>
      <c r="E14" s="91">
        <f t="shared" si="6"/>
        <v>1312472</v>
      </c>
      <c r="F14" s="91">
        <v>1284574</v>
      </c>
      <c r="G14" s="91">
        <v>27849</v>
      </c>
      <c r="H14" s="91">
        <v>0</v>
      </c>
      <c r="I14" s="91">
        <v>0</v>
      </c>
      <c r="J14" s="92" t="s">
        <v>199</v>
      </c>
      <c r="K14" s="91">
        <v>49</v>
      </c>
      <c r="L14" s="91">
        <v>125019</v>
      </c>
      <c r="M14" s="91">
        <f t="shared" si="7"/>
        <v>0</v>
      </c>
      <c r="N14" s="91">
        <f t="shared" si="8"/>
        <v>0</v>
      </c>
      <c r="O14" s="91">
        <v>0</v>
      </c>
      <c r="P14" s="91">
        <v>0</v>
      </c>
      <c r="Q14" s="91">
        <v>0</v>
      </c>
      <c r="R14" s="91">
        <v>0</v>
      </c>
      <c r="S14" s="92" t="s">
        <v>199</v>
      </c>
      <c r="T14" s="91">
        <v>0</v>
      </c>
      <c r="U14" s="91">
        <v>0</v>
      </c>
      <c r="V14" s="91">
        <v>1437491</v>
      </c>
      <c r="W14" s="91">
        <v>1312472</v>
      </c>
      <c r="X14" s="91">
        <v>1284574</v>
      </c>
      <c r="Y14" s="91">
        <v>27849</v>
      </c>
      <c r="Z14" s="91">
        <v>0</v>
      </c>
      <c r="AA14" s="91">
        <v>0</v>
      </c>
      <c r="AB14" s="92" t="s">
        <v>199</v>
      </c>
      <c r="AC14" s="91">
        <v>49</v>
      </c>
      <c r="AD14" s="91">
        <v>125019</v>
      </c>
      <c r="AE14" s="91">
        <f t="shared" si="9"/>
        <v>0</v>
      </c>
      <c r="AF14" s="91">
        <f t="shared" si="10"/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f t="shared" si="11"/>
        <v>1415756</v>
      </c>
      <c r="AN14" s="91">
        <f t="shared" si="12"/>
        <v>18187</v>
      </c>
      <c r="AO14" s="91">
        <v>18187</v>
      </c>
      <c r="AP14" s="91">
        <v>0</v>
      </c>
      <c r="AQ14" s="91">
        <v>0</v>
      </c>
      <c r="AR14" s="91">
        <v>0</v>
      </c>
      <c r="AS14" s="91">
        <f t="shared" si="13"/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f t="shared" si="14"/>
        <v>1397569</v>
      </c>
      <c r="AY14" s="91">
        <v>10559</v>
      </c>
      <c r="AZ14" s="91">
        <v>0</v>
      </c>
      <c r="BA14" s="91">
        <v>1387010</v>
      </c>
      <c r="BB14" s="91">
        <v>0</v>
      </c>
      <c r="BC14" s="91">
        <v>13402</v>
      </c>
      <c r="BD14" s="91">
        <v>0</v>
      </c>
      <c r="BE14" s="91">
        <v>8333</v>
      </c>
      <c r="BF14" s="91">
        <f t="shared" si="15"/>
        <v>1424089</v>
      </c>
      <c r="BG14" s="91">
        <f t="shared" si="16"/>
        <v>0</v>
      </c>
      <c r="BH14" s="91">
        <f t="shared" si="17"/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f t="shared" si="18"/>
        <v>0</v>
      </c>
      <c r="BP14" s="91">
        <f t="shared" si="19"/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f t="shared" si="20"/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f t="shared" si="21"/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f t="shared" si="22"/>
        <v>0</v>
      </c>
      <c r="CI14" s="91">
        <f t="shared" si="23"/>
        <v>0</v>
      </c>
      <c r="CJ14" s="91">
        <f t="shared" si="23"/>
        <v>0</v>
      </c>
      <c r="CK14" s="91">
        <f t="shared" si="23"/>
        <v>0</v>
      </c>
      <c r="CL14" s="91">
        <f t="shared" si="23"/>
        <v>0</v>
      </c>
      <c r="CM14" s="91">
        <f t="shared" si="23"/>
        <v>0</v>
      </c>
      <c r="CN14" s="91">
        <f t="shared" si="23"/>
        <v>0</v>
      </c>
      <c r="CO14" s="91">
        <f t="shared" si="23"/>
        <v>0</v>
      </c>
      <c r="CP14" s="91">
        <f t="shared" si="23"/>
        <v>0</v>
      </c>
      <c r="CQ14" s="91">
        <f t="shared" si="23"/>
        <v>1415756</v>
      </c>
      <c r="CR14" s="91">
        <f t="shared" si="23"/>
        <v>18187</v>
      </c>
      <c r="CS14" s="91">
        <f t="shared" si="23"/>
        <v>18187</v>
      </c>
      <c r="CT14" s="91">
        <f t="shared" si="23"/>
        <v>0</v>
      </c>
      <c r="CU14" s="91">
        <f t="shared" si="23"/>
        <v>0</v>
      </c>
      <c r="CV14" s="91">
        <f t="shared" si="23"/>
        <v>0</v>
      </c>
      <c r="CW14" s="91">
        <f t="shared" si="23"/>
        <v>0</v>
      </c>
      <c r="CX14" s="91">
        <f t="shared" si="23"/>
        <v>0</v>
      </c>
      <c r="CY14" s="91">
        <f t="shared" si="24"/>
        <v>0</v>
      </c>
      <c r="CZ14" s="91">
        <f t="shared" si="24"/>
        <v>0</v>
      </c>
      <c r="DA14" s="91">
        <f t="shared" si="24"/>
        <v>0</v>
      </c>
      <c r="DB14" s="91">
        <f t="shared" si="24"/>
        <v>1397569</v>
      </c>
      <c r="DC14" s="91">
        <f t="shared" si="24"/>
        <v>10559</v>
      </c>
      <c r="DD14" s="91">
        <f t="shared" si="24"/>
        <v>0</v>
      </c>
      <c r="DE14" s="91">
        <f t="shared" si="24"/>
        <v>1387010</v>
      </c>
      <c r="DF14" s="91">
        <f t="shared" si="24"/>
        <v>0</v>
      </c>
      <c r="DG14" s="91">
        <f t="shared" si="24"/>
        <v>13402</v>
      </c>
      <c r="DH14" s="91">
        <f t="shared" si="24"/>
        <v>0</v>
      </c>
      <c r="DI14" s="91">
        <f t="shared" si="24"/>
        <v>8333</v>
      </c>
      <c r="DJ14" s="91">
        <f t="shared" si="24"/>
        <v>1424089</v>
      </c>
    </row>
    <row r="15" spans="1:114" s="80" customFormat="1" ht="12" customHeight="1">
      <c r="A15" s="89" t="s">
        <v>202</v>
      </c>
      <c r="B15" s="90" t="s">
        <v>228</v>
      </c>
      <c r="C15" s="89" t="s">
        <v>229</v>
      </c>
      <c r="D15" s="91">
        <f t="shared" si="5"/>
        <v>3978508</v>
      </c>
      <c r="E15" s="91">
        <f t="shared" si="6"/>
        <v>3978508</v>
      </c>
      <c r="F15" s="91">
        <v>3580658</v>
      </c>
      <c r="G15" s="91">
        <v>117428</v>
      </c>
      <c r="H15" s="91">
        <v>0</v>
      </c>
      <c r="I15" s="91">
        <v>0</v>
      </c>
      <c r="J15" s="92" t="s">
        <v>199</v>
      </c>
      <c r="K15" s="91">
        <v>280422</v>
      </c>
      <c r="L15" s="91">
        <v>0</v>
      </c>
      <c r="M15" s="91">
        <f t="shared" si="7"/>
        <v>0</v>
      </c>
      <c r="N15" s="91">
        <f t="shared" si="8"/>
        <v>0</v>
      </c>
      <c r="O15" s="91">
        <v>0</v>
      </c>
      <c r="P15" s="91">
        <v>0</v>
      </c>
      <c r="Q15" s="91">
        <v>0</v>
      </c>
      <c r="R15" s="91">
        <v>0</v>
      </c>
      <c r="S15" s="92" t="s">
        <v>199</v>
      </c>
      <c r="T15" s="91">
        <v>0</v>
      </c>
      <c r="U15" s="91">
        <v>0</v>
      </c>
      <c r="V15" s="91">
        <v>3978508</v>
      </c>
      <c r="W15" s="91">
        <v>3978508</v>
      </c>
      <c r="X15" s="91">
        <v>3580658</v>
      </c>
      <c r="Y15" s="91">
        <v>117428</v>
      </c>
      <c r="Z15" s="91">
        <v>0</v>
      </c>
      <c r="AA15" s="91">
        <v>0</v>
      </c>
      <c r="AB15" s="92" t="s">
        <v>199</v>
      </c>
      <c r="AC15" s="91">
        <v>280422</v>
      </c>
      <c r="AD15" s="91">
        <v>0</v>
      </c>
      <c r="AE15" s="91">
        <f t="shared" si="9"/>
        <v>0</v>
      </c>
      <c r="AF15" s="91">
        <f t="shared" si="10"/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f t="shared" si="11"/>
        <v>3978508</v>
      </c>
      <c r="AN15" s="91">
        <f t="shared" si="12"/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f t="shared" si="13"/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f t="shared" si="14"/>
        <v>3978508</v>
      </c>
      <c r="AY15" s="91">
        <v>0</v>
      </c>
      <c r="AZ15" s="91">
        <v>0</v>
      </c>
      <c r="BA15" s="91">
        <v>0</v>
      </c>
      <c r="BB15" s="91">
        <v>3978508</v>
      </c>
      <c r="BC15" s="91">
        <v>0</v>
      </c>
      <c r="BD15" s="91">
        <v>0</v>
      </c>
      <c r="BE15" s="91">
        <v>0</v>
      </c>
      <c r="BF15" s="91">
        <f t="shared" si="15"/>
        <v>3978508</v>
      </c>
      <c r="BG15" s="91">
        <f t="shared" si="16"/>
        <v>0</v>
      </c>
      <c r="BH15" s="91">
        <f t="shared" si="17"/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f t="shared" si="18"/>
        <v>0</v>
      </c>
      <c r="BP15" s="91">
        <f t="shared" si="19"/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f t="shared" si="20"/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f t="shared" si="21"/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f t="shared" si="22"/>
        <v>0</v>
      </c>
      <c r="CI15" s="91">
        <f t="shared" si="23"/>
        <v>0</v>
      </c>
      <c r="CJ15" s="91">
        <f t="shared" si="23"/>
        <v>0</v>
      </c>
      <c r="CK15" s="91">
        <f t="shared" si="23"/>
        <v>0</v>
      </c>
      <c r="CL15" s="91">
        <f t="shared" si="23"/>
        <v>0</v>
      </c>
      <c r="CM15" s="91">
        <f t="shared" si="23"/>
        <v>0</v>
      </c>
      <c r="CN15" s="91">
        <f t="shared" si="23"/>
        <v>0</v>
      </c>
      <c r="CO15" s="91">
        <f t="shared" si="23"/>
        <v>0</v>
      </c>
      <c r="CP15" s="91">
        <f t="shared" si="23"/>
        <v>0</v>
      </c>
      <c r="CQ15" s="91">
        <f t="shared" si="23"/>
        <v>3978508</v>
      </c>
      <c r="CR15" s="91">
        <f t="shared" si="23"/>
        <v>0</v>
      </c>
      <c r="CS15" s="91">
        <f t="shared" si="23"/>
        <v>0</v>
      </c>
      <c r="CT15" s="91">
        <f t="shared" si="23"/>
        <v>0</v>
      </c>
      <c r="CU15" s="91">
        <f t="shared" si="23"/>
        <v>0</v>
      </c>
      <c r="CV15" s="91">
        <f t="shared" si="23"/>
        <v>0</v>
      </c>
      <c r="CW15" s="91">
        <f t="shared" si="23"/>
        <v>0</v>
      </c>
      <c r="CX15" s="91">
        <f t="shared" si="23"/>
        <v>0</v>
      </c>
      <c r="CY15" s="91">
        <f t="shared" si="24"/>
        <v>0</v>
      </c>
      <c r="CZ15" s="91">
        <f t="shared" si="24"/>
        <v>0</v>
      </c>
      <c r="DA15" s="91">
        <f t="shared" si="24"/>
        <v>0</v>
      </c>
      <c r="DB15" s="91">
        <f t="shared" si="24"/>
        <v>3978508</v>
      </c>
      <c r="DC15" s="91">
        <f t="shared" si="24"/>
        <v>0</v>
      </c>
      <c r="DD15" s="91">
        <f t="shared" si="24"/>
        <v>0</v>
      </c>
      <c r="DE15" s="91">
        <f t="shared" si="24"/>
        <v>0</v>
      </c>
      <c r="DF15" s="91">
        <f t="shared" si="24"/>
        <v>3978508</v>
      </c>
      <c r="DG15" s="91">
        <f t="shared" si="24"/>
        <v>0</v>
      </c>
      <c r="DH15" s="91">
        <f t="shared" si="24"/>
        <v>0</v>
      </c>
      <c r="DI15" s="91">
        <f t="shared" si="24"/>
        <v>0</v>
      </c>
      <c r="DJ15" s="91">
        <f t="shared" si="24"/>
        <v>3978508</v>
      </c>
    </row>
    <row r="16" spans="1:114" s="80" customFormat="1" ht="12" customHeight="1">
      <c r="A16" s="89" t="s">
        <v>202</v>
      </c>
      <c r="B16" s="90" t="s">
        <v>230</v>
      </c>
      <c r="C16" s="89" t="s">
        <v>231</v>
      </c>
      <c r="D16" s="91">
        <f t="shared" si="5"/>
        <v>28722</v>
      </c>
      <c r="E16" s="91">
        <f t="shared" si="6"/>
        <v>28655</v>
      </c>
      <c r="F16" s="91">
        <v>26157</v>
      </c>
      <c r="G16" s="91">
        <v>2498</v>
      </c>
      <c r="H16" s="91">
        <v>0</v>
      </c>
      <c r="I16" s="91">
        <v>0</v>
      </c>
      <c r="J16" s="92" t="s">
        <v>199</v>
      </c>
      <c r="K16" s="91">
        <v>0</v>
      </c>
      <c r="L16" s="91">
        <v>67</v>
      </c>
      <c r="M16" s="91">
        <f t="shared" si="7"/>
        <v>0</v>
      </c>
      <c r="N16" s="91">
        <f t="shared" si="8"/>
        <v>0</v>
      </c>
      <c r="O16" s="91">
        <v>0</v>
      </c>
      <c r="P16" s="91">
        <v>0</v>
      </c>
      <c r="Q16" s="91">
        <v>0</v>
      </c>
      <c r="R16" s="91">
        <v>0</v>
      </c>
      <c r="S16" s="92" t="s">
        <v>199</v>
      </c>
      <c r="T16" s="91">
        <v>0</v>
      </c>
      <c r="U16" s="91">
        <v>0</v>
      </c>
      <c r="V16" s="91">
        <v>28722</v>
      </c>
      <c r="W16" s="91">
        <v>28655</v>
      </c>
      <c r="X16" s="91">
        <v>26157</v>
      </c>
      <c r="Y16" s="91">
        <v>2498</v>
      </c>
      <c r="Z16" s="91">
        <v>0</v>
      </c>
      <c r="AA16" s="91">
        <v>0</v>
      </c>
      <c r="AB16" s="92" t="s">
        <v>199</v>
      </c>
      <c r="AC16" s="91">
        <v>0</v>
      </c>
      <c r="AD16" s="91">
        <v>67</v>
      </c>
      <c r="AE16" s="91">
        <f t="shared" si="9"/>
        <v>0</v>
      </c>
      <c r="AF16" s="91">
        <f t="shared" si="10"/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f t="shared" si="11"/>
        <v>28722</v>
      </c>
      <c r="AN16" s="91">
        <f t="shared" si="12"/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f t="shared" si="13"/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f t="shared" si="14"/>
        <v>28722</v>
      </c>
      <c r="AY16" s="91">
        <v>11201</v>
      </c>
      <c r="AZ16" s="91">
        <v>16849</v>
      </c>
      <c r="BA16" s="91">
        <v>0</v>
      </c>
      <c r="BB16" s="91">
        <v>672</v>
      </c>
      <c r="BC16" s="91">
        <v>0</v>
      </c>
      <c r="BD16" s="91">
        <v>0</v>
      </c>
      <c r="BE16" s="91">
        <v>0</v>
      </c>
      <c r="BF16" s="91">
        <f t="shared" si="15"/>
        <v>28722</v>
      </c>
      <c r="BG16" s="91">
        <f t="shared" si="16"/>
        <v>0</v>
      </c>
      <c r="BH16" s="91">
        <f t="shared" si="17"/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f t="shared" si="18"/>
        <v>0</v>
      </c>
      <c r="BP16" s="91">
        <f t="shared" si="19"/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f t="shared" si="20"/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f t="shared" si="21"/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f t="shared" si="22"/>
        <v>0</v>
      </c>
      <c r="CI16" s="91">
        <f t="shared" si="23"/>
        <v>0</v>
      </c>
      <c r="CJ16" s="91">
        <f t="shared" si="23"/>
        <v>0</v>
      </c>
      <c r="CK16" s="91">
        <f t="shared" si="23"/>
        <v>0</v>
      </c>
      <c r="CL16" s="91">
        <f t="shared" si="23"/>
        <v>0</v>
      </c>
      <c r="CM16" s="91">
        <f t="shared" si="23"/>
        <v>0</v>
      </c>
      <c r="CN16" s="91">
        <f t="shared" si="23"/>
        <v>0</v>
      </c>
      <c r="CO16" s="91">
        <f t="shared" si="23"/>
        <v>0</v>
      </c>
      <c r="CP16" s="91">
        <f t="shared" si="23"/>
        <v>0</v>
      </c>
      <c r="CQ16" s="91">
        <f t="shared" si="23"/>
        <v>28722</v>
      </c>
      <c r="CR16" s="91">
        <f t="shared" si="23"/>
        <v>0</v>
      </c>
      <c r="CS16" s="91">
        <f t="shared" si="23"/>
        <v>0</v>
      </c>
      <c r="CT16" s="91">
        <f t="shared" si="23"/>
        <v>0</v>
      </c>
      <c r="CU16" s="91">
        <f t="shared" si="23"/>
        <v>0</v>
      </c>
      <c r="CV16" s="91">
        <f t="shared" si="23"/>
        <v>0</v>
      </c>
      <c r="CW16" s="91">
        <f t="shared" si="23"/>
        <v>0</v>
      </c>
      <c r="CX16" s="91">
        <f t="shared" si="23"/>
        <v>0</v>
      </c>
      <c r="CY16" s="91">
        <f t="shared" si="24"/>
        <v>0</v>
      </c>
      <c r="CZ16" s="91">
        <f t="shared" si="24"/>
        <v>0</v>
      </c>
      <c r="DA16" s="91">
        <f t="shared" si="24"/>
        <v>0</v>
      </c>
      <c r="DB16" s="91">
        <f t="shared" si="24"/>
        <v>28722</v>
      </c>
      <c r="DC16" s="91">
        <f t="shared" si="24"/>
        <v>11201</v>
      </c>
      <c r="DD16" s="91">
        <f t="shared" si="24"/>
        <v>16849</v>
      </c>
      <c r="DE16" s="91">
        <f t="shared" si="24"/>
        <v>0</v>
      </c>
      <c r="DF16" s="91">
        <f t="shared" si="24"/>
        <v>672</v>
      </c>
      <c r="DG16" s="91">
        <f t="shared" si="24"/>
        <v>0</v>
      </c>
      <c r="DH16" s="91">
        <f t="shared" si="24"/>
        <v>0</v>
      </c>
      <c r="DI16" s="91">
        <f t="shared" si="24"/>
        <v>0</v>
      </c>
      <c r="DJ16" s="91">
        <f t="shared" si="24"/>
        <v>28722</v>
      </c>
    </row>
    <row r="17" spans="1:114" s="80" customFormat="1" ht="12" customHeight="1">
      <c r="A17" s="89" t="s">
        <v>202</v>
      </c>
      <c r="B17" s="90" t="s">
        <v>232</v>
      </c>
      <c r="C17" s="89" t="s">
        <v>233</v>
      </c>
      <c r="D17" s="91">
        <f t="shared" si="5"/>
        <v>24968312</v>
      </c>
      <c r="E17" s="91">
        <f t="shared" si="6"/>
        <v>21696851</v>
      </c>
      <c r="F17" s="91">
        <v>19781860</v>
      </c>
      <c r="G17" s="91">
        <v>1689209</v>
      </c>
      <c r="H17" s="91">
        <v>0</v>
      </c>
      <c r="I17" s="91">
        <v>0</v>
      </c>
      <c r="J17" s="92" t="s">
        <v>199</v>
      </c>
      <c r="K17" s="91">
        <v>225782</v>
      </c>
      <c r="L17" s="91">
        <v>3271461</v>
      </c>
      <c r="M17" s="91">
        <f t="shared" si="7"/>
        <v>0</v>
      </c>
      <c r="N17" s="91">
        <f t="shared" si="8"/>
        <v>0</v>
      </c>
      <c r="O17" s="91">
        <v>0</v>
      </c>
      <c r="P17" s="91">
        <v>0</v>
      </c>
      <c r="Q17" s="91">
        <v>0</v>
      </c>
      <c r="R17" s="91">
        <v>0</v>
      </c>
      <c r="S17" s="92" t="s">
        <v>199</v>
      </c>
      <c r="T17" s="91">
        <v>0</v>
      </c>
      <c r="U17" s="91">
        <v>0</v>
      </c>
      <c r="V17" s="91">
        <v>24968312</v>
      </c>
      <c r="W17" s="91">
        <v>21696851</v>
      </c>
      <c r="X17" s="91">
        <v>19781860</v>
      </c>
      <c r="Y17" s="91">
        <v>1689209</v>
      </c>
      <c r="Z17" s="91">
        <v>0</v>
      </c>
      <c r="AA17" s="91">
        <v>0</v>
      </c>
      <c r="AB17" s="92" t="s">
        <v>199</v>
      </c>
      <c r="AC17" s="91">
        <v>225782</v>
      </c>
      <c r="AD17" s="91">
        <v>3271461</v>
      </c>
      <c r="AE17" s="91">
        <f t="shared" si="9"/>
        <v>0</v>
      </c>
      <c r="AF17" s="91">
        <f t="shared" si="10"/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f t="shared" si="11"/>
        <v>24968312</v>
      </c>
      <c r="AN17" s="91">
        <f t="shared" si="12"/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f t="shared" si="13"/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f t="shared" si="14"/>
        <v>24968312</v>
      </c>
      <c r="AY17" s="91">
        <v>13237145</v>
      </c>
      <c r="AZ17" s="91">
        <v>5634134</v>
      </c>
      <c r="BA17" s="91">
        <v>6097033</v>
      </c>
      <c r="BB17" s="91">
        <v>0</v>
      </c>
      <c r="BC17" s="91">
        <v>0</v>
      </c>
      <c r="BD17" s="91">
        <v>0</v>
      </c>
      <c r="BE17" s="91">
        <v>0</v>
      </c>
      <c r="BF17" s="91">
        <f t="shared" si="15"/>
        <v>24968312</v>
      </c>
      <c r="BG17" s="91">
        <f t="shared" si="16"/>
        <v>0</v>
      </c>
      <c r="BH17" s="91">
        <f t="shared" si="17"/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f t="shared" si="18"/>
        <v>0</v>
      </c>
      <c r="BP17" s="91">
        <f t="shared" si="19"/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f t="shared" si="20"/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f t="shared" si="21"/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f t="shared" si="22"/>
        <v>0</v>
      </c>
      <c r="CI17" s="91">
        <f t="shared" si="23"/>
        <v>0</v>
      </c>
      <c r="CJ17" s="91">
        <f t="shared" si="23"/>
        <v>0</v>
      </c>
      <c r="CK17" s="91">
        <f t="shared" si="23"/>
        <v>0</v>
      </c>
      <c r="CL17" s="91">
        <f t="shared" si="23"/>
        <v>0</v>
      </c>
      <c r="CM17" s="91">
        <f t="shared" si="23"/>
        <v>0</v>
      </c>
      <c r="CN17" s="91">
        <f t="shared" si="23"/>
        <v>0</v>
      </c>
      <c r="CO17" s="91">
        <f t="shared" si="23"/>
        <v>0</v>
      </c>
      <c r="CP17" s="91">
        <f t="shared" si="23"/>
        <v>0</v>
      </c>
      <c r="CQ17" s="91">
        <f t="shared" si="23"/>
        <v>24968312</v>
      </c>
      <c r="CR17" s="91">
        <f t="shared" si="23"/>
        <v>0</v>
      </c>
      <c r="CS17" s="91">
        <f t="shared" si="23"/>
        <v>0</v>
      </c>
      <c r="CT17" s="91">
        <f t="shared" si="23"/>
        <v>0</v>
      </c>
      <c r="CU17" s="91">
        <f t="shared" si="23"/>
        <v>0</v>
      </c>
      <c r="CV17" s="91">
        <f t="shared" si="23"/>
        <v>0</v>
      </c>
      <c r="CW17" s="91">
        <f t="shared" si="23"/>
        <v>0</v>
      </c>
      <c r="CX17" s="91">
        <f t="shared" si="23"/>
        <v>0</v>
      </c>
      <c r="CY17" s="91">
        <f t="shared" si="24"/>
        <v>0</v>
      </c>
      <c r="CZ17" s="91">
        <f t="shared" si="24"/>
        <v>0</v>
      </c>
      <c r="DA17" s="91">
        <f t="shared" si="24"/>
        <v>0</v>
      </c>
      <c r="DB17" s="91">
        <f t="shared" si="24"/>
        <v>24968312</v>
      </c>
      <c r="DC17" s="91">
        <f t="shared" si="24"/>
        <v>13237145</v>
      </c>
      <c r="DD17" s="91">
        <f t="shared" si="24"/>
        <v>5634134</v>
      </c>
      <c r="DE17" s="91">
        <f t="shared" si="24"/>
        <v>6097033</v>
      </c>
      <c r="DF17" s="91">
        <f t="shared" si="24"/>
        <v>0</v>
      </c>
      <c r="DG17" s="91">
        <f t="shared" si="24"/>
        <v>0</v>
      </c>
      <c r="DH17" s="91">
        <f t="shared" si="24"/>
        <v>0</v>
      </c>
      <c r="DI17" s="91">
        <f t="shared" si="24"/>
        <v>0</v>
      </c>
      <c r="DJ17" s="91">
        <f t="shared" si="24"/>
        <v>24968312</v>
      </c>
    </row>
    <row r="18" spans="1:114" s="80" customFormat="1" ht="12" customHeight="1">
      <c r="A18" s="89" t="s">
        <v>202</v>
      </c>
      <c r="B18" s="90" t="s">
        <v>234</v>
      </c>
      <c r="C18" s="89" t="s">
        <v>235</v>
      </c>
      <c r="D18" s="91">
        <f t="shared" si="5"/>
        <v>0</v>
      </c>
      <c r="E18" s="91">
        <f t="shared" si="6"/>
        <v>0</v>
      </c>
      <c r="F18" s="91">
        <v>0</v>
      </c>
      <c r="G18" s="91">
        <v>0</v>
      </c>
      <c r="H18" s="91">
        <v>0</v>
      </c>
      <c r="I18" s="91">
        <v>0</v>
      </c>
      <c r="J18" s="92" t="s">
        <v>199</v>
      </c>
      <c r="K18" s="91">
        <v>0</v>
      </c>
      <c r="L18" s="91">
        <v>0</v>
      </c>
      <c r="M18" s="91">
        <f t="shared" si="7"/>
        <v>0</v>
      </c>
      <c r="N18" s="91">
        <f t="shared" si="8"/>
        <v>0</v>
      </c>
      <c r="O18" s="91">
        <v>0</v>
      </c>
      <c r="P18" s="91">
        <v>0</v>
      </c>
      <c r="Q18" s="91">
        <v>0</v>
      </c>
      <c r="R18" s="91">
        <v>0</v>
      </c>
      <c r="S18" s="92" t="s">
        <v>199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2" t="s">
        <v>199</v>
      </c>
      <c r="AC18" s="91">
        <v>0</v>
      </c>
      <c r="AD18" s="91">
        <v>0</v>
      </c>
      <c r="AE18" s="91">
        <f t="shared" si="9"/>
        <v>0</v>
      </c>
      <c r="AF18" s="91">
        <f t="shared" si="10"/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f t="shared" si="11"/>
        <v>0</v>
      </c>
      <c r="AN18" s="91">
        <f t="shared" si="12"/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f t="shared" si="13"/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f t="shared" si="14"/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f t="shared" si="15"/>
        <v>0</v>
      </c>
      <c r="BG18" s="91">
        <f t="shared" si="16"/>
        <v>0</v>
      </c>
      <c r="BH18" s="91">
        <f t="shared" si="17"/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f t="shared" si="18"/>
        <v>0</v>
      </c>
      <c r="BP18" s="91">
        <f t="shared" si="19"/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f t="shared" si="20"/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f t="shared" si="21"/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f t="shared" si="22"/>
        <v>0</v>
      </c>
      <c r="CI18" s="91">
        <f t="shared" si="23"/>
        <v>0</v>
      </c>
      <c r="CJ18" s="91">
        <f t="shared" si="23"/>
        <v>0</v>
      </c>
      <c r="CK18" s="91">
        <f t="shared" si="23"/>
        <v>0</v>
      </c>
      <c r="CL18" s="91">
        <f t="shared" si="23"/>
        <v>0</v>
      </c>
      <c r="CM18" s="91">
        <f t="shared" si="23"/>
        <v>0</v>
      </c>
      <c r="CN18" s="91">
        <f t="shared" si="23"/>
        <v>0</v>
      </c>
      <c r="CO18" s="91">
        <f t="shared" si="23"/>
        <v>0</v>
      </c>
      <c r="CP18" s="91">
        <f t="shared" si="23"/>
        <v>0</v>
      </c>
      <c r="CQ18" s="91">
        <f t="shared" si="23"/>
        <v>0</v>
      </c>
      <c r="CR18" s="91">
        <f t="shared" si="23"/>
        <v>0</v>
      </c>
      <c r="CS18" s="91">
        <f t="shared" si="23"/>
        <v>0</v>
      </c>
      <c r="CT18" s="91">
        <f t="shared" si="23"/>
        <v>0</v>
      </c>
      <c r="CU18" s="91">
        <f t="shared" si="23"/>
        <v>0</v>
      </c>
      <c r="CV18" s="91">
        <f t="shared" si="23"/>
        <v>0</v>
      </c>
      <c r="CW18" s="91">
        <f t="shared" si="23"/>
        <v>0</v>
      </c>
      <c r="CX18" s="91">
        <f t="shared" si="23"/>
        <v>0</v>
      </c>
      <c r="CY18" s="91">
        <f t="shared" si="24"/>
        <v>0</v>
      </c>
      <c r="CZ18" s="91">
        <f t="shared" si="24"/>
        <v>0</v>
      </c>
      <c r="DA18" s="91">
        <f t="shared" si="24"/>
        <v>0</v>
      </c>
      <c r="DB18" s="91">
        <f t="shared" si="24"/>
        <v>0</v>
      </c>
      <c r="DC18" s="91">
        <f t="shared" si="24"/>
        <v>0</v>
      </c>
      <c r="DD18" s="91">
        <f t="shared" si="24"/>
        <v>0</v>
      </c>
      <c r="DE18" s="91">
        <f t="shared" si="24"/>
        <v>0</v>
      </c>
      <c r="DF18" s="91">
        <f t="shared" si="24"/>
        <v>0</v>
      </c>
      <c r="DG18" s="91">
        <f t="shared" si="24"/>
        <v>0</v>
      </c>
      <c r="DH18" s="91">
        <f t="shared" si="24"/>
        <v>0</v>
      </c>
      <c r="DI18" s="91">
        <f t="shared" si="24"/>
        <v>0</v>
      </c>
      <c r="DJ18" s="91">
        <f t="shared" si="24"/>
        <v>0</v>
      </c>
    </row>
    <row r="19" spans="1:114" s="80" customFormat="1" ht="12" customHeight="1">
      <c r="A19" s="89" t="s">
        <v>202</v>
      </c>
      <c r="B19" s="90" t="s">
        <v>236</v>
      </c>
      <c r="C19" s="89" t="s">
        <v>237</v>
      </c>
      <c r="D19" s="91">
        <f t="shared" si="5"/>
        <v>15387186</v>
      </c>
      <c r="E19" s="91">
        <f t="shared" si="6"/>
        <v>15387186</v>
      </c>
      <c r="F19" s="91">
        <v>13844040</v>
      </c>
      <c r="G19" s="91">
        <v>1014124</v>
      </c>
      <c r="H19" s="91">
        <v>0</v>
      </c>
      <c r="I19" s="91">
        <v>0</v>
      </c>
      <c r="J19" s="92" t="s">
        <v>199</v>
      </c>
      <c r="K19" s="91">
        <v>529022</v>
      </c>
      <c r="L19" s="91">
        <v>0</v>
      </c>
      <c r="M19" s="91">
        <f t="shared" si="7"/>
        <v>0</v>
      </c>
      <c r="N19" s="91">
        <f t="shared" si="8"/>
        <v>0</v>
      </c>
      <c r="O19" s="91">
        <v>0</v>
      </c>
      <c r="P19" s="91">
        <v>0</v>
      </c>
      <c r="Q19" s="91">
        <v>0</v>
      </c>
      <c r="R19" s="91">
        <v>0</v>
      </c>
      <c r="S19" s="92" t="s">
        <v>199</v>
      </c>
      <c r="T19" s="91">
        <v>0</v>
      </c>
      <c r="U19" s="91">
        <v>0</v>
      </c>
      <c r="V19" s="91">
        <v>15387186</v>
      </c>
      <c r="W19" s="91">
        <v>15387186</v>
      </c>
      <c r="X19" s="91">
        <v>13844040</v>
      </c>
      <c r="Y19" s="91">
        <v>1014124</v>
      </c>
      <c r="Z19" s="91">
        <v>0</v>
      </c>
      <c r="AA19" s="91">
        <v>0</v>
      </c>
      <c r="AB19" s="92" t="s">
        <v>199</v>
      </c>
      <c r="AC19" s="91">
        <v>529022</v>
      </c>
      <c r="AD19" s="91">
        <v>0</v>
      </c>
      <c r="AE19" s="91">
        <f t="shared" si="9"/>
        <v>0</v>
      </c>
      <c r="AF19" s="91">
        <f t="shared" si="10"/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f t="shared" si="11"/>
        <v>15387186</v>
      </c>
      <c r="AN19" s="91">
        <f t="shared" si="12"/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f t="shared" si="13"/>
        <v>817372</v>
      </c>
      <c r="AT19" s="91">
        <v>817372</v>
      </c>
      <c r="AU19" s="91">
        <v>0</v>
      </c>
      <c r="AV19" s="91">
        <v>0</v>
      </c>
      <c r="AW19" s="91">
        <v>0</v>
      </c>
      <c r="AX19" s="91">
        <f t="shared" si="14"/>
        <v>14569814</v>
      </c>
      <c r="AY19" s="91">
        <v>14445976</v>
      </c>
      <c r="AZ19" s="91">
        <v>0</v>
      </c>
      <c r="BA19" s="91">
        <v>0</v>
      </c>
      <c r="BB19" s="91">
        <v>123838</v>
      </c>
      <c r="BC19" s="91">
        <v>0</v>
      </c>
      <c r="BD19" s="91">
        <v>0</v>
      </c>
      <c r="BE19" s="91">
        <v>0</v>
      </c>
      <c r="BF19" s="91">
        <f t="shared" si="15"/>
        <v>15387186</v>
      </c>
      <c r="BG19" s="91">
        <f t="shared" si="16"/>
        <v>0</v>
      </c>
      <c r="BH19" s="91">
        <f t="shared" si="17"/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f t="shared" si="18"/>
        <v>0</v>
      </c>
      <c r="BP19" s="91">
        <f t="shared" si="19"/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f t="shared" si="20"/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f t="shared" si="21"/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f t="shared" si="22"/>
        <v>0</v>
      </c>
      <c r="CI19" s="91">
        <f t="shared" si="23"/>
        <v>0</v>
      </c>
      <c r="CJ19" s="91">
        <f t="shared" si="23"/>
        <v>0</v>
      </c>
      <c r="CK19" s="91">
        <f t="shared" si="23"/>
        <v>0</v>
      </c>
      <c r="CL19" s="91">
        <f t="shared" si="23"/>
        <v>0</v>
      </c>
      <c r="CM19" s="91">
        <f t="shared" si="23"/>
        <v>0</v>
      </c>
      <c r="CN19" s="91">
        <f t="shared" si="23"/>
        <v>0</v>
      </c>
      <c r="CO19" s="91">
        <f t="shared" si="23"/>
        <v>0</v>
      </c>
      <c r="CP19" s="91">
        <f t="shared" si="23"/>
        <v>0</v>
      </c>
      <c r="CQ19" s="91">
        <f t="shared" si="23"/>
        <v>15387186</v>
      </c>
      <c r="CR19" s="91">
        <f t="shared" si="23"/>
        <v>0</v>
      </c>
      <c r="CS19" s="91">
        <f t="shared" si="23"/>
        <v>0</v>
      </c>
      <c r="CT19" s="91">
        <f t="shared" si="23"/>
        <v>0</v>
      </c>
      <c r="CU19" s="91">
        <f t="shared" si="23"/>
        <v>0</v>
      </c>
      <c r="CV19" s="91">
        <f t="shared" si="23"/>
        <v>0</v>
      </c>
      <c r="CW19" s="91">
        <f t="shared" si="23"/>
        <v>817372</v>
      </c>
      <c r="CX19" s="91">
        <f t="shared" si="23"/>
        <v>817372</v>
      </c>
      <c r="CY19" s="91">
        <f t="shared" si="24"/>
        <v>0</v>
      </c>
      <c r="CZ19" s="91">
        <f t="shared" si="24"/>
        <v>0</v>
      </c>
      <c r="DA19" s="91">
        <f t="shared" si="24"/>
        <v>0</v>
      </c>
      <c r="DB19" s="91">
        <f t="shared" si="24"/>
        <v>14569814</v>
      </c>
      <c r="DC19" s="91">
        <f t="shared" si="24"/>
        <v>14445976</v>
      </c>
      <c r="DD19" s="91">
        <f t="shared" si="24"/>
        <v>0</v>
      </c>
      <c r="DE19" s="91">
        <f t="shared" si="24"/>
        <v>0</v>
      </c>
      <c r="DF19" s="91">
        <f t="shared" si="24"/>
        <v>123838</v>
      </c>
      <c r="DG19" s="91">
        <f t="shared" si="24"/>
        <v>0</v>
      </c>
      <c r="DH19" s="91">
        <f t="shared" si="24"/>
        <v>0</v>
      </c>
      <c r="DI19" s="91">
        <f t="shared" si="24"/>
        <v>0</v>
      </c>
      <c r="DJ19" s="91">
        <f t="shared" si="24"/>
        <v>15387186</v>
      </c>
    </row>
    <row r="20" spans="1:114" s="80" customFormat="1" ht="12" customHeight="1">
      <c r="A20" s="89" t="s">
        <v>202</v>
      </c>
      <c r="B20" s="90" t="s">
        <v>238</v>
      </c>
      <c r="C20" s="89" t="s">
        <v>239</v>
      </c>
      <c r="D20" s="91">
        <f t="shared" si="5"/>
        <v>15170466</v>
      </c>
      <c r="E20" s="91">
        <f t="shared" si="6"/>
        <v>15094614</v>
      </c>
      <c r="F20" s="91">
        <v>13653419</v>
      </c>
      <c r="G20" s="91">
        <v>1441195</v>
      </c>
      <c r="H20" s="91">
        <v>0</v>
      </c>
      <c r="I20" s="91">
        <v>0</v>
      </c>
      <c r="J20" s="92" t="s">
        <v>199</v>
      </c>
      <c r="K20" s="91">
        <v>0</v>
      </c>
      <c r="L20" s="91">
        <v>75852</v>
      </c>
      <c r="M20" s="91">
        <f t="shared" si="7"/>
        <v>0</v>
      </c>
      <c r="N20" s="91">
        <f t="shared" si="8"/>
        <v>0</v>
      </c>
      <c r="O20" s="91">
        <v>0</v>
      </c>
      <c r="P20" s="91">
        <v>0</v>
      </c>
      <c r="Q20" s="91">
        <v>0</v>
      </c>
      <c r="R20" s="91">
        <v>0</v>
      </c>
      <c r="S20" s="92" t="s">
        <v>199</v>
      </c>
      <c r="T20" s="91">
        <v>0</v>
      </c>
      <c r="U20" s="91">
        <v>0</v>
      </c>
      <c r="V20" s="91">
        <v>15170466</v>
      </c>
      <c r="W20" s="91">
        <v>15094614</v>
      </c>
      <c r="X20" s="91">
        <v>13653419</v>
      </c>
      <c r="Y20" s="91">
        <v>1441195</v>
      </c>
      <c r="Z20" s="91">
        <v>0</v>
      </c>
      <c r="AA20" s="91">
        <v>0</v>
      </c>
      <c r="AB20" s="92" t="s">
        <v>199</v>
      </c>
      <c r="AC20" s="91">
        <v>0</v>
      </c>
      <c r="AD20" s="91">
        <v>75852</v>
      </c>
      <c r="AE20" s="91">
        <f t="shared" si="9"/>
        <v>0</v>
      </c>
      <c r="AF20" s="91">
        <f t="shared" si="10"/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f t="shared" si="11"/>
        <v>15170466</v>
      </c>
      <c r="AN20" s="91">
        <f t="shared" si="12"/>
        <v>6820</v>
      </c>
      <c r="AO20" s="91">
        <v>0</v>
      </c>
      <c r="AP20" s="91">
        <v>6820</v>
      </c>
      <c r="AQ20" s="91">
        <v>0</v>
      </c>
      <c r="AR20" s="91">
        <v>0</v>
      </c>
      <c r="AS20" s="91">
        <f t="shared" si="13"/>
        <v>1503803</v>
      </c>
      <c r="AT20" s="91">
        <v>1503803</v>
      </c>
      <c r="AU20" s="91">
        <v>0</v>
      </c>
      <c r="AV20" s="91">
        <v>0</v>
      </c>
      <c r="AW20" s="91">
        <v>0</v>
      </c>
      <c r="AX20" s="91">
        <f t="shared" si="14"/>
        <v>13659843</v>
      </c>
      <c r="AY20" s="91">
        <v>0</v>
      </c>
      <c r="AZ20" s="91">
        <v>0</v>
      </c>
      <c r="BA20" s="91">
        <v>0</v>
      </c>
      <c r="BB20" s="91">
        <v>13659843</v>
      </c>
      <c r="BC20" s="91">
        <v>0</v>
      </c>
      <c r="BD20" s="91">
        <v>0</v>
      </c>
      <c r="BE20" s="91">
        <v>0</v>
      </c>
      <c r="BF20" s="91">
        <f t="shared" si="15"/>
        <v>15170466</v>
      </c>
      <c r="BG20" s="91">
        <f t="shared" si="16"/>
        <v>0</v>
      </c>
      <c r="BH20" s="91">
        <f t="shared" si="17"/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f t="shared" si="18"/>
        <v>0</v>
      </c>
      <c r="BP20" s="91">
        <f t="shared" si="19"/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f t="shared" si="20"/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f t="shared" si="21"/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f t="shared" si="22"/>
        <v>0</v>
      </c>
      <c r="CI20" s="91">
        <f t="shared" si="23"/>
        <v>0</v>
      </c>
      <c r="CJ20" s="91">
        <f t="shared" si="23"/>
        <v>0</v>
      </c>
      <c r="CK20" s="91">
        <f t="shared" si="23"/>
        <v>0</v>
      </c>
      <c r="CL20" s="91">
        <f t="shared" si="23"/>
        <v>0</v>
      </c>
      <c r="CM20" s="91">
        <f t="shared" si="23"/>
        <v>0</v>
      </c>
      <c r="CN20" s="91">
        <f t="shared" si="23"/>
        <v>0</v>
      </c>
      <c r="CO20" s="91">
        <f t="shared" si="23"/>
        <v>0</v>
      </c>
      <c r="CP20" s="91">
        <f t="shared" si="23"/>
        <v>0</v>
      </c>
      <c r="CQ20" s="91">
        <f t="shared" si="23"/>
        <v>15170466</v>
      </c>
      <c r="CR20" s="91">
        <f t="shared" si="23"/>
        <v>6820</v>
      </c>
      <c r="CS20" s="91">
        <f t="shared" si="23"/>
        <v>0</v>
      </c>
      <c r="CT20" s="91">
        <f t="shared" si="23"/>
        <v>6820</v>
      </c>
      <c r="CU20" s="91">
        <f t="shared" si="23"/>
        <v>0</v>
      </c>
      <c r="CV20" s="91">
        <f t="shared" si="23"/>
        <v>0</v>
      </c>
      <c r="CW20" s="91">
        <f t="shared" si="23"/>
        <v>1503803</v>
      </c>
      <c r="CX20" s="91">
        <f t="shared" si="23"/>
        <v>1503803</v>
      </c>
      <c r="CY20" s="91">
        <f t="shared" si="24"/>
        <v>0</v>
      </c>
      <c r="CZ20" s="91">
        <f t="shared" si="24"/>
        <v>0</v>
      </c>
      <c r="DA20" s="91">
        <f t="shared" si="24"/>
        <v>0</v>
      </c>
      <c r="DB20" s="91">
        <f t="shared" si="24"/>
        <v>13659843</v>
      </c>
      <c r="DC20" s="91">
        <f t="shared" si="24"/>
        <v>0</v>
      </c>
      <c r="DD20" s="91">
        <f t="shared" si="24"/>
        <v>0</v>
      </c>
      <c r="DE20" s="91">
        <f t="shared" si="24"/>
        <v>0</v>
      </c>
      <c r="DF20" s="91">
        <f t="shared" si="24"/>
        <v>13659843</v>
      </c>
      <c r="DG20" s="91">
        <f t="shared" si="24"/>
        <v>0</v>
      </c>
      <c r="DH20" s="91">
        <f t="shared" si="24"/>
        <v>0</v>
      </c>
      <c r="DI20" s="91">
        <f t="shared" si="24"/>
        <v>0</v>
      </c>
      <c r="DJ20" s="91">
        <f t="shared" si="24"/>
        <v>15170466</v>
      </c>
    </row>
    <row r="21" spans="1:114" s="80" customFormat="1" ht="12" customHeight="1">
      <c r="A21" s="89" t="s">
        <v>202</v>
      </c>
      <c r="B21" s="90" t="s">
        <v>240</v>
      </c>
      <c r="C21" s="89" t="s">
        <v>241</v>
      </c>
      <c r="D21" s="91">
        <f t="shared" si="5"/>
        <v>18488</v>
      </c>
      <c r="E21" s="91">
        <f t="shared" si="6"/>
        <v>17095</v>
      </c>
      <c r="F21" s="91">
        <v>16639</v>
      </c>
      <c r="G21" s="91">
        <v>456</v>
      </c>
      <c r="H21" s="91">
        <v>0</v>
      </c>
      <c r="I21" s="91">
        <v>0</v>
      </c>
      <c r="J21" s="92" t="s">
        <v>199</v>
      </c>
      <c r="K21" s="91">
        <v>0</v>
      </c>
      <c r="L21" s="91">
        <v>1393</v>
      </c>
      <c r="M21" s="91">
        <f t="shared" si="7"/>
        <v>0</v>
      </c>
      <c r="N21" s="91">
        <f t="shared" si="8"/>
        <v>0</v>
      </c>
      <c r="O21" s="91">
        <v>0</v>
      </c>
      <c r="P21" s="91">
        <v>0</v>
      </c>
      <c r="Q21" s="91">
        <v>0</v>
      </c>
      <c r="R21" s="91">
        <v>0</v>
      </c>
      <c r="S21" s="92" t="s">
        <v>199</v>
      </c>
      <c r="T21" s="91">
        <v>0</v>
      </c>
      <c r="U21" s="91">
        <v>0</v>
      </c>
      <c r="V21" s="91">
        <v>18488</v>
      </c>
      <c r="W21" s="91">
        <v>17095</v>
      </c>
      <c r="X21" s="91">
        <v>16639</v>
      </c>
      <c r="Y21" s="91">
        <v>456</v>
      </c>
      <c r="Z21" s="91">
        <v>0</v>
      </c>
      <c r="AA21" s="91">
        <v>0</v>
      </c>
      <c r="AB21" s="92" t="s">
        <v>199</v>
      </c>
      <c r="AC21" s="91">
        <v>0</v>
      </c>
      <c r="AD21" s="91">
        <v>1393</v>
      </c>
      <c r="AE21" s="91">
        <f t="shared" si="9"/>
        <v>0</v>
      </c>
      <c r="AF21" s="91">
        <f t="shared" si="10"/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f t="shared" si="11"/>
        <v>9209</v>
      </c>
      <c r="AN21" s="91">
        <f t="shared" si="12"/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f t="shared" si="13"/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f t="shared" si="14"/>
        <v>9209</v>
      </c>
      <c r="AY21" s="91">
        <v>0</v>
      </c>
      <c r="AZ21" s="91">
        <v>0</v>
      </c>
      <c r="BA21" s="91">
        <v>0</v>
      </c>
      <c r="BB21" s="91">
        <v>9209</v>
      </c>
      <c r="BC21" s="91">
        <v>9279</v>
      </c>
      <c r="BD21" s="91">
        <v>0</v>
      </c>
      <c r="BE21" s="91">
        <v>0</v>
      </c>
      <c r="BF21" s="91">
        <f t="shared" si="15"/>
        <v>9209</v>
      </c>
      <c r="BG21" s="91">
        <f t="shared" si="16"/>
        <v>0</v>
      </c>
      <c r="BH21" s="91">
        <f t="shared" si="17"/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f t="shared" si="18"/>
        <v>0</v>
      </c>
      <c r="BP21" s="91">
        <f t="shared" si="19"/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f t="shared" si="20"/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f t="shared" si="21"/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f t="shared" si="22"/>
        <v>0</v>
      </c>
      <c r="CI21" s="91">
        <f t="shared" si="23"/>
        <v>0</v>
      </c>
      <c r="CJ21" s="91">
        <f t="shared" si="23"/>
        <v>0</v>
      </c>
      <c r="CK21" s="91">
        <f t="shared" si="23"/>
        <v>0</v>
      </c>
      <c r="CL21" s="91">
        <f t="shared" si="23"/>
        <v>0</v>
      </c>
      <c r="CM21" s="91">
        <f t="shared" si="23"/>
        <v>0</v>
      </c>
      <c r="CN21" s="91">
        <f t="shared" si="23"/>
        <v>0</v>
      </c>
      <c r="CO21" s="91">
        <f t="shared" si="23"/>
        <v>0</v>
      </c>
      <c r="CP21" s="91">
        <f t="shared" si="23"/>
        <v>0</v>
      </c>
      <c r="CQ21" s="91">
        <f t="shared" si="23"/>
        <v>9209</v>
      </c>
      <c r="CR21" s="91">
        <f t="shared" si="23"/>
        <v>0</v>
      </c>
      <c r="CS21" s="91">
        <f t="shared" si="23"/>
        <v>0</v>
      </c>
      <c r="CT21" s="91">
        <f t="shared" si="23"/>
        <v>0</v>
      </c>
      <c r="CU21" s="91">
        <f t="shared" si="23"/>
        <v>0</v>
      </c>
      <c r="CV21" s="91">
        <f t="shared" si="23"/>
        <v>0</v>
      </c>
      <c r="CW21" s="91">
        <f t="shared" si="23"/>
        <v>0</v>
      </c>
      <c r="CX21" s="91">
        <f t="shared" si="23"/>
        <v>0</v>
      </c>
      <c r="CY21" s="91">
        <f t="shared" si="24"/>
        <v>0</v>
      </c>
      <c r="CZ21" s="91">
        <f t="shared" si="24"/>
        <v>0</v>
      </c>
      <c r="DA21" s="91">
        <f t="shared" si="24"/>
        <v>0</v>
      </c>
      <c r="DB21" s="91">
        <f t="shared" si="24"/>
        <v>9209</v>
      </c>
      <c r="DC21" s="91">
        <f t="shared" si="24"/>
        <v>0</v>
      </c>
      <c r="DD21" s="91">
        <f t="shared" si="24"/>
        <v>0</v>
      </c>
      <c r="DE21" s="91">
        <f t="shared" si="24"/>
        <v>0</v>
      </c>
      <c r="DF21" s="91">
        <f t="shared" si="24"/>
        <v>9209</v>
      </c>
      <c r="DG21" s="91">
        <f t="shared" si="24"/>
        <v>9279</v>
      </c>
      <c r="DH21" s="91">
        <f t="shared" si="24"/>
        <v>0</v>
      </c>
      <c r="DI21" s="91">
        <f t="shared" si="24"/>
        <v>0</v>
      </c>
      <c r="DJ21" s="91">
        <f t="shared" si="24"/>
        <v>9209</v>
      </c>
    </row>
    <row r="22" spans="1:114" s="80" customFormat="1" ht="12" customHeight="1">
      <c r="A22" s="89" t="s">
        <v>202</v>
      </c>
      <c r="B22" s="90" t="s">
        <v>242</v>
      </c>
      <c r="C22" s="89" t="s">
        <v>243</v>
      </c>
      <c r="D22" s="91">
        <f t="shared" si="5"/>
        <v>27561</v>
      </c>
      <c r="E22" s="91">
        <f t="shared" si="6"/>
        <v>25423</v>
      </c>
      <c r="F22" s="91">
        <v>24804</v>
      </c>
      <c r="G22" s="91">
        <v>619</v>
      </c>
      <c r="H22" s="91">
        <v>0</v>
      </c>
      <c r="I22" s="91">
        <v>0</v>
      </c>
      <c r="J22" s="92" t="s">
        <v>199</v>
      </c>
      <c r="K22" s="91">
        <v>0</v>
      </c>
      <c r="L22" s="91">
        <v>2138</v>
      </c>
      <c r="M22" s="91">
        <f t="shared" si="7"/>
        <v>0</v>
      </c>
      <c r="N22" s="91">
        <f t="shared" si="8"/>
        <v>0</v>
      </c>
      <c r="O22" s="91">
        <v>0</v>
      </c>
      <c r="P22" s="91">
        <v>0</v>
      </c>
      <c r="Q22" s="91">
        <v>0</v>
      </c>
      <c r="R22" s="91">
        <v>0</v>
      </c>
      <c r="S22" s="92" t="s">
        <v>199</v>
      </c>
      <c r="T22" s="91">
        <v>0</v>
      </c>
      <c r="U22" s="91">
        <v>0</v>
      </c>
      <c r="V22" s="91">
        <v>27561</v>
      </c>
      <c r="W22" s="91">
        <v>25423</v>
      </c>
      <c r="X22" s="91">
        <v>24804</v>
      </c>
      <c r="Y22" s="91">
        <v>619</v>
      </c>
      <c r="Z22" s="91">
        <v>0</v>
      </c>
      <c r="AA22" s="91">
        <v>0</v>
      </c>
      <c r="AB22" s="92" t="s">
        <v>199</v>
      </c>
      <c r="AC22" s="91">
        <v>0</v>
      </c>
      <c r="AD22" s="91">
        <v>2138</v>
      </c>
      <c r="AE22" s="91">
        <f t="shared" si="9"/>
        <v>0</v>
      </c>
      <c r="AF22" s="91">
        <f t="shared" si="10"/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f t="shared" si="11"/>
        <v>0</v>
      </c>
      <c r="AN22" s="91">
        <f t="shared" si="12"/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f t="shared" si="13"/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f t="shared" si="14"/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872</v>
      </c>
      <c r="BD22" s="91">
        <v>0</v>
      </c>
      <c r="BE22" s="91">
        <v>26689</v>
      </c>
      <c r="BF22" s="91">
        <f t="shared" si="15"/>
        <v>26689</v>
      </c>
      <c r="BG22" s="91">
        <f t="shared" si="16"/>
        <v>0</v>
      </c>
      <c r="BH22" s="91">
        <f t="shared" si="17"/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f t="shared" si="18"/>
        <v>0</v>
      </c>
      <c r="BP22" s="91">
        <f t="shared" si="19"/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f t="shared" si="20"/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f t="shared" si="21"/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f t="shared" si="22"/>
        <v>0</v>
      </c>
      <c r="CI22" s="91">
        <f t="shared" si="23"/>
        <v>0</v>
      </c>
      <c r="CJ22" s="91">
        <f t="shared" si="23"/>
        <v>0</v>
      </c>
      <c r="CK22" s="91">
        <f t="shared" si="23"/>
        <v>0</v>
      </c>
      <c r="CL22" s="91">
        <f t="shared" si="23"/>
        <v>0</v>
      </c>
      <c r="CM22" s="91">
        <f t="shared" si="23"/>
        <v>0</v>
      </c>
      <c r="CN22" s="91">
        <f t="shared" si="23"/>
        <v>0</v>
      </c>
      <c r="CO22" s="91">
        <f t="shared" si="23"/>
        <v>0</v>
      </c>
      <c r="CP22" s="91">
        <f t="shared" si="23"/>
        <v>0</v>
      </c>
      <c r="CQ22" s="91">
        <f t="shared" si="23"/>
        <v>0</v>
      </c>
      <c r="CR22" s="91">
        <f t="shared" si="23"/>
        <v>0</v>
      </c>
      <c r="CS22" s="91">
        <f t="shared" si="23"/>
        <v>0</v>
      </c>
      <c r="CT22" s="91">
        <f t="shared" si="23"/>
        <v>0</v>
      </c>
      <c r="CU22" s="91">
        <f t="shared" si="23"/>
        <v>0</v>
      </c>
      <c r="CV22" s="91">
        <f t="shared" si="23"/>
        <v>0</v>
      </c>
      <c r="CW22" s="91">
        <f t="shared" si="23"/>
        <v>0</v>
      </c>
      <c r="CX22" s="91">
        <f t="shared" si="23"/>
        <v>0</v>
      </c>
      <c r="CY22" s="91">
        <f t="shared" si="24"/>
        <v>0</v>
      </c>
      <c r="CZ22" s="91">
        <f t="shared" si="24"/>
        <v>0</v>
      </c>
      <c r="DA22" s="91">
        <f t="shared" si="24"/>
        <v>0</v>
      </c>
      <c r="DB22" s="91">
        <f t="shared" si="24"/>
        <v>0</v>
      </c>
      <c r="DC22" s="91">
        <f t="shared" si="24"/>
        <v>0</v>
      </c>
      <c r="DD22" s="91">
        <f t="shared" si="24"/>
        <v>0</v>
      </c>
      <c r="DE22" s="91">
        <f t="shared" si="24"/>
        <v>0</v>
      </c>
      <c r="DF22" s="91">
        <f t="shared" si="24"/>
        <v>0</v>
      </c>
      <c r="DG22" s="91">
        <f t="shared" si="24"/>
        <v>872</v>
      </c>
      <c r="DH22" s="91">
        <f t="shared" si="24"/>
        <v>0</v>
      </c>
      <c r="DI22" s="91">
        <f t="shared" si="24"/>
        <v>26689</v>
      </c>
      <c r="DJ22" s="91">
        <f t="shared" si="24"/>
        <v>26689</v>
      </c>
    </row>
    <row r="23" spans="1:114" s="80" customFormat="1" ht="12" customHeight="1">
      <c r="A23" s="89" t="s">
        <v>202</v>
      </c>
      <c r="B23" s="90" t="s">
        <v>244</v>
      </c>
      <c r="C23" s="89" t="s">
        <v>245</v>
      </c>
      <c r="D23" s="91">
        <f t="shared" si="5"/>
        <v>0</v>
      </c>
      <c r="E23" s="91">
        <f t="shared" si="6"/>
        <v>0</v>
      </c>
      <c r="F23" s="91">
        <v>0</v>
      </c>
      <c r="G23" s="91">
        <v>0</v>
      </c>
      <c r="H23" s="91">
        <v>0</v>
      </c>
      <c r="I23" s="91">
        <v>0</v>
      </c>
      <c r="J23" s="92" t="s">
        <v>199</v>
      </c>
      <c r="K23" s="91">
        <v>0</v>
      </c>
      <c r="L23" s="91">
        <v>0</v>
      </c>
      <c r="M23" s="91">
        <f t="shared" si="7"/>
        <v>0</v>
      </c>
      <c r="N23" s="91">
        <f t="shared" si="8"/>
        <v>0</v>
      </c>
      <c r="O23" s="91">
        <v>0</v>
      </c>
      <c r="P23" s="91">
        <v>0</v>
      </c>
      <c r="Q23" s="91">
        <v>0</v>
      </c>
      <c r="R23" s="91">
        <v>0</v>
      </c>
      <c r="S23" s="92" t="s">
        <v>199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2" t="s">
        <v>199</v>
      </c>
      <c r="AC23" s="91">
        <v>0</v>
      </c>
      <c r="AD23" s="91">
        <v>0</v>
      </c>
      <c r="AE23" s="91">
        <f t="shared" si="9"/>
        <v>0</v>
      </c>
      <c r="AF23" s="91">
        <f t="shared" si="10"/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f t="shared" si="11"/>
        <v>0</v>
      </c>
      <c r="AN23" s="91">
        <f t="shared" si="12"/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f t="shared" si="13"/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f t="shared" si="14"/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f t="shared" si="15"/>
        <v>0</v>
      </c>
      <c r="BG23" s="91">
        <f t="shared" si="16"/>
        <v>0</v>
      </c>
      <c r="BH23" s="91">
        <f t="shared" si="17"/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f t="shared" si="18"/>
        <v>0</v>
      </c>
      <c r="BP23" s="91">
        <f t="shared" si="19"/>
        <v>0</v>
      </c>
      <c r="BQ23" s="91">
        <v>0</v>
      </c>
      <c r="BR23" s="91">
        <v>0</v>
      </c>
      <c r="BS23" s="91">
        <v>0</v>
      </c>
      <c r="BT23" s="91">
        <v>0</v>
      </c>
      <c r="BU23" s="91">
        <f t="shared" si="20"/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f t="shared" si="21"/>
        <v>0</v>
      </c>
      <c r="CA23" s="91">
        <v>0</v>
      </c>
      <c r="CB23" s="91">
        <v>0</v>
      </c>
      <c r="CC23" s="91">
        <v>0</v>
      </c>
      <c r="CD23" s="91">
        <v>0</v>
      </c>
      <c r="CE23" s="91">
        <v>0</v>
      </c>
      <c r="CF23" s="91">
        <v>0</v>
      </c>
      <c r="CG23" s="91">
        <v>0</v>
      </c>
      <c r="CH23" s="91">
        <f t="shared" si="22"/>
        <v>0</v>
      </c>
      <c r="CI23" s="91">
        <f t="shared" si="23"/>
        <v>0</v>
      </c>
      <c r="CJ23" s="91">
        <f t="shared" si="23"/>
        <v>0</v>
      </c>
      <c r="CK23" s="91">
        <f t="shared" si="23"/>
        <v>0</v>
      </c>
      <c r="CL23" s="91">
        <f t="shared" si="23"/>
        <v>0</v>
      </c>
      <c r="CM23" s="91">
        <f t="shared" si="23"/>
        <v>0</v>
      </c>
      <c r="CN23" s="91">
        <f t="shared" si="23"/>
        <v>0</v>
      </c>
      <c r="CO23" s="91">
        <f t="shared" si="23"/>
        <v>0</v>
      </c>
      <c r="CP23" s="91">
        <f t="shared" si="23"/>
        <v>0</v>
      </c>
      <c r="CQ23" s="91">
        <f t="shared" si="23"/>
        <v>0</v>
      </c>
      <c r="CR23" s="91">
        <f t="shared" si="23"/>
        <v>0</v>
      </c>
      <c r="CS23" s="91">
        <f t="shared" si="23"/>
        <v>0</v>
      </c>
      <c r="CT23" s="91">
        <f t="shared" si="23"/>
        <v>0</v>
      </c>
      <c r="CU23" s="91">
        <f t="shared" si="23"/>
        <v>0</v>
      </c>
      <c r="CV23" s="91">
        <f t="shared" si="23"/>
        <v>0</v>
      </c>
      <c r="CW23" s="91">
        <f t="shared" si="23"/>
        <v>0</v>
      </c>
      <c r="CX23" s="91">
        <f aca="true" t="shared" si="25" ref="CX23:CX30">SUM(AT23,+BV23)</f>
        <v>0</v>
      </c>
      <c r="CY23" s="91">
        <f t="shared" si="24"/>
        <v>0</v>
      </c>
      <c r="CZ23" s="91">
        <f t="shared" si="24"/>
        <v>0</v>
      </c>
      <c r="DA23" s="91">
        <f t="shared" si="24"/>
        <v>0</v>
      </c>
      <c r="DB23" s="91">
        <f t="shared" si="24"/>
        <v>0</v>
      </c>
      <c r="DC23" s="91">
        <f t="shared" si="24"/>
        <v>0</v>
      </c>
      <c r="DD23" s="91">
        <f t="shared" si="24"/>
        <v>0</v>
      </c>
      <c r="DE23" s="91">
        <f t="shared" si="24"/>
        <v>0</v>
      </c>
      <c r="DF23" s="91">
        <f t="shared" si="24"/>
        <v>0</v>
      </c>
      <c r="DG23" s="91">
        <f t="shared" si="24"/>
        <v>0</v>
      </c>
      <c r="DH23" s="91">
        <f t="shared" si="24"/>
        <v>0</v>
      </c>
      <c r="DI23" s="91">
        <f t="shared" si="24"/>
        <v>0</v>
      </c>
      <c r="DJ23" s="91">
        <f t="shared" si="24"/>
        <v>0</v>
      </c>
    </row>
    <row r="24" spans="1:114" s="80" customFormat="1" ht="12" customHeight="1">
      <c r="A24" s="89" t="s">
        <v>202</v>
      </c>
      <c r="B24" s="90" t="s">
        <v>246</v>
      </c>
      <c r="C24" s="89" t="s">
        <v>247</v>
      </c>
      <c r="D24" s="91">
        <f t="shared" si="5"/>
        <v>14948</v>
      </c>
      <c r="E24" s="91">
        <f t="shared" si="6"/>
        <v>13453</v>
      </c>
      <c r="F24" s="91">
        <v>13453</v>
      </c>
      <c r="G24" s="91">
        <v>0</v>
      </c>
      <c r="H24" s="91">
        <v>0</v>
      </c>
      <c r="I24" s="91">
        <v>0</v>
      </c>
      <c r="J24" s="92" t="s">
        <v>199</v>
      </c>
      <c r="K24" s="91">
        <v>0</v>
      </c>
      <c r="L24" s="91">
        <v>1495</v>
      </c>
      <c r="M24" s="91">
        <f t="shared" si="7"/>
        <v>0</v>
      </c>
      <c r="N24" s="91">
        <f t="shared" si="8"/>
        <v>0</v>
      </c>
      <c r="O24" s="91">
        <v>0</v>
      </c>
      <c r="P24" s="91">
        <v>0</v>
      </c>
      <c r="Q24" s="91">
        <v>0</v>
      </c>
      <c r="R24" s="91">
        <v>0</v>
      </c>
      <c r="S24" s="92" t="s">
        <v>199</v>
      </c>
      <c r="T24" s="91">
        <v>0</v>
      </c>
      <c r="U24" s="91">
        <v>0</v>
      </c>
      <c r="V24" s="91">
        <v>14948</v>
      </c>
      <c r="W24" s="91">
        <v>13453</v>
      </c>
      <c r="X24" s="91">
        <v>13453</v>
      </c>
      <c r="Y24" s="91">
        <v>0</v>
      </c>
      <c r="Z24" s="91">
        <v>0</v>
      </c>
      <c r="AA24" s="91">
        <v>0</v>
      </c>
      <c r="AB24" s="92" t="s">
        <v>199</v>
      </c>
      <c r="AC24" s="91">
        <v>0</v>
      </c>
      <c r="AD24" s="91">
        <v>1495</v>
      </c>
      <c r="AE24" s="91">
        <f t="shared" si="9"/>
        <v>4725</v>
      </c>
      <c r="AF24" s="91">
        <f t="shared" si="10"/>
        <v>4725</v>
      </c>
      <c r="AG24" s="91">
        <v>0</v>
      </c>
      <c r="AH24" s="91">
        <v>0</v>
      </c>
      <c r="AI24" s="91">
        <v>0</v>
      </c>
      <c r="AJ24" s="91">
        <v>4725</v>
      </c>
      <c r="AK24" s="91">
        <v>0</v>
      </c>
      <c r="AL24" s="91">
        <v>0</v>
      </c>
      <c r="AM24" s="91">
        <f t="shared" si="11"/>
        <v>10223</v>
      </c>
      <c r="AN24" s="91">
        <f t="shared" si="12"/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f t="shared" si="13"/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f t="shared" si="14"/>
        <v>10223</v>
      </c>
      <c r="AY24" s="91">
        <v>4263</v>
      </c>
      <c r="AZ24" s="91">
        <v>5960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f t="shared" si="15"/>
        <v>14948</v>
      </c>
      <c r="BG24" s="91">
        <f t="shared" si="16"/>
        <v>0</v>
      </c>
      <c r="BH24" s="91">
        <f t="shared" si="17"/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f t="shared" si="18"/>
        <v>0</v>
      </c>
      <c r="BP24" s="91">
        <f t="shared" si="19"/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f t="shared" si="20"/>
        <v>0</v>
      </c>
      <c r="BV24" s="91">
        <v>0</v>
      </c>
      <c r="BW24" s="91">
        <v>0</v>
      </c>
      <c r="BX24" s="91">
        <v>0</v>
      </c>
      <c r="BY24" s="91">
        <v>0</v>
      </c>
      <c r="BZ24" s="91">
        <f t="shared" si="21"/>
        <v>0</v>
      </c>
      <c r="CA24" s="91">
        <v>0</v>
      </c>
      <c r="CB24" s="91">
        <v>0</v>
      </c>
      <c r="CC24" s="91">
        <v>0</v>
      </c>
      <c r="CD24" s="91">
        <v>0</v>
      </c>
      <c r="CE24" s="91">
        <v>0</v>
      </c>
      <c r="CF24" s="91">
        <v>0</v>
      </c>
      <c r="CG24" s="91">
        <v>0</v>
      </c>
      <c r="CH24" s="91">
        <f t="shared" si="22"/>
        <v>0</v>
      </c>
      <c r="CI24" s="91">
        <f aca="true" t="shared" si="26" ref="CI24:CI30">SUM(AE24,+BG24)</f>
        <v>4725</v>
      </c>
      <c r="CJ24" s="91">
        <f aca="true" t="shared" si="27" ref="CJ24:CJ30">SUM(AF24,+BH24)</f>
        <v>4725</v>
      </c>
      <c r="CK24" s="91">
        <f aca="true" t="shared" si="28" ref="CK24:CK30">SUM(AG24,+BI24)</f>
        <v>0</v>
      </c>
      <c r="CL24" s="91">
        <f aca="true" t="shared" si="29" ref="CL24:CL30">SUM(AH24,+BJ24)</f>
        <v>0</v>
      </c>
      <c r="CM24" s="91">
        <f aca="true" t="shared" si="30" ref="CM24:CM30">SUM(AI24,+BK24)</f>
        <v>0</v>
      </c>
      <c r="CN24" s="91">
        <f aca="true" t="shared" si="31" ref="CN24:CN30">SUM(AJ24,+BL24)</f>
        <v>4725</v>
      </c>
      <c r="CO24" s="91">
        <f aca="true" t="shared" si="32" ref="CO24:CO30">SUM(AK24,+BM24)</f>
        <v>0</v>
      </c>
      <c r="CP24" s="91">
        <f aca="true" t="shared" si="33" ref="CP24:CP30">SUM(AL24,+BN24)</f>
        <v>0</v>
      </c>
      <c r="CQ24" s="91">
        <f aca="true" t="shared" si="34" ref="CQ24:CQ30">SUM(AM24,+BO24)</f>
        <v>10223</v>
      </c>
      <c r="CR24" s="91">
        <f aca="true" t="shared" si="35" ref="CR24:CR30">SUM(AN24,+BP24)</f>
        <v>0</v>
      </c>
      <c r="CS24" s="91">
        <f aca="true" t="shared" si="36" ref="CS24:CS30">SUM(AO24,+BQ24)</f>
        <v>0</v>
      </c>
      <c r="CT24" s="91">
        <f aca="true" t="shared" si="37" ref="CT24:CT30">SUM(AP24,+BR24)</f>
        <v>0</v>
      </c>
      <c r="CU24" s="91">
        <f aca="true" t="shared" si="38" ref="CU24:CU30">SUM(AQ24,+BS24)</f>
        <v>0</v>
      </c>
      <c r="CV24" s="91">
        <f aca="true" t="shared" si="39" ref="CV24:CV30">SUM(AR24,+BT24)</f>
        <v>0</v>
      </c>
      <c r="CW24" s="91">
        <f aca="true" t="shared" si="40" ref="CW24:CW30">SUM(AS24,+BU24)</f>
        <v>0</v>
      </c>
      <c r="CX24" s="91">
        <f t="shared" si="25"/>
        <v>0</v>
      </c>
      <c r="CY24" s="91">
        <f t="shared" si="24"/>
        <v>0</v>
      </c>
      <c r="CZ24" s="91">
        <f t="shared" si="24"/>
        <v>0</v>
      </c>
      <c r="DA24" s="91">
        <f t="shared" si="24"/>
        <v>0</v>
      </c>
      <c r="DB24" s="91">
        <f t="shared" si="24"/>
        <v>10223</v>
      </c>
      <c r="DC24" s="91">
        <f t="shared" si="24"/>
        <v>4263</v>
      </c>
      <c r="DD24" s="91">
        <f t="shared" si="24"/>
        <v>5960</v>
      </c>
      <c r="DE24" s="91">
        <f t="shared" si="24"/>
        <v>0</v>
      </c>
      <c r="DF24" s="91">
        <f t="shared" si="24"/>
        <v>0</v>
      </c>
      <c r="DG24" s="91">
        <f t="shared" si="24"/>
        <v>0</v>
      </c>
      <c r="DH24" s="91">
        <f t="shared" si="24"/>
        <v>0</v>
      </c>
      <c r="DI24" s="91">
        <f t="shared" si="24"/>
        <v>0</v>
      </c>
      <c r="DJ24" s="91">
        <f t="shared" si="24"/>
        <v>14948</v>
      </c>
    </row>
    <row r="25" spans="1:114" s="80" customFormat="1" ht="12" customHeight="1">
      <c r="A25" s="89" t="s">
        <v>202</v>
      </c>
      <c r="B25" s="90" t="s">
        <v>248</v>
      </c>
      <c r="C25" s="89" t="s">
        <v>249</v>
      </c>
      <c r="D25" s="91">
        <f t="shared" si="5"/>
        <v>0</v>
      </c>
      <c r="E25" s="91">
        <f t="shared" si="6"/>
        <v>0</v>
      </c>
      <c r="F25" s="91">
        <v>0</v>
      </c>
      <c r="G25" s="91">
        <v>0</v>
      </c>
      <c r="H25" s="91">
        <v>0</v>
      </c>
      <c r="I25" s="91">
        <v>0</v>
      </c>
      <c r="J25" s="92" t="s">
        <v>199</v>
      </c>
      <c r="K25" s="91">
        <v>0</v>
      </c>
      <c r="L25" s="91">
        <v>0</v>
      </c>
      <c r="M25" s="91">
        <f t="shared" si="7"/>
        <v>0</v>
      </c>
      <c r="N25" s="91">
        <f t="shared" si="8"/>
        <v>0</v>
      </c>
      <c r="O25" s="91">
        <v>0</v>
      </c>
      <c r="P25" s="91">
        <v>0</v>
      </c>
      <c r="Q25" s="91">
        <v>0</v>
      </c>
      <c r="R25" s="91">
        <v>0</v>
      </c>
      <c r="S25" s="92" t="s">
        <v>199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2" t="s">
        <v>199</v>
      </c>
      <c r="AC25" s="91">
        <v>0</v>
      </c>
      <c r="AD25" s="91">
        <v>0</v>
      </c>
      <c r="AE25" s="91">
        <f t="shared" si="9"/>
        <v>0</v>
      </c>
      <c r="AF25" s="91">
        <f t="shared" si="10"/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f t="shared" si="11"/>
        <v>0</v>
      </c>
      <c r="AN25" s="91">
        <f t="shared" si="12"/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f t="shared" si="13"/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f t="shared" si="14"/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f t="shared" si="15"/>
        <v>0</v>
      </c>
      <c r="BG25" s="91">
        <f t="shared" si="16"/>
        <v>0</v>
      </c>
      <c r="BH25" s="91">
        <f t="shared" si="17"/>
        <v>0</v>
      </c>
      <c r="BI25" s="91">
        <v>0</v>
      </c>
      <c r="BJ25" s="91">
        <v>0</v>
      </c>
      <c r="BK25" s="91">
        <v>0</v>
      </c>
      <c r="BL25" s="91">
        <v>0</v>
      </c>
      <c r="BM25" s="91">
        <v>0</v>
      </c>
      <c r="BN25" s="91">
        <v>0</v>
      </c>
      <c r="BO25" s="91">
        <f t="shared" si="18"/>
        <v>0</v>
      </c>
      <c r="BP25" s="91">
        <f t="shared" si="19"/>
        <v>0</v>
      </c>
      <c r="BQ25" s="91">
        <v>0</v>
      </c>
      <c r="BR25" s="91">
        <v>0</v>
      </c>
      <c r="BS25" s="91">
        <v>0</v>
      </c>
      <c r="BT25" s="91">
        <v>0</v>
      </c>
      <c r="BU25" s="91">
        <f t="shared" si="20"/>
        <v>0</v>
      </c>
      <c r="BV25" s="91">
        <v>0</v>
      </c>
      <c r="BW25" s="91">
        <v>0</v>
      </c>
      <c r="BX25" s="91">
        <v>0</v>
      </c>
      <c r="BY25" s="91">
        <v>0</v>
      </c>
      <c r="BZ25" s="91">
        <f t="shared" si="21"/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v>0</v>
      </c>
      <c r="CH25" s="91">
        <f t="shared" si="22"/>
        <v>0</v>
      </c>
      <c r="CI25" s="91">
        <f t="shared" si="26"/>
        <v>0</v>
      </c>
      <c r="CJ25" s="91">
        <f t="shared" si="27"/>
        <v>0</v>
      </c>
      <c r="CK25" s="91">
        <f t="shared" si="28"/>
        <v>0</v>
      </c>
      <c r="CL25" s="91">
        <f t="shared" si="29"/>
        <v>0</v>
      </c>
      <c r="CM25" s="91">
        <f t="shared" si="30"/>
        <v>0</v>
      </c>
      <c r="CN25" s="91">
        <f t="shared" si="31"/>
        <v>0</v>
      </c>
      <c r="CO25" s="91">
        <f t="shared" si="32"/>
        <v>0</v>
      </c>
      <c r="CP25" s="91">
        <f t="shared" si="33"/>
        <v>0</v>
      </c>
      <c r="CQ25" s="91">
        <f t="shared" si="34"/>
        <v>0</v>
      </c>
      <c r="CR25" s="91">
        <f t="shared" si="35"/>
        <v>0</v>
      </c>
      <c r="CS25" s="91">
        <f t="shared" si="36"/>
        <v>0</v>
      </c>
      <c r="CT25" s="91">
        <f t="shared" si="37"/>
        <v>0</v>
      </c>
      <c r="CU25" s="91">
        <f t="shared" si="38"/>
        <v>0</v>
      </c>
      <c r="CV25" s="91">
        <f t="shared" si="39"/>
        <v>0</v>
      </c>
      <c r="CW25" s="91">
        <f t="shared" si="40"/>
        <v>0</v>
      </c>
      <c r="CX25" s="91">
        <f t="shared" si="25"/>
        <v>0</v>
      </c>
      <c r="CY25" s="91">
        <f t="shared" si="24"/>
        <v>0</v>
      </c>
      <c r="CZ25" s="91">
        <f t="shared" si="24"/>
        <v>0</v>
      </c>
      <c r="DA25" s="91">
        <f t="shared" si="24"/>
        <v>0</v>
      </c>
      <c r="DB25" s="91">
        <f t="shared" si="24"/>
        <v>0</v>
      </c>
      <c r="DC25" s="91">
        <f t="shared" si="24"/>
        <v>0</v>
      </c>
      <c r="DD25" s="91">
        <f t="shared" si="24"/>
        <v>0</v>
      </c>
      <c r="DE25" s="91">
        <f t="shared" si="24"/>
        <v>0</v>
      </c>
      <c r="DF25" s="91">
        <f t="shared" si="24"/>
        <v>0</v>
      </c>
      <c r="DG25" s="91">
        <f t="shared" si="24"/>
        <v>0</v>
      </c>
      <c r="DH25" s="91">
        <f t="shared" si="24"/>
        <v>0</v>
      </c>
      <c r="DI25" s="91">
        <f t="shared" si="24"/>
        <v>0</v>
      </c>
      <c r="DJ25" s="91">
        <f t="shared" si="24"/>
        <v>0</v>
      </c>
    </row>
    <row r="26" spans="1:114" s="80" customFormat="1" ht="12" customHeight="1">
      <c r="A26" s="89" t="s">
        <v>202</v>
      </c>
      <c r="B26" s="90" t="s">
        <v>250</v>
      </c>
      <c r="C26" s="89" t="s">
        <v>251</v>
      </c>
      <c r="D26" s="91">
        <f t="shared" si="5"/>
        <v>0</v>
      </c>
      <c r="E26" s="91">
        <f t="shared" si="6"/>
        <v>0</v>
      </c>
      <c r="F26" s="91">
        <v>0</v>
      </c>
      <c r="G26" s="91">
        <v>0</v>
      </c>
      <c r="H26" s="91">
        <v>0</v>
      </c>
      <c r="I26" s="91">
        <v>0</v>
      </c>
      <c r="J26" s="92" t="s">
        <v>199</v>
      </c>
      <c r="K26" s="91">
        <v>0</v>
      </c>
      <c r="L26" s="91">
        <v>0</v>
      </c>
      <c r="M26" s="91">
        <f t="shared" si="7"/>
        <v>0</v>
      </c>
      <c r="N26" s="91">
        <f t="shared" si="8"/>
        <v>0</v>
      </c>
      <c r="O26" s="91">
        <v>0</v>
      </c>
      <c r="P26" s="91">
        <v>0</v>
      </c>
      <c r="Q26" s="91">
        <v>0</v>
      </c>
      <c r="R26" s="91">
        <v>0</v>
      </c>
      <c r="S26" s="92" t="s">
        <v>199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2" t="s">
        <v>199</v>
      </c>
      <c r="AC26" s="91">
        <v>0</v>
      </c>
      <c r="AD26" s="91">
        <v>0</v>
      </c>
      <c r="AE26" s="91">
        <f t="shared" si="9"/>
        <v>0</v>
      </c>
      <c r="AF26" s="91">
        <f t="shared" si="10"/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f t="shared" si="11"/>
        <v>0</v>
      </c>
      <c r="AN26" s="91">
        <f t="shared" si="12"/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f t="shared" si="13"/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f t="shared" si="14"/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f t="shared" si="15"/>
        <v>0</v>
      </c>
      <c r="BG26" s="91">
        <f t="shared" si="16"/>
        <v>0</v>
      </c>
      <c r="BH26" s="91">
        <f t="shared" si="17"/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  <c r="BN26" s="91">
        <v>0</v>
      </c>
      <c r="BO26" s="91">
        <f t="shared" si="18"/>
        <v>0</v>
      </c>
      <c r="BP26" s="91">
        <f t="shared" si="19"/>
        <v>0</v>
      </c>
      <c r="BQ26" s="91">
        <v>0</v>
      </c>
      <c r="BR26" s="91">
        <v>0</v>
      </c>
      <c r="BS26" s="91">
        <v>0</v>
      </c>
      <c r="BT26" s="91">
        <v>0</v>
      </c>
      <c r="BU26" s="91">
        <f t="shared" si="20"/>
        <v>0</v>
      </c>
      <c r="BV26" s="91">
        <v>0</v>
      </c>
      <c r="BW26" s="91">
        <v>0</v>
      </c>
      <c r="BX26" s="91">
        <v>0</v>
      </c>
      <c r="BY26" s="91">
        <v>0</v>
      </c>
      <c r="BZ26" s="91">
        <f t="shared" si="21"/>
        <v>0</v>
      </c>
      <c r="CA26" s="91">
        <v>0</v>
      </c>
      <c r="CB26" s="91">
        <v>0</v>
      </c>
      <c r="CC26" s="91">
        <v>0</v>
      </c>
      <c r="CD26" s="91">
        <v>0</v>
      </c>
      <c r="CE26" s="91">
        <v>0</v>
      </c>
      <c r="CF26" s="91">
        <v>0</v>
      </c>
      <c r="CG26" s="91">
        <v>0</v>
      </c>
      <c r="CH26" s="91">
        <f t="shared" si="22"/>
        <v>0</v>
      </c>
      <c r="CI26" s="91">
        <f t="shared" si="26"/>
        <v>0</v>
      </c>
      <c r="CJ26" s="91">
        <f t="shared" si="27"/>
        <v>0</v>
      </c>
      <c r="CK26" s="91">
        <f t="shared" si="28"/>
        <v>0</v>
      </c>
      <c r="CL26" s="91">
        <f t="shared" si="29"/>
        <v>0</v>
      </c>
      <c r="CM26" s="91">
        <f t="shared" si="30"/>
        <v>0</v>
      </c>
      <c r="CN26" s="91">
        <f t="shared" si="31"/>
        <v>0</v>
      </c>
      <c r="CO26" s="91">
        <f t="shared" si="32"/>
        <v>0</v>
      </c>
      <c r="CP26" s="91">
        <f t="shared" si="33"/>
        <v>0</v>
      </c>
      <c r="CQ26" s="91">
        <f t="shared" si="34"/>
        <v>0</v>
      </c>
      <c r="CR26" s="91">
        <f t="shared" si="35"/>
        <v>0</v>
      </c>
      <c r="CS26" s="91">
        <f t="shared" si="36"/>
        <v>0</v>
      </c>
      <c r="CT26" s="91">
        <f t="shared" si="37"/>
        <v>0</v>
      </c>
      <c r="CU26" s="91">
        <f t="shared" si="38"/>
        <v>0</v>
      </c>
      <c r="CV26" s="91">
        <f t="shared" si="39"/>
        <v>0</v>
      </c>
      <c r="CW26" s="91">
        <f t="shared" si="40"/>
        <v>0</v>
      </c>
      <c r="CX26" s="91">
        <f t="shared" si="25"/>
        <v>0</v>
      </c>
      <c r="CY26" s="91">
        <f t="shared" si="24"/>
        <v>0</v>
      </c>
      <c r="CZ26" s="91">
        <f t="shared" si="24"/>
        <v>0</v>
      </c>
      <c r="DA26" s="91">
        <f t="shared" si="24"/>
        <v>0</v>
      </c>
      <c r="DB26" s="91">
        <f t="shared" si="24"/>
        <v>0</v>
      </c>
      <c r="DC26" s="91">
        <f t="shared" si="24"/>
        <v>0</v>
      </c>
      <c r="DD26" s="91">
        <f t="shared" si="24"/>
        <v>0</v>
      </c>
      <c r="DE26" s="91">
        <f t="shared" si="24"/>
        <v>0</v>
      </c>
      <c r="DF26" s="91">
        <f t="shared" si="24"/>
        <v>0</v>
      </c>
      <c r="DG26" s="91">
        <f t="shared" si="24"/>
        <v>0</v>
      </c>
      <c r="DH26" s="91">
        <f t="shared" si="24"/>
        <v>0</v>
      </c>
      <c r="DI26" s="91">
        <f t="shared" si="24"/>
        <v>0</v>
      </c>
      <c r="DJ26" s="91">
        <f t="shared" si="24"/>
        <v>0</v>
      </c>
    </row>
    <row r="27" spans="1:114" s="80" customFormat="1" ht="12" customHeight="1">
      <c r="A27" s="89" t="s">
        <v>202</v>
      </c>
      <c r="B27" s="90" t="s">
        <v>252</v>
      </c>
      <c r="C27" s="89" t="s">
        <v>253</v>
      </c>
      <c r="D27" s="91">
        <f t="shared" si="5"/>
        <v>55160</v>
      </c>
      <c r="E27" s="91">
        <f t="shared" si="6"/>
        <v>55160</v>
      </c>
      <c r="F27" s="91">
        <v>49644</v>
      </c>
      <c r="G27" s="91">
        <v>0</v>
      </c>
      <c r="H27" s="91">
        <v>0</v>
      </c>
      <c r="I27" s="91">
        <v>0</v>
      </c>
      <c r="J27" s="92" t="s">
        <v>199</v>
      </c>
      <c r="K27" s="91">
        <v>5516</v>
      </c>
      <c r="L27" s="91">
        <v>0</v>
      </c>
      <c r="M27" s="91">
        <f t="shared" si="7"/>
        <v>0</v>
      </c>
      <c r="N27" s="91">
        <f t="shared" si="8"/>
        <v>0</v>
      </c>
      <c r="O27" s="91">
        <v>0</v>
      </c>
      <c r="P27" s="91">
        <v>0</v>
      </c>
      <c r="Q27" s="91">
        <v>0</v>
      </c>
      <c r="R27" s="91">
        <v>0</v>
      </c>
      <c r="S27" s="92" t="s">
        <v>199</v>
      </c>
      <c r="T27" s="91">
        <v>0</v>
      </c>
      <c r="U27" s="91">
        <v>0</v>
      </c>
      <c r="V27" s="91">
        <v>55160</v>
      </c>
      <c r="W27" s="91">
        <v>55160</v>
      </c>
      <c r="X27" s="91">
        <v>49644</v>
      </c>
      <c r="Y27" s="91">
        <v>0</v>
      </c>
      <c r="Z27" s="91">
        <v>0</v>
      </c>
      <c r="AA27" s="91">
        <v>0</v>
      </c>
      <c r="AB27" s="92" t="s">
        <v>199</v>
      </c>
      <c r="AC27" s="91">
        <v>5516</v>
      </c>
      <c r="AD27" s="91">
        <v>0</v>
      </c>
      <c r="AE27" s="91">
        <f t="shared" si="9"/>
        <v>0</v>
      </c>
      <c r="AF27" s="91">
        <f t="shared" si="10"/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f t="shared" si="11"/>
        <v>55160</v>
      </c>
      <c r="AN27" s="91">
        <f t="shared" si="12"/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f t="shared" si="13"/>
        <v>1776</v>
      </c>
      <c r="AT27" s="91">
        <v>0</v>
      </c>
      <c r="AU27" s="91">
        <v>1633</v>
      </c>
      <c r="AV27" s="91">
        <v>143</v>
      </c>
      <c r="AW27" s="91">
        <v>0</v>
      </c>
      <c r="AX27" s="91">
        <f t="shared" si="14"/>
        <v>53384</v>
      </c>
      <c r="AY27" s="91">
        <v>8235</v>
      </c>
      <c r="AZ27" s="91">
        <v>19860</v>
      </c>
      <c r="BA27" s="91">
        <v>11340</v>
      </c>
      <c r="BB27" s="91">
        <v>13949</v>
      </c>
      <c r="BC27" s="91">
        <v>0</v>
      </c>
      <c r="BD27" s="91">
        <v>0</v>
      </c>
      <c r="BE27" s="91">
        <v>0</v>
      </c>
      <c r="BF27" s="91">
        <f t="shared" si="15"/>
        <v>55160</v>
      </c>
      <c r="BG27" s="91">
        <f t="shared" si="16"/>
        <v>0</v>
      </c>
      <c r="BH27" s="91">
        <f t="shared" si="17"/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>
        <f t="shared" si="18"/>
        <v>0</v>
      </c>
      <c r="BP27" s="91">
        <f t="shared" si="19"/>
        <v>0</v>
      </c>
      <c r="BQ27" s="91">
        <v>0</v>
      </c>
      <c r="BR27" s="91">
        <v>0</v>
      </c>
      <c r="BS27" s="91">
        <v>0</v>
      </c>
      <c r="BT27" s="91">
        <v>0</v>
      </c>
      <c r="BU27" s="91">
        <f t="shared" si="20"/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f t="shared" si="21"/>
        <v>0</v>
      </c>
      <c r="CA27" s="91">
        <v>0</v>
      </c>
      <c r="CB27" s="91">
        <v>0</v>
      </c>
      <c r="CC27" s="91">
        <v>0</v>
      </c>
      <c r="CD27" s="91">
        <v>0</v>
      </c>
      <c r="CE27" s="91">
        <v>0</v>
      </c>
      <c r="CF27" s="91">
        <v>0</v>
      </c>
      <c r="CG27" s="91">
        <v>0</v>
      </c>
      <c r="CH27" s="91">
        <f t="shared" si="22"/>
        <v>0</v>
      </c>
      <c r="CI27" s="91">
        <f t="shared" si="26"/>
        <v>0</v>
      </c>
      <c r="CJ27" s="91">
        <f t="shared" si="27"/>
        <v>0</v>
      </c>
      <c r="CK27" s="91">
        <f t="shared" si="28"/>
        <v>0</v>
      </c>
      <c r="CL27" s="91">
        <f t="shared" si="29"/>
        <v>0</v>
      </c>
      <c r="CM27" s="91">
        <f t="shared" si="30"/>
        <v>0</v>
      </c>
      <c r="CN27" s="91">
        <f t="shared" si="31"/>
        <v>0</v>
      </c>
      <c r="CO27" s="91">
        <f t="shared" si="32"/>
        <v>0</v>
      </c>
      <c r="CP27" s="91">
        <f t="shared" si="33"/>
        <v>0</v>
      </c>
      <c r="CQ27" s="91">
        <f t="shared" si="34"/>
        <v>55160</v>
      </c>
      <c r="CR27" s="91">
        <f t="shared" si="35"/>
        <v>0</v>
      </c>
      <c r="CS27" s="91">
        <f t="shared" si="36"/>
        <v>0</v>
      </c>
      <c r="CT27" s="91">
        <f t="shared" si="37"/>
        <v>0</v>
      </c>
      <c r="CU27" s="91">
        <f t="shared" si="38"/>
        <v>0</v>
      </c>
      <c r="CV27" s="91">
        <f t="shared" si="39"/>
        <v>0</v>
      </c>
      <c r="CW27" s="91">
        <f t="shared" si="40"/>
        <v>1776</v>
      </c>
      <c r="CX27" s="91">
        <f t="shared" si="25"/>
        <v>0</v>
      </c>
      <c r="CY27" s="91">
        <f t="shared" si="24"/>
        <v>1633</v>
      </c>
      <c r="CZ27" s="91">
        <f t="shared" si="24"/>
        <v>143</v>
      </c>
      <c r="DA27" s="91">
        <f t="shared" si="24"/>
        <v>0</v>
      </c>
      <c r="DB27" s="91">
        <f t="shared" si="24"/>
        <v>53384</v>
      </c>
      <c r="DC27" s="91">
        <f t="shared" si="24"/>
        <v>8235</v>
      </c>
      <c r="DD27" s="91">
        <f t="shared" si="24"/>
        <v>19860</v>
      </c>
      <c r="DE27" s="91">
        <f t="shared" si="24"/>
        <v>11340</v>
      </c>
      <c r="DF27" s="91">
        <f t="shared" si="24"/>
        <v>13949</v>
      </c>
      <c r="DG27" s="91">
        <f t="shared" si="24"/>
        <v>0</v>
      </c>
      <c r="DH27" s="91">
        <f t="shared" si="24"/>
        <v>0</v>
      </c>
      <c r="DI27" s="91">
        <f t="shared" si="24"/>
        <v>0</v>
      </c>
      <c r="DJ27" s="91">
        <f t="shared" si="24"/>
        <v>55160</v>
      </c>
    </row>
    <row r="28" spans="1:114" s="80" customFormat="1" ht="12" customHeight="1">
      <c r="A28" s="89" t="s">
        <v>202</v>
      </c>
      <c r="B28" s="90" t="s">
        <v>254</v>
      </c>
      <c r="C28" s="89" t="s">
        <v>201</v>
      </c>
      <c r="D28" s="91">
        <f t="shared" si="5"/>
        <v>174</v>
      </c>
      <c r="E28" s="91">
        <f t="shared" si="6"/>
        <v>0</v>
      </c>
      <c r="F28" s="91">
        <v>0</v>
      </c>
      <c r="G28" s="91">
        <v>0</v>
      </c>
      <c r="H28" s="91">
        <v>0</v>
      </c>
      <c r="I28" s="91">
        <v>0</v>
      </c>
      <c r="J28" s="92" t="s">
        <v>199</v>
      </c>
      <c r="K28" s="91">
        <v>0</v>
      </c>
      <c r="L28" s="91">
        <v>174</v>
      </c>
      <c r="M28" s="91">
        <f t="shared" si="7"/>
        <v>0</v>
      </c>
      <c r="N28" s="91">
        <f t="shared" si="8"/>
        <v>0</v>
      </c>
      <c r="O28" s="91">
        <v>0</v>
      </c>
      <c r="P28" s="91">
        <v>0</v>
      </c>
      <c r="Q28" s="91">
        <v>0</v>
      </c>
      <c r="R28" s="91">
        <v>0</v>
      </c>
      <c r="S28" s="92" t="s">
        <v>199</v>
      </c>
      <c r="T28" s="91">
        <v>0</v>
      </c>
      <c r="U28" s="91">
        <v>0</v>
      </c>
      <c r="V28" s="91">
        <v>174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 t="s">
        <v>199</v>
      </c>
      <c r="AC28" s="91">
        <v>0</v>
      </c>
      <c r="AD28" s="91">
        <v>174</v>
      </c>
      <c r="AE28" s="91">
        <f t="shared" si="9"/>
        <v>0</v>
      </c>
      <c r="AF28" s="91">
        <f t="shared" si="10"/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f t="shared" si="11"/>
        <v>174</v>
      </c>
      <c r="AN28" s="91">
        <f t="shared" si="12"/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f t="shared" si="13"/>
        <v>174</v>
      </c>
      <c r="AT28" s="91">
        <v>0</v>
      </c>
      <c r="AU28" s="91">
        <v>174</v>
      </c>
      <c r="AV28" s="91">
        <v>0</v>
      </c>
      <c r="AW28" s="91">
        <v>0</v>
      </c>
      <c r="AX28" s="91">
        <f t="shared" si="14"/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f t="shared" si="15"/>
        <v>174</v>
      </c>
      <c r="BG28" s="91">
        <f t="shared" si="16"/>
        <v>0</v>
      </c>
      <c r="BH28" s="91">
        <f t="shared" si="17"/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f t="shared" si="18"/>
        <v>0</v>
      </c>
      <c r="BP28" s="91">
        <f t="shared" si="19"/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f t="shared" si="20"/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f t="shared" si="21"/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1">
        <v>0</v>
      </c>
      <c r="CG28" s="91">
        <v>0</v>
      </c>
      <c r="CH28" s="91">
        <f t="shared" si="22"/>
        <v>0</v>
      </c>
      <c r="CI28" s="91">
        <f t="shared" si="26"/>
        <v>0</v>
      </c>
      <c r="CJ28" s="91">
        <f t="shared" si="27"/>
        <v>0</v>
      </c>
      <c r="CK28" s="91">
        <f t="shared" si="28"/>
        <v>0</v>
      </c>
      <c r="CL28" s="91">
        <f t="shared" si="29"/>
        <v>0</v>
      </c>
      <c r="CM28" s="91">
        <f t="shared" si="30"/>
        <v>0</v>
      </c>
      <c r="CN28" s="91">
        <f t="shared" si="31"/>
        <v>0</v>
      </c>
      <c r="CO28" s="91">
        <f t="shared" si="32"/>
        <v>0</v>
      </c>
      <c r="CP28" s="91">
        <f t="shared" si="33"/>
        <v>0</v>
      </c>
      <c r="CQ28" s="91">
        <f t="shared" si="34"/>
        <v>174</v>
      </c>
      <c r="CR28" s="91">
        <f t="shared" si="35"/>
        <v>0</v>
      </c>
      <c r="CS28" s="91">
        <f t="shared" si="36"/>
        <v>0</v>
      </c>
      <c r="CT28" s="91">
        <f t="shared" si="37"/>
        <v>0</v>
      </c>
      <c r="CU28" s="91">
        <f t="shared" si="38"/>
        <v>0</v>
      </c>
      <c r="CV28" s="91">
        <f t="shared" si="39"/>
        <v>0</v>
      </c>
      <c r="CW28" s="91">
        <f t="shared" si="40"/>
        <v>174</v>
      </c>
      <c r="CX28" s="91">
        <f t="shared" si="25"/>
        <v>0</v>
      </c>
      <c r="CY28" s="91">
        <f t="shared" si="24"/>
        <v>174</v>
      </c>
      <c r="CZ28" s="91">
        <f t="shared" si="24"/>
        <v>0</v>
      </c>
      <c r="DA28" s="91">
        <f t="shared" si="24"/>
        <v>0</v>
      </c>
      <c r="DB28" s="91">
        <f t="shared" si="24"/>
        <v>0</v>
      </c>
      <c r="DC28" s="91">
        <f t="shared" si="24"/>
        <v>0</v>
      </c>
      <c r="DD28" s="91">
        <f t="shared" si="24"/>
        <v>0</v>
      </c>
      <c r="DE28" s="91">
        <f t="shared" si="24"/>
        <v>0</v>
      </c>
      <c r="DF28" s="91">
        <f t="shared" si="24"/>
        <v>0</v>
      </c>
      <c r="DG28" s="91">
        <f t="shared" si="24"/>
        <v>0</v>
      </c>
      <c r="DH28" s="91">
        <f t="shared" si="24"/>
        <v>0</v>
      </c>
      <c r="DI28" s="91">
        <f t="shared" si="24"/>
        <v>0</v>
      </c>
      <c r="DJ28" s="91">
        <f t="shared" si="24"/>
        <v>174</v>
      </c>
    </row>
    <row r="29" spans="1:114" s="80" customFormat="1" ht="12" customHeight="1">
      <c r="A29" s="89" t="s">
        <v>202</v>
      </c>
      <c r="B29" s="90" t="s">
        <v>255</v>
      </c>
      <c r="C29" s="89" t="s">
        <v>256</v>
      </c>
      <c r="D29" s="91">
        <f t="shared" si="5"/>
        <v>3673433</v>
      </c>
      <c r="E29" s="91">
        <f t="shared" si="6"/>
        <v>3638535</v>
      </c>
      <c r="F29" s="91">
        <v>3274682</v>
      </c>
      <c r="G29" s="91">
        <v>109845</v>
      </c>
      <c r="H29" s="91">
        <v>0</v>
      </c>
      <c r="I29" s="91">
        <v>0</v>
      </c>
      <c r="J29" s="92" t="s">
        <v>199</v>
      </c>
      <c r="K29" s="91">
        <v>254008</v>
      </c>
      <c r="L29" s="91">
        <v>34898</v>
      </c>
      <c r="M29" s="91">
        <f t="shared" si="7"/>
        <v>0</v>
      </c>
      <c r="N29" s="91">
        <f t="shared" si="8"/>
        <v>0</v>
      </c>
      <c r="O29" s="91">
        <v>0</v>
      </c>
      <c r="P29" s="91">
        <v>0</v>
      </c>
      <c r="Q29" s="91">
        <v>0</v>
      </c>
      <c r="R29" s="91">
        <v>0</v>
      </c>
      <c r="S29" s="92" t="s">
        <v>199</v>
      </c>
      <c r="T29" s="91">
        <v>0</v>
      </c>
      <c r="U29" s="91">
        <v>0</v>
      </c>
      <c r="V29" s="91">
        <v>3673433</v>
      </c>
      <c r="W29" s="91">
        <v>3638535</v>
      </c>
      <c r="X29" s="91">
        <v>3274682</v>
      </c>
      <c r="Y29" s="91">
        <v>109845</v>
      </c>
      <c r="Z29" s="91">
        <v>0</v>
      </c>
      <c r="AA29" s="91">
        <v>0</v>
      </c>
      <c r="AB29" s="92" t="s">
        <v>199</v>
      </c>
      <c r="AC29" s="91">
        <v>254008</v>
      </c>
      <c r="AD29" s="91">
        <v>34898</v>
      </c>
      <c r="AE29" s="91">
        <f t="shared" si="9"/>
        <v>0</v>
      </c>
      <c r="AF29" s="91">
        <f t="shared" si="10"/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f t="shared" si="11"/>
        <v>3673433</v>
      </c>
      <c r="AN29" s="91">
        <f t="shared" si="12"/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f t="shared" si="13"/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f t="shared" si="14"/>
        <v>3672991</v>
      </c>
      <c r="AY29" s="91">
        <v>1082835</v>
      </c>
      <c r="AZ29" s="91">
        <v>2576781</v>
      </c>
      <c r="BA29" s="91">
        <v>5501</v>
      </c>
      <c r="BB29" s="91">
        <v>7874</v>
      </c>
      <c r="BC29" s="91">
        <v>0</v>
      </c>
      <c r="BD29" s="91">
        <v>442</v>
      </c>
      <c r="BE29" s="91">
        <v>0</v>
      </c>
      <c r="BF29" s="91">
        <f t="shared" si="15"/>
        <v>3673433</v>
      </c>
      <c r="BG29" s="91">
        <f t="shared" si="16"/>
        <v>0</v>
      </c>
      <c r="BH29" s="91">
        <f t="shared" si="17"/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  <c r="BN29" s="91">
        <v>0</v>
      </c>
      <c r="BO29" s="91">
        <f t="shared" si="18"/>
        <v>0</v>
      </c>
      <c r="BP29" s="91">
        <f t="shared" si="19"/>
        <v>0</v>
      </c>
      <c r="BQ29" s="91">
        <v>0</v>
      </c>
      <c r="BR29" s="91">
        <v>0</v>
      </c>
      <c r="BS29" s="91">
        <v>0</v>
      </c>
      <c r="BT29" s="91">
        <v>0</v>
      </c>
      <c r="BU29" s="91">
        <f t="shared" si="20"/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f t="shared" si="21"/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1">
        <v>0</v>
      </c>
      <c r="CG29" s="91">
        <v>0</v>
      </c>
      <c r="CH29" s="91">
        <f t="shared" si="22"/>
        <v>0</v>
      </c>
      <c r="CI29" s="91">
        <f t="shared" si="26"/>
        <v>0</v>
      </c>
      <c r="CJ29" s="91">
        <f t="shared" si="27"/>
        <v>0</v>
      </c>
      <c r="CK29" s="91">
        <f t="shared" si="28"/>
        <v>0</v>
      </c>
      <c r="CL29" s="91">
        <f t="shared" si="29"/>
        <v>0</v>
      </c>
      <c r="CM29" s="91">
        <f t="shared" si="30"/>
        <v>0</v>
      </c>
      <c r="CN29" s="91">
        <f t="shared" si="31"/>
        <v>0</v>
      </c>
      <c r="CO29" s="91">
        <f t="shared" si="32"/>
        <v>0</v>
      </c>
      <c r="CP29" s="91">
        <f t="shared" si="33"/>
        <v>0</v>
      </c>
      <c r="CQ29" s="91">
        <f t="shared" si="34"/>
        <v>3673433</v>
      </c>
      <c r="CR29" s="91">
        <f t="shared" si="35"/>
        <v>0</v>
      </c>
      <c r="CS29" s="91">
        <f t="shared" si="36"/>
        <v>0</v>
      </c>
      <c r="CT29" s="91">
        <f t="shared" si="37"/>
        <v>0</v>
      </c>
      <c r="CU29" s="91">
        <f t="shared" si="38"/>
        <v>0</v>
      </c>
      <c r="CV29" s="91">
        <f t="shared" si="39"/>
        <v>0</v>
      </c>
      <c r="CW29" s="91">
        <f t="shared" si="40"/>
        <v>0</v>
      </c>
      <c r="CX29" s="91">
        <f t="shared" si="25"/>
        <v>0</v>
      </c>
      <c r="CY29" s="91">
        <f t="shared" si="24"/>
        <v>0</v>
      </c>
      <c r="CZ29" s="91">
        <f t="shared" si="24"/>
        <v>0</v>
      </c>
      <c r="DA29" s="91">
        <f t="shared" si="24"/>
        <v>0</v>
      </c>
      <c r="DB29" s="91">
        <f aca="true" t="shared" si="41" ref="DB29:DJ30">SUM(AX29,+BZ29)</f>
        <v>3672991</v>
      </c>
      <c r="DC29" s="91">
        <f t="shared" si="41"/>
        <v>1082835</v>
      </c>
      <c r="DD29" s="91">
        <f t="shared" si="41"/>
        <v>2576781</v>
      </c>
      <c r="DE29" s="91">
        <f t="shared" si="41"/>
        <v>5501</v>
      </c>
      <c r="DF29" s="91">
        <f t="shared" si="41"/>
        <v>7874</v>
      </c>
      <c r="DG29" s="91">
        <f t="shared" si="41"/>
        <v>0</v>
      </c>
      <c r="DH29" s="91">
        <f t="shared" si="41"/>
        <v>442</v>
      </c>
      <c r="DI29" s="91">
        <f t="shared" si="41"/>
        <v>0</v>
      </c>
      <c r="DJ29" s="91">
        <f t="shared" si="41"/>
        <v>3673433</v>
      </c>
    </row>
    <row r="30" spans="1:114" s="80" customFormat="1" ht="12" customHeight="1">
      <c r="A30" s="89" t="s">
        <v>202</v>
      </c>
      <c r="B30" s="90" t="s">
        <v>257</v>
      </c>
      <c r="C30" s="89" t="s">
        <v>258</v>
      </c>
      <c r="D30" s="91">
        <f t="shared" si="5"/>
        <v>13763748</v>
      </c>
      <c r="E30" s="91">
        <f t="shared" si="6"/>
        <v>13736605</v>
      </c>
      <c r="F30" s="91">
        <v>12766393</v>
      </c>
      <c r="G30" s="91">
        <v>969015</v>
      </c>
      <c r="H30" s="91">
        <v>0</v>
      </c>
      <c r="I30" s="91">
        <v>0</v>
      </c>
      <c r="J30" s="92" t="s">
        <v>199</v>
      </c>
      <c r="K30" s="91">
        <v>1197</v>
      </c>
      <c r="L30" s="91">
        <v>27143</v>
      </c>
      <c r="M30" s="91">
        <f t="shared" si="7"/>
        <v>0</v>
      </c>
      <c r="N30" s="91">
        <f t="shared" si="8"/>
        <v>0</v>
      </c>
      <c r="O30" s="91">
        <v>0</v>
      </c>
      <c r="P30" s="91">
        <v>0</v>
      </c>
      <c r="Q30" s="91">
        <v>0</v>
      </c>
      <c r="R30" s="91">
        <v>0</v>
      </c>
      <c r="S30" s="92" t="s">
        <v>199</v>
      </c>
      <c r="T30" s="91">
        <v>0</v>
      </c>
      <c r="U30" s="91">
        <v>0</v>
      </c>
      <c r="V30" s="91">
        <v>13763748</v>
      </c>
      <c r="W30" s="91">
        <v>13736605</v>
      </c>
      <c r="X30" s="91">
        <v>12766393</v>
      </c>
      <c r="Y30" s="91">
        <v>969015</v>
      </c>
      <c r="Z30" s="91">
        <v>0</v>
      </c>
      <c r="AA30" s="91">
        <v>0</v>
      </c>
      <c r="AB30" s="92" t="s">
        <v>199</v>
      </c>
      <c r="AC30" s="91">
        <v>1197</v>
      </c>
      <c r="AD30" s="91">
        <v>27143</v>
      </c>
      <c r="AE30" s="91">
        <f t="shared" si="9"/>
        <v>0</v>
      </c>
      <c r="AF30" s="91">
        <f t="shared" si="10"/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f t="shared" si="11"/>
        <v>13757204</v>
      </c>
      <c r="AN30" s="91">
        <f t="shared" si="12"/>
        <v>1421</v>
      </c>
      <c r="AO30" s="91">
        <v>1421</v>
      </c>
      <c r="AP30" s="91">
        <v>0</v>
      </c>
      <c r="AQ30" s="91">
        <v>0</v>
      </c>
      <c r="AR30" s="91">
        <v>0</v>
      </c>
      <c r="AS30" s="91">
        <f t="shared" si="13"/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f t="shared" si="14"/>
        <v>13755783</v>
      </c>
      <c r="AY30" s="91">
        <v>946959</v>
      </c>
      <c r="AZ30" s="91">
        <v>12745399</v>
      </c>
      <c r="BA30" s="91">
        <v>0</v>
      </c>
      <c r="BB30" s="91">
        <v>63425</v>
      </c>
      <c r="BC30" s="91">
        <v>0</v>
      </c>
      <c r="BD30" s="91">
        <v>0</v>
      </c>
      <c r="BE30" s="91">
        <v>6544</v>
      </c>
      <c r="BF30" s="91">
        <f t="shared" si="15"/>
        <v>13763748</v>
      </c>
      <c r="BG30" s="91">
        <f t="shared" si="16"/>
        <v>0</v>
      </c>
      <c r="BH30" s="91">
        <f t="shared" si="17"/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  <c r="BN30" s="91">
        <v>0</v>
      </c>
      <c r="BO30" s="91">
        <f t="shared" si="18"/>
        <v>0</v>
      </c>
      <c r="BP30" s="91">
        <f t="shared" si="19"/>
        <v>0</v>
      </c>
      <c r="BQ30" s="91">
        <v>0</v>
      </c>
      <c r="BR30" s="91">
        <v>0</v>
      </c>
      <c r="BS30" s="91">
        <v>0</v>
      </c>
      <c r="BT30" s="91">
        <v>0</v>
      </c>
      <c r="BU30" s="91">
        <f t="shared" si="20"/>
        <v>0</v>
      </c>
      <c r="BV30" s="91">
        <v>0</v>
      </c>
      <c r="BW30" s="91">
        <v>0</v>
      </c>
      <c r="BX30" s="91">
        <v>0</v>
      </c>
      <c r="BY30" s="91">
        <v>0</v>
      </c>
      <c r="BZ30" s="91">
        <f t="shared" si="21"/>
        <v>0</v>
      </c>
      <c r="CA30" s="91">
        <v>0</v>
      </c>
      <c r="CB30" s="91">
        <v>0</v>
      </c>
      <c r="CC30" s="91">
        <v>0</v>
      </c>
      <c r="CD30" s="91">
        <v>0</v>
      </c>
      <c r="CE30" s="91">
        <v>0</v>
      </c>
      <c r="CF30" s="91">
        <v>0</v>
      </c>
      <c r="CG30" s="91">
        <v>0</v>
      </c>
      <c r="CH30" s="91">
        <f t="shared" si="22"/>
        <v>0</v>
      </c>
      <c r="CI30" s="91">
        <f t="shared" si="26"/>
        <v>0</v>
      </c>
      <c r="CJ30" s="91">
        <f t="shared" si="27"/>
        <v>0</v>
      </c>
      <c r="CK30" s="91">
        <f t="shared" si="28"/>
        <v>0</v>
      </c>
      <c r="CL30" s="91">
        <f t="shared" si="29"/>
        <v>0</v>
      </c>
      <c r="CM30" s="91">
        <f t="shared" si="30"/>
        <v>0</v>
      </c>
      <c r="CN30" s="91">
        <f t="shared" si="31"/>
        <v>0</v>
      </c>
      <c r="CO30" s="91">
        <f t="shared" si="32"/>
        <v>0</v>
      </c>
      <c r="CP30" s="91">
        <f t="shared" si="33"/>
        <v>0</v>
      </c>
      <c r="CQ30" s="91">
        <f t="shared" si="34"/>
        <v>13757204</v>
      </c>
      <c r="CR30" s="91">
        <f t="shared" si="35"/>
        <v>1421</v>
      </c>
      <c r="CS30" s="91">
        <f t="shared" si="36"/>
        <v>1421</v>
      </c>
      <c r="CT30" s="91">
        <f t="shared" si="37"/>
        <v>0</v>
      </c>
      <c r="CU30" s="91">
        <f t="shared" si="38"/>
        <v>0</v>
      </c>
      <c r="CV30" s="91">
        <f t="shared" si="39"/>
        <v>0</v>
      </c>
      <c r="CW30" s="91">
        <f t="shared" si="40"/>
        <v>0</v>
      </c>
      <c r="CX30" s="91">
        <f t="shared" si="25"/>
        <v>0</v>
      </c>
      <c r="CY30" s="91">
        <f>SUM(AU30,+BW30)</f>
        <v>0</v>
      </c>
      <c r="CZ30" s="91">
        <f>SUM(AV30,+BX30)</f>
        <v>0</v>
      </c>
      <c r="DA30" s="91">
        <f>SUM(AW30,+BY30)</f>
        <v>0</v>
      </c>
      <c r="DB30" s="91">
        <f t="shared" si="41"/>
        <v>13755783</v>
      </c>
      <c r="DC30" s="91">
        <f t="shared" si="41"/>
        <v>946959</v>
      </c>
      <c r="DD30" s="91">
        <f t="shared" si="41"/>
        <v>12745399</v>
      </c>
      <c r="DE30" s="91">
        <f t="shared" si="41"/>
        <v>0</v>
      </c>
      <c r="DF30" s="91">
        <f t="shared" si="41"/>
        <v>63425</v>
      </c>
      <c r="DG30" s="91">
        <f t="shared" si="41"/>
        <v>0</v>
      </c>
      <c r="DH30" s="91">
        <f t="shared" si="41"/>
        <v>0</v>
      </c>
      <c r="DI30" s="91">
        <f t="shared" si="41"/>
        <v>6544</v>
      </c>
      <c r="DJ30" s="91">
        <f t="shared" si="41"/>
        <v>13763748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65" dxfId="208" stopIfTrue="1">
      <formula>$A7&lt;&gt;""</formula>
    </cfRule>
  </conditionalFormatting>
  <conditionalFormatting sqref="A10:DJ10">
    <cfRule type="expression" priority="164" dxfId="208" stopIfTrue="1">
      <formula>$A10&lt;&gt;""</formula>
    </cfRule>
  </conditionalFormatting>
  <conditionalFormatting sqref="A11:DJ11">
    <cfRule type="expression" priority="163" dxfId="208" stopIfTrue="1">
      <formula>$A11&lt;&gt;""</formula>
    </cfRule>
  </conditionalFormatting>
  <conditionalFormatting sqref="A12:DJ12">
    <cfRule type="expression" priority="162" dxfId="208" stopIfTrue="1">
      <formula>$A12&lt;&gt;""</formula>
    </cfRule>
  </conditionalFormatting>
  <conditionalFormatting sqref="A13:DJ13">
    <cfRule type="expression" priority="161" dxfId="208" stopIfTrue="1">
      <formula>$A13&lt;&gt;""</formula>
    </cfRule>
  </conditionalFormatting>
  <conditionalFormatting sqref="A14:DJ14">
    <cfRule type="expression" priority="160" dxfId="208" stopIfTrue="1">
      <formula>$A14&lt;&gt;""</formula>
    </cfRule>
  </conditionalFormatting>
  <conditionalFormatting sqref="A15:DJ15">
    <cfRule type="expression" priority="159" dxfId="208" stopIfTrue="1">
      <formula>$A15&lt;&gt;""</formula>
    </cfRule>
  </conditionalFormatting>
  <conditionalFormatting sqref="A9:DJ9">
    <cfRule type="expression" priority="158" dxfId="208" stopIfTrue="1">
      <formula>$A9&lt;&gt;""</formula>
    </cfRule>
  </conditionalFormatting>
  <conditionalFormatting sqref="A17:DJ17">
    <cfRule type="expression" priority="157" dxfId="208" stopIfTrue="1">
      <formula>$A17&lt;&gt;""</formula>
    </cfRule>
  </conditionalFormatting>
  <conditionalFormatting sqref="A18:DJ18">
    <cfRule type="expression" priority="156" dxfId="208" stopIfTrue="1">
      <formula>$A18&lt;&gt;""</formula>
    </cfRule>
  </conditionalFormatting>
  <conditionalFormatting sqref="A19:DJ19">
    <cfRule type="expression" priority="155" dxfId="208" stopIfTrue="1">
      <formula>$A19&lt;&gt;""</formula>
    </cfRule>
  </conditionalFormatting>
  <conditionalFormatting sqref="A20:DJ20">
    <cfRule type="expression" priority="154" dxfId="208" stopIfTrue="1">
      <formula>$A20&lt;&gt;""</formula>
    </cfRule>
  </conditionalFormatting>
  <conditionalFormatting sqref="A21:DJ21">
    <cfRule type="expression" priority="153" dxfId="208" stopIfTrue="1">
      <formula>$A21&lt;&gt;""</formula>
    </cfRule>
  </conditionalFormatting>
  <conditionalFormatting sqref="A22:DJ22">
    <cfRule type="expression" priority="152" dxfId="208" stopIfTrue="1">
      <formula>$A22&lt;&gt;""</formula>
    </cfRule>
  </conditionalFormatting>
  <conditionalFormatting sqref="A23:DJ23">
    <cfRule type="expression" priority="151" dxfId="208" stopIfTrue="1">
      <formula>$A23&lt;&gt;""</formula>
    </cfRule>
  </conditionalFormatting>
  <conditionalFormatting sqref="A24:DJ24">
    <cfRule type="expression" priority="150" dxfId="208" stopIfTrue="1">
      <formula>$A24&lt;&gt;""</formula>
    </cfRule>
  </conditionalFormatting>
  <conditionalFormatting sqref="A25:DJ25">
    <cfRule type="expression" priority="149" dxfId="208" stopIfTrue="1">
      <formula>$A25&lt;&gt;""</formula>
    </cfRule>
  </conditionalFormatting>
  <conditionalFormatting sqref="A26:DJ26">
    <cfRule type="expression" priority="148" dxfId="208" stopIfTrue="1">
      <formula>$A26&lt;&gt;""</formula>
    </cfRule>
  </conditionalFormatting>
  <conditionalFormatting sqref="A27:DJ27">
    <cfRule type="expression" priority="147" dxfId="208" stopIfTrue="1">
      <formula>$A27&lt;&gt;""</formula>
    </cfRule>
  </conditionalFormatting>
  <conditionalFormatting sqref="A28:DJ28">
    <cfRule type="expression" priority="146" dxfId="208" stopIfTrue="1">
      <formula>$A28&lt;&gt;""</formula>
    </cfRule>
  </conditionalFormatting>
  <conditionalFormatting sqref="A29:DJ29">
    <cfRule type="expression" priority="145" dxfId="208" stopIfTrue="1">
      <formula>$A29&lt;&gt;""</formula>
    </cfRule>
  </conditionalFormatting>
  <conditionalFormatting sqref="A30:DJ30">
    <cfRule type="expression" priority="144" dxfId="208" stopIfTrue="1">
      <formula>$A30&lt;&gt;""</formula>
    </cfRule>
  </conditionalFormatting>
  <conditionalFormatting sqref="A16:DJ16">
    <cfRule type="expression" priority="131" dxfId="208" stopIfTrue="1">
      <formula>$A16&lt;&gt;""</formula>
    </cfRule>
  </conditionalFormatting>
  <conditionalFormatting sqref="A8:DJ8">
    <cfRule type="expression" priority="24" dxfId="208" stopIfTrue="1">
      <formula>$A8&lt;&gt;""</formula>
    </cfRule>
  </conditionalFormatting>
  <conditionalFormatting sqref="A9:DJ9">
    <cfRule type="expression" priority="23" dxfId="208" stopIfTrue="1">
      <formula>$A9&lt;&gt;""</formula>
    </cfRule>
  </conditionalFormatting>
  <conditionalFormatting sqref="A10:DJ10">
    <cfRule type="expression" priority="22" dxfId="208" stopIfTrue="1">
      <formula>$A10&lt;&gt;""</formula>
    </cfRule>
  </conditionalFormatting>
  <conditionalFormatting sqref="A11:DJ11">
    <cfRule type="expression" priority="21" dxfId="208" stopIfTrue="1">
      <formula>$A11&lt;&gt;""</formula>
    </cfRule>
  </conditionalFormatting>
  <conditionalFormatting sqref="A12:DJ12">
    <cfRule type="expression" priority="20" dxfId="208" stopIfTrue="1">
      <formula>$A12&lt;&gt;""</formula>
    </cfRule>
  </conditionalFormatting>
  <conditionalFormatting sqref="A13:DJ13">
    <cfRule type="expression" priority="19" dxfId="208" stopIfTrue="1">
      <formula>$A13&lt;&gt;""</formula>
    </cfRule>
  </conditionalFormatting>
  <conditionalFormatting sqref="A14:DJ14">
    <cfRule type="expression" priority="18" dxfId="208" stopIfTrue="1">
      <formula>$A14&lt;&gt;""</formula>
    </cfRule>
  </conditionalFormatting>
  <conditionalFormatting sqref="A15:DJ15">
    <cfRule type="expression" priority="17" dxfId="208" stopIfTrue="1">
      <formula>$A15&lt;&gt;""</formula>
    </cfRule>
  </conditionalFormatting>
  <conditionalFormatting sqref="A16:DJ16">
    <cfRule type="expression" priority="16" dxfId="208" stopIfTrue="1">
      <formula>$A16&lt;&gt;""</formula>
    </cfRule>
  </conditionalFormatting>
  <conditionalFormatting sqref="A17:DJ17">
    <cfRule type="expression" priority="15" dxfId="208" stopIfTrue="1">
      <formula>$A17&lt;&gt;""</formula>
    </cfRule>
  </conditionalFormatting>
  <conditionalFormatting sqref="A18:DJ18">
    <cfRule type="expression" priority="14" dxfId="208" stopIfTrue="1">
      <formula>$A18&lt;&gt;""</formula>
    </cfRule>
  </conditionalFormatting>
  <conditionalFormatting sqref="A19:DJ19">
    <cfRule type="expression" priority="13" dxfId="208" stopIfTrue="1">
      <formula>$A19&lt;&gt;""</formula>
    </cfRule>
  </conditionalFormatting>
  <conditionalFormatting sqref="A20:DJ20">
    <cfRule type="expression" priority="12" dxfId="208" stopIfTrue="1">
      <formula>$A20&lt;&gt;""</formula>
    </cfRule>
  </conditionalFormatting>
  <conditionalFormatting sqref="A21:DJ21">
    <cfRule type="expression" priority="11" dxfId="208" stopIfTrue="1">
      <formula>$A21&lt;&gt;""</formula>
    </cfRule>
  </conditionalFormatting>
  <conditionalFormatting sqref="A22:DJ22">
    <cfRule type="expression" priority="10" dxfId="208" stopIfTrue="1">
      <formula>$A22&lt;&gt;""</formula>
    </cfRule>
  </conditionalFormatting>
  <conditionalFormatting sqref="A23:DJ23">
    <cfRule type="expression" priority="9" dxfId="208" stopIfTrue="1">
      <formula>$A23&lt;&gt;""</formula>
    </cfRule>
  </conditionalFormatting>
  <conditionalFormatting sqref="A24:DJ24">
    <cfRule type="expression" priority="8" dxfId="208" stopIfTrue="1">
      <formula>$A24&lt;&gt;""</formula>
    </cfRule>
  </conditionalFormatting>
  <conditionalFormatting sqref="A25:DJ25">
    <cfRule type="expression" priority="7" dxfId="208" stopIfTrue="1">
      <formula>$A25&lt;&gt;""</formula>
    </cfRule>
  </conditionalFormatting>
  <conditionalFormatting sqref="A26:DJ26">
    <cfRule type="expression" priority="6" dxfId="208" stopIfTrue="1">
      <formula>$A26&lt;&gt;""</formula>
    </cfRule>
  </conditionalFormatting>
  <conditionalFormatting sqref="A27:DJ27">
    <cfRule type="expression" priority="5" dxfId="208" stopIfTrue="1">
      <formula>$A27&lt;&gt;""</formula>
    </cfRule>
  </conditionalFormatting>
  <conditionalFormatting sqref="A28:DJ28">
    <cfRule type="expression" priority="4" dxfId="208" stopIfTrue="1">
      <formula>$A28&lt;&gt;""</formula>
    </cfRule>
  </conditionalFormatting>
  <conditionalFormatting sqref="A29:DJ29">
    <cfRule type="expression" priority="3" dxfId="208" stopIfTrue="1">
      <formula>$A29&lt;&gt;""</formula>
    </cfRule>
  </conditionalFormatting>
  <conditionalFormatting sqref="A30:DJ30">
    <cfRule type="expression" priority="2" dxfId="208" stopIfTrue="1">
      <formula>$A30&lt;&gt;""</formula>
    </cfRule>
  </conditionalFormatting>
  <conditionalFormatting sqref="A7:DJ7">
    <cfRule type="expression" priority="1" dxfId="20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9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99" t="s">
        <v>42</v>
      </c>
      <c r="B2" s="99" t="s">
        <v>43</v>
      </c>
      <c r="C2" s="101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0"/>
      <c r="B3" s="100"/>
      <c r="C3" s="102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0"/>
      <c r="B4" s="100"/>
      <c r="C4" s="102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97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97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97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0"/>
      <c r="B5" s="100"/>
      <c r="C5" s="102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98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98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98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0"/>
      <c r="B6" s="100"/>
      <c r="C6" s="102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0" customFormat="1" ht="12" customHeight="1">
      <c r="A7" s="85" t="s">
        <v>202</v>
      </c>
      <c r="B7" s="86" t="s">
        <v>203</v>
      </c>
      <c r="C7" s="85" t="s">
        <v>198</v>
      </c>
      <c r="D7" s="87">
        <f aca="true" t="shared" si="0" ref="D7:AK7">SUM(D8:D9)</f>
        <v>24072</v>
      </c>
      <c r="E7" s="87">
        <f t="shared" si="0"/>
        <v>23629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23629</v>
      </c>
      <c r="J7" s="87">
        <f t="shared" si="0"/>
        <v>23553</v>
      </c>
      <c r="K7" s="87">
        <f t="shared" si="0"/>
        <v>0</v>
      </c>
      <c r="L7" s="87">
        <f t="shared" si="0"/>
        <v>443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24072</v>
      </c>
      <c r="W7" s="87">
        <f t="shared" si="0"/>
        <v>23629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23629</v>
      </c>
      <c r="AB7" s="87">
        <f t="shared" si="0"/>
        <v>23553</v>
      </c>
      <c r="AC7" s="87">
        <f t="shared" si="0"/>
        <v>0</v>
      </c>
      <c r="AD7" s="87">
        <f t="shared" si="0"/>
        <v>443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199</v>
      </c>
      <c r="AM7" s="87">
        <f aca="true" t="shared" si="1" ref="AM7:BB7">SUM(AM8:AM9)</f>
        <v>29546</v>
      </c>
      <c r="AN7" s="87">
        <f t="shared" si="1"/>
        <v>2860</v>
      </c>
      <c r="AO7" s="87">
        <f t="shared" si="1"/>
        <v>1726</v>
      </c>
      <c r="AP7" s="87">
        <f t="shared" si="1"/>
        <v>0</v>
      </c>
      <c r="AQ7" s="87">
        <f t="shared" si="1"/>
        <v>1134</v>
      </c>
      <c r="AR7" s="87">
        <f t="shared" si="1"/>
        <v>0</v>
      </c>
      <c r="AS7" s="87">
        <f t="shared" si="1"/>
        <v>26686</v>
      </c>
      <c r="AT7" s="87">
        <f t="shared" si="1"/>
        <v>0</v>
      </c>
      <c r="AU7" s="87">
        <f t="shared" si="1"/>
        <v>21475</v>
      </c>
      <c r="AV7" s="87">
        <f t="shared" si="1"/>
        <v>5211</v>
      </c>
      <c r="AW7" s="87">
        <f t="shared" si="1"/>
        <v>0</v>
      </c>
      <c r="AX7" s="87">
        <f t="shared" si="1"/>
        <v>0</v>
      </c>
      <c r="AY7" s="87">
        <f t="shared" si="1"/>
        <v>0</v>
      </c>
      <c r="AZ7" s="87">
        <f t="shared" si="1"/>
        <v>0</v>
      </c>
      <c r="BA7" s="87">
        <f t="shared" si="1"/>
        <v>0</v>
      </c>
      <c r="BB7" s="87">
        <f t="shared" si="1"/>
        <v>0</v>
      </c>
      <c r="BC7" s="88" t="s">
        <v>199</v>
      </c>
      <c r="BD7" s="87">
        <f aca="true" t="shared" si="2" ref="BD7:BM7">SUM(BD8:BD9)</f>
        <v>0</v>
      </c>
      <c r="BE7" s="87">
        <f t="shared" si="2"/>
        <v>18079</v>
      </c>
      <c r="BF7" s="87">
        <f t="shared" si="2"/>
        <v>47625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199</v>
      </c>
      <c r="BO7" s="87">
        <f aca="true" t="shared" si="3" ref="BO7:CD7">SUM(BO8:BO9)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199</v>
      </c>
      <c r="CF7" s="87">
        <f aca="true" t="shared" si="4" ref="CF7:CO7">SUM(CF8:CF9)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199</v>
      </c>
      <c r="CQ7" s="87">
        <f aca="true" t="shared" si="5" ref="CQ7:DF7">SUM(CQ8:CQ9)</f>
        <v>29546</v>
      </c>
      <c r="CR7" s="87">
        <f t="shared" si="5"/>
        <v>2860</v>
      </c>
      <c r="CS7" s="87">
        <f t="shared" si="5"/>
        <v>1726</v>
      </c>
      <c r="CT7" s="87">
        <f t="shared" si="5"/>
        <v>0</v>
      </c>
      <c r="CU7" s="87">
        <f t="shared" si="5"/>
        <v>1134</v>
      </c>
      <c r="CV7" s="87">
        <f t="shared" si="5"/>
        <v>0</v>
      </c>
      <c r="CW7" s="87">
        <f t="shared" si="5"/>
        <v>26686</v>
      </c>
      <c r="CX7" s="87">
        <f t="shared" si="5"/>
        <v>0</v>
      </c>
      <c r="CY7" s="87">
        <f t="shared" si="5"/>
        <v>21475</v>
      </c>
      <c r="CZ7" s="87">
        <f t="shared" si="5"/>
        <v>5211</v>
      </c>
      <c r="DA7" s="87">
        <f t="shared" si="5"/>
        <v>0</v>
      </c>
      <c r="DB7" s="87">
        <f t="shared" si="5"/>
        <v>0</v>
      </c>
      <c r="DC7" s="87">
        <f t="shared" si="5"/>
        <v>0</v>
      </c>
      <c r="DD7" s="87">
        <f t="shared" si="5"/>
        <v>0</v>
      </c>
      <c r="DE7" s="87">
        <f t="shared" si="5"/>
        <v>0</v>
      </c>
      <c r="DF7" s="87">
        <f t="shared" si="5"/>
        <v>0</v>
      </c>
      <c r="DG7" s="88" t="s">
        <v>199</v>
      </c>
      <c r="DH7" s="87">
        <f>SUM(DH8:DH9)</f>
        <v>0</v>
      </c>
      <c r="DI7" s="87">
        <f>SUM(DI8:DI9)</f>
        <v>18079</v>
      </c>
      <c r="DJ7" s="87">
        <f>SUM(DJ8:DJ9)</f>
        <v>47625</v>
      </c>
    </row>
    <row r="8" spans="1:114" s="80" customFormat="1" ht="12" customHeight="1">
      <c r="A8" s="89" t="s">
        <v>202</v>
      </c>
      <c r="B8" s="90" t="s">
        <v>212</v>
      </c>
      <c r="C8" s="89" t="s">
        <v>213</v>
      </c>
      <c r="D8" s="91">
        <f>SUM(E8,+L8)</f>
        <v>0</v>
      </c>
      <c r="E8" s="91">
        <f>SUM(F8:I8)+K8</f>
        <v>0</v>
      </c>
      <c r="F8" s="91">
        <v>0</v>
      </c>
      <c r="G8" s="91">
        <v>0</v>
      </c>
      <c r="H8" s="91">
        <v>0</v>
      </c>
      <c r="I8" s="91">
        <v>0</v>
      </c>
      <c r="J8" s="91">
        <v>23553</v>
      </c>
      <c r="K8" s="91">
        <v>0</v>
      </c>
      <c r="L8" s="91">
        <v>0</v>
      </c>
      <c r="M8" s="91">
        <f>SUM(N8,+U8)</f>
        <v>0</v>
      </c>
      <c r="N8" s="91">
        <f>SUM(O8:R8)+T8</f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23553</v>
      </c>
      <c r="AC8" s="91">
        <v>0</v>
      </c>
      <c r="AD8" s="91">
        <v>0</v>
      </c>
      <c r="AE8" s="91">
        <f>SUM(AF8,+AK8)</f>
        <v>0</v>
      </c>
      <c r="AF8" s="91">
        <f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2" t="s">
        <v>199</v>
      </c>
      <c r="AM8" s="91">
        <f>SUM(AN8,AS8,AW8,AX8,BD8)</f>
        <v>5579</v>
      </c>
      <c r="AN8" s="91">
        <f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>SUM(AT8:AV8)</f>
        <v>5579</v>
      </c>
      <c r="AT8" s="91">
        <v>0</v>
      </c>
      <c r="AU8" s="91">
        <v>368</v>
      </c>
      <c r="AV8" s="91">
        <v>5211</v>
      </c>
      <c r="AW8" s="91">
        <v>0</v>
      </c>
      <c r="AX8" s="91">
        <f>SUM(AY8:BB8)</f>
        <v>0</v>
      </c>
      <c r="AY8" s="91">
        <v>0</v>
      </c>
      <c r="AZ8" s="91">
        <v>0</v>
      </c>
      <c r="BA8" s="91">
        <v>0</v>
      </c>
      <c r="BB8" s="91">
        <v>0</v>
      </c>
      <c r="BC8" s="92" t="s">
        <v>199</v>
      </c>
      <c r="BD8" s="91">
        <v>0</v>
      </c>
      <c r="BE8" s="91">
        <v>17974</v>
      </c>
      <c r="BF8" s="91">
        <f>SUM(AE8,+AM8,+BE8)</f>
        <v>23553</v>
      </c>
      <c r="BG8" s="91">
        <f>SUM(BH8,+BM8)</f>
        <v>0</v>
      </c>
      <c r="BH8" s="91">
        <f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2" t="s">
        <v>199</v>
      </c>
      <c r="BO8" s="91">
        <f>SUM(BP8,BU8,BY8,BZ8,CF8)</f>
        <v>0</v>
      </c>
      <c r="BP8" s="91">
        <f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>SUM(CA8:CD8)</f>
        <v>0</v>
      </c>
      <c r="CA8" s="91">
        <v>0</v>
      </c>
      <c r="CB8" s="91">
        <v>0</v>
      </c>
      <c r="CC8" s="91">
        <v>0</v>
      </c>
      <c r="CD8" s="91">
        <v>0</v>
      </c>
      <c r="CE8" s="92" t="s">
        <v>199</v>
      </c>
      <c r="CF8" s="91">
        <v>0</v>
      </c>
      <c r="CG8" s="91">
        <v>0</v>
      </c>
      <c r="CH8" s="91">
        <f>SUM(BG8,+BO8,+CG8)</f>
        <v>0</v>
      </c>
      <c r="CI8" s="91">
        <f aca="true" t="shared" si="6" ref="CI8:CO9">SUM(AE8,+BG8)</f>
        <v>0</v>
      </c>
      <c r="CJ8" s="91">
        <f t="shared" si="6"/>
        <v>0</v>
      </c>
      <c r="CK8" s="91">
        <f t="shared" si="6"/>
        <v>0</v>
      </c>
      <c r="CL8" s="91">
        <f t="shared" si="6"/>
        <v>0</v>
      </c>
      <c r="CM8" s="91">
        <f t="shared" si="6"/>
        <v>0</v>
      </c>
      <c r="CN8" s="91">
        <f t="shared" si="6"/>
        <v>0</v>
      </c>
      <c r="CO8" s="91">
        <f t="shared" si="6"/>
        <v>0</v>
      </c>
      <c r="CP8" s="92" t="s">
        <v>199</v>
      </c>
      <c r="CQ8" s="91">
        <f aca="true" t="shared" si="7" ref="CQ8:DF9">SUM(AM8,+BO8)</f>
        <v>5579</v>
      </c>
      <c r="CR8" s="91">
        <f t="shared" si="7"/>
        <v>0</v>
      </c>
      <c r="CS8" s="91">
        <f t="shared" si="7"/>
        <v>0</v>
      </c>
      <c r="CT8" s="91">
        <f t="shared" si="7"/>
        <v>0</v>
      </c>
      <c r="CU8" s="91">
        <f t="shared" si="7"/>
        <v>0</v>
      </c>
      <c r="CV8" s="91">
        <f t="shared" si="7"/>
        <v>0</v>
      </c>
      <c r="CW8" s="91">
        <f t="shared" si="7"/>
        <v>5579</v>
      </c>
      <c r="CX8" s="91">
        <f t="shared" si="7"/>
        <v>0</v>
      </c>
      <c r="CY8" s="91">
        <f t="shared" si="7"/>
        <v>368</v>
      </c>
      <c r="CZ8" s="91">
        <f t="shared" si="7"/>
        <v>5211</v>
      </c>
      <c r="DA8" s="91">
        <f t="shared" si="7"/>
        <v>0</v>
      </c>
      <c r="DB8" s="91">
        <f t="shared" si="7"/>
        <v>0</v>
      </c>
      <c r="DC8" s="91">
        <f t="shared" si="7"/>
        <v>0</v>
      </c>
      <c r="DD8" s="91">
        <f t="shared" si="7"/>
        <v>0</v>
      </c>
      <c r="DE8" s="91">
        <f t="shared" si="7"/>
        <v>0</v>
      </c>
      <c r="DF8" s="91">
        <f t="shared" si="7"/>
        <v>0</v>
      </c>
      <c r="DG8" s="92" t="s">
        <v>199</v>
      </c>
      <c r="DH8" s="91">
        <f aca="true" t="shared" si="8" ref="DH8:DJ9">SUM(BD8,+CF8)</f>
        <v>0</v>
      </c>
      <c r="DI8" s="91">
        <f t="shared" si="8"/>
        <v>17974</v>
      </c>
      <c r="DJ8" s="91">
        <f t="shared" si="8"/>
        <v>23553</v>
      </c>
    </row>
    <row r="9" spans="1:114" s="80" customFormat="1" ht="12" customHeight="1">
      <c r="A9" s="89" t="s">
        <v>202</v>
      </c>
      <c r="B9" s="90" t="s">
        <v>214</v>
      </c>
      <c r="C9" s="89" t="s">
        <v>215</v>
      </c>
      <c r="D9" s="91">
        <f>SUM(E9,+L9)</f>
        <v>24072</v>
      </c>
      <c r="E9" s="91">
        <f>SUM(F9:I9)+K9</f>
        <v>23629</v>
      </c>
      <c r="F9" s="91">
        <v>0</v>
      </c>
      <c r="G9" s="91">
        <v>0</v>
      </c>
      <c r="H9" s="91">
        <v>0</v>
      </c>
      <c r="I9" s="91">
        <v>23629</v>
      </c>
      <c r="J9" s="91">
        <v>0</v>
      </c>
      <c r="K9" s="91">
        <v>0</v>
      </c>
      <c r="L9" s="91">
        <v>443</v>
      </c>
      <c r="M9" s="91">
        <f>SUM(N9,+U9)</f>
        <v>0</v>
      </c>
      <c r="N9" s="91">
        <f>SUM(O9:R9)+T9</f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24072</v>
      </c>
      <c r="W9" s="91">
        <v>23629</v>
      </c>
      <c r="X9" s="91">
        <v>0</v>
      </c>
      <c r="Y9" s="91">
        <v>0</v>
      </c>
      <c r="Z9" s="91">
        <v>0</v>
      </c>
      <c r="AA9" s="91">
        <v>23629</v>
      </c>
      <c r="AB9" s="91">
        <v>0</v>
      </c>
      <c r="AC9" s="91">
        <v>0</v>
      </c>
      <c r="AD9" s="91">
        <v>443</v>
      </c>
      <c r="AE9" s="91">
        <f>SUM(AF9,+AK9)</f>
        <v>0</v>
      </c>
      <c r="AF9" s="91">
        <f>SUM(AG9:AJ9)</f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2" t="s">
        <v>199</v>
      </c>
      <c r="AM9" s="91">
        <f>SUM(AN9,AS9,AW9,AX9,BD9)</f>
        <v>23967</v>
      </c>
      <c r="AN9" s="91">
        <f>SUM(AO9:AR9)</f>
        <v>2860</v>
      </c>
      <c r="AO9" s="91">
        <v>1726</v>
      </c>
      <c r="AP9" s="91">
        <v>0</v>
      </c>
      <c r="AQ9" s="91">
        <v>1134</v>
      </c>
      <c r="AR9" s="91">
        <v>0</v>
      </c>
      <c r="AS9" s="91">
        <f>SUM(AT9:AV9)</f>
        <v>21107</v>
      </c>
      <c r="AT9" s="91">
        <v>0</v>
      </c>
      <c r="AU9" s="91">
        <v>21107</v>
      </c>
      <c r="AV9" s="91">
        <v>0</v>
      </c>
      <c r="AW9" s="91">
        <v>0</v>
      </c>
      <c r="AX9" s="91">
        <f>SUM(AY9:BB9)</f>
        <v>0</v>
      </c>
      <c r="AY9" s="91">
        <v>0</v>
      </c>
      <c r="AZ9" s="91">
        <v>0</v>
      </c>
      <c r="BA9" s="91">
        <v>0</v>
      </c>
      <c r="BB9" s="91">
        <v>0</v>
      </c>
      <c r="BC9" s="92" t="s">
        <v>199</v>
      </c>
      <c r="BD9" s="91">
        <v>0</v>
      </c>
      <c r="BE9" s="91">
        <v>105</v>
      </c>
      <c r="BF9" s="91">
        <f>SUM(AE9,+AM9,+BE9)</f>
        <v>24072</v>
      </c>
      <c r="BG9" s="91">
        <f>SUM(BH9,+BM9)</f>
        <v>0</v>
      </c>
      <c r="BH9" s="91">
        <f>SUM(BI9:BL9)</f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2" t="s">
        <v>199</v>
      </c>
      <c r="BO9" s="91">
        <f>SUM(BP9,BU9,BY9,BZ9,CF9)</f>
        <v>0</v>
      </c>
      <c r="BP9" s="91">
        <f>SUM(BQ9:BT9)</f>
        <v>0</v>
      </c>
      <c r="BQ9" s="91">
        <v>0</v>
      </c>
      <c r="BR9" s="91">
        <v>0</v>
      </c>
      <c r="BS9" s="91">
        <v>0</v>
      </c>
      <c r="BT9" s="91">
        <v>0</v>
      </c>
      <c r="BU9" s="91">
        <f>SUM(BV9:BX9)</f>
        <v>0</v>
      </c>
      <c r="BV9" s="91">
        <v>0</v>
      </c>
      <c r="BW9" s="91">
        <v>0</v>
      </c>
      <c r="BX9" s="91">
        <v>0</v>
      </c>
      <c r="BY9" s="91">
        <v>0</v>
      </c>
      <c r="BZ9" s="91">
        <f>SUM(CA9:CD9)</f>
        <v>0</v>
      </c>
      <c r="CA9" s="91">
        <v>0</v>
      </c>
      <c r="CB9" s="91">
        <v>0</v>
      </c>
      <c r="CC9" s="91">
        <v>0</v>
      </c>
      <c r="CD9" s="91">
        <v>0</v>
      </c>
      <c r="CE9" s="92" t="s">
        <v>199</v>
      </c>
      <c r="CF9" s="91">
        <v>0</v>
      </c>
      <c r="CG9" s="91">
        <v>0</v>
      </c>
      <c r="CH9" s="91">
        <f>SUM(BG9,+BO9,+CG9)</f>
        <v>0</v>
      </c>
      <c r="CI9" s="91">
        <f t="shared" si="6"/>
        <v>0</v>
      </c>
      <c r="CJ9" s="91">
        <f t="shared" si="6"/>
        <v>0</v>
      </c>
      <c r="CK9" s="91">
        <f t="shared" si="6"/>
        <v>0</v>
      </c>
      <c r="CL9" s="91">
        <f t="shared" si="6"/>
        <v>0</v>
      </c>
      <c r="CM9" s="91">
        <f t="shared" si="6"/>
        <v>0</v>
      </c>
      <c r="CN9" s="91">
        <f t="shared" si="6"/>
        <v>0</v>
      </c>
      <c r="CO9" s="91">
        <f t="shared" si="6"/>
        <v>0</v>
      </c>
      <c r="CP9" s="92" t="s">
        <v>199</v>
      </c>
      <c r="CQ9" s="91">
        <f t="shared" si="7"/>
        <v>23967</v>
      </c>
      <c r="CR9" s="91">
        <f t="shared" si="7"/>
        <v>2860</v>
      </c>
      <c r="CS9" s="91">
        <f t="shared" si="7"/>
        <v>1726</v>
      </c>
      <c r="CT9" s="91">
        <f t="shared" si="7"/>
        <v>0</v>
      </c>
      <c r="CU9" s="91">
        <f t="shared" si="7"/>
        <v>1134</v>
      </c>
      <c r="CV9" s="91">
        <f t="shared" si="7"/>
        <v>0</v>
      </c>
      <c r="CW9" s="91">
        <f t="shared" si="7"/>
        <v>21107</v>
      </c>
      <c r="CX9" s="91">
        <f t="shared" si="7"/>
        <v>0</v>
      </c>
      <c r="CY9" s="91">
        <f t="shared" si="7"/>
        <v>21107</v>
      </c>
      <c r="CZ9" s="91">
        <f t="shared" si="7"/>
        <v>0</v>
      </c>
      <c r="DA9" s="91">
        <f t="shared" si="7"/>
        <v>0</v>
      </c>
      <c r="DB9" s="91">
        <f t="shared" si="7"/>
        <v>0</v>
      </c>
      <c r="DC9" s="91">
        <f t="shared" si="7"/>
        <v>0</v>
      </c>
      <c r="DD9" s="91">
        <f t="shared" si="7"/>
        <v>0</v>
      </c>
      <c r="DE9" s="91">
        <f t="shared" si="7"/>
        <v>0</v>
      </c>
      <c r="DF9" s="91">
        <f t="shared" si="7"/>
        <v>0</v>
      </c>
      <c r="DG9" s="92" t="s">
        <v>199</v>
      </c>
      <c r="DH9" s="91">
        <f t="shared" si="8"/>
        <v>0</v>
      </c>
      <c r="DI9" s="91">
        <f t="shared" si="8"/>
        <v>105</v>
      </c>
      <c r="DJ9" s="91">
        <f t="shared" si="8"/>
        <v>24072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8" dxfId="208" stopIfTrue="1">
      <formula>$A7&lt;&gt;""</formula>
    </cfRule>
  </conditionalFormatting>
  <conditionalFormatting sqref="A9:DJ9">
    <cfRule type="expression" priority="47" dxfId="208" stopIfTrue="1">
      <formula>$A9&lt;&gt;""</formula>
    </cfRule>
  </conditionalFormatting>
  <conditionalFormatting sqref="A8:DJ8">
    <cfRule type="expression" priority="46" dxfId="208" stopIfTrue="1">
      <formula>$A8&lt;&gt;""</formula>
    </cfRule>
  </conditionalFormatting>
  <conditionalFormatting sqref="A8:DJ8">
    <cfRule type="expression" priority="3" dxfId="208" stopIfTrue="1">
      <formula>$A8&lt;&gt;""</formula>
    </cfRule>
  </conditionalFormatting>
  <conditionalFormatting sqref="A9:DJ9">
    <cfRule type="expression" priority="2" dxfId="208" stopIfTrue="1">
      <formula>$A9&lt;&gt;""</formula>
    </cfRule>
  </conditionalFormatting>
  <conditionalFormatting sqref="A7:DJ7">
    <cfRule type="expression" priority="1" dxfId="20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3" t="s">
        <v>82</v>
      </c>
      <c r="B2" s="99" t="s">
        <v>83</v>
      </c>
      <c r="C2" s="103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04"/>
      <c r="B3" s="100"/>
      <c r="C3" s="104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04"/>
      <c r="B4" s="100"/>
      <c r="C4" s="104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04"/>
      <c r="B5" s="100"/>
      <c r="C5" s="104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04"/>
      <c r="B6" s="100"/>
      <c r="C6" s="104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0" customFormat="1" ht="12" customHeight="1">
      <c r="A7" s="85" t="s">
        <v>202</v>
      </c>
      <c r="B7" s="86" t="s">
        <v>203</v>
      </c>
      <c r="C7" s="85" t="s">
        <v>198</v>
      </c>
      <c r="D7" s="87">
        <f aca="true" t="shared" si="0" ref="D7:AD7">SUM(D8:D32)</f>
        <v>216268316</v>
      </c>
      <c r="E7" s="87">
        <f t="shared" si="0"/>
        <v>208477800</v>
      </c>
      <c r="F7" s="87">
        <f t="shared" si="0"/>
        <v>192234009</v>
      </c>
      <c r="G7" s="87">
        <f t="shared" si="0"/>
        <v>12980767</v>
      </c>
      <c r="H7" s="87">
        <f t="shared" si="0"/>
        <v>0</v>
      </c>
      <c r="I7" s="87">
        <f t="shared" si="0"/>
        <v>23629</v>
      </c>
      <c r="J7" s="87">
        <f t="shared" si="0"/>
        <v>23553</v>
      </c>
      <c r="K7" s="87">
        <f t="shared" si="0"/>
        <v>3239395</v>
      </c>
      <c r="L7" s="87">
        <f t="shared" si="0"/>
        <v>7790516</v>
      </c>
      <c r="M7" s="87">
        <f t="shared" si="0"/>
        <v>9782</v>
      </c>
      <c r="N7" s="87">
        <f t="shared" si="0"/>
        <v>9782</v>
      </c>
      <c r="O7" s="87">
        <f t="shared" si="0"/>
        <v>8804</v>
      </c>
      <c r="P7" s="87">
        <f t="shared" si="0"/>
        <v>825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153</v>
      </c>
      <c r="U7" s="87">
        <f t="shared" si="0"/>
        <v>0</v>
      </c>
      <c r="V7" s="87">
        <f t="shared" si="0"/>
        <v>216278098</v>
      </c>
      <c r="W7" s="87">
        <f t="shared" si="0"/>
        <v>208487582</v>
      </c>
      <c r="X7" s="87">
        <f t="shared" si="0"/>
        <v>192242813</v>
      </c>
      <c r="Y7" s="87">
        <f t="shared" si="0"/>
        <v>12981592</v>
      </c>
      <c r="Z7" s="87">
        <f t="shared" si="0"/>
        <v>0</v>
      </c>
      <c r="AA7" s="87">
        <f t="shared" si="0"/>
        <v>23629</v>
      </c>
      <c r="AB7" s="87">
        <f t="shared" si="0"/>
        <v>23553</v>
      </c>
      <c r="AC7" s="87">
        <f t="shared" si="0"/>
        <v>3239548</v>
      </c>
      <c r="AD7" s="87">
        <f t="shared" si="0"/>
        <v>7790516</v>
      </c>
    </row>
    <row r="8" spans="1:30" s="80" customFormat="1" ht="12" customHeight="1">
      <c r="A8" s="89" t="s">
        <v>202</v>
      </c>
      <c r="B8" s="90" t="s">
        <v>203</v>
      </c>
      <c r="C8" s="89" t="s">
        <v>202</v>
      </c>
      <c r="D8" s="91">
        <f aca="true" t="shared" si="1" ref="D8:D32">SUM(E8,+L8)</f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  <c r="K8" s="91">
        <v>0</v>
      </c>
      <c r="L8" s="91">
        <v>0</v>
      </c>
      <c r="M8" s="91">
        <f aca="true" t="shared" si="2" ref="M8:M32">SUM(N8,+U8)</f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2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0</v>
      </c>
    </row>
    <row r="9" spans="1:30" s="80" customFormat="1" ht="12" customHeight="1">
      <c r="A9" s="89" t="s">
        <v>202</v>
      </c>
      <c r="B9" s="90" t="s">
        <v>216</v>
      </c>
      <c r="C9" s="89" t="s">
        <v>217</v>
      </c>
      <c r="D9" s="91">
        <f t="shared" si="1"/>
        <v>18132109</v>
      </c>
      <c r="E9" s="91">
        <v>16844461</v>
      </c>
      <c r="F9" s="91">
        <v>15789339</v>
      </c>
      <c r="G9" s="91">
        <v>466723</v>
      </c>
      <c r="H9" s="91">
        <v>0</v>
      </c>
      <c r="I9" s="91">
        <v>0</v>
      </c>
      <c r="J9" s="92">
        <v>0</v>
      </c>
      <c r="K9" s="91">
        <v>588399</v>
      </c>
      <c r="L9" s="91">
        <v>1287648</v>
      </c>
      <c r="M9" s="91">
        <f t="shared" si="2"/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2">
        <v>0</v>
      </c>
      <c r="T9" s="91">
        <v>0</v>
      </c>
      <c r="U9" s="91">
        <v>0</v>
      </c>
      <c r="V9" s="91">
        <v>18132109</v>
      </c>
      <c r="W9" s="91">
        <v>16844461</v>
      </c>
      <c r="X9" s="91">
        <v>15789339</v>
      </c>
      <c r="Y9" s="91">
        <v>466723</v>
      </c>
      <c r="Z9" s="91">
        <v>0</v>
      </c>
      <c r="AA9" s="91">
        <v>0</v>
      </c>
      <c r="AB9" s="92">
        <v>0</v>
      </c>
      <c r="AC9" s="91">
        <v>588399</v>
      </c>
      <c r="AD9" s="91">
        <v>1287648</v>
      </c>
    </row>
    <row r="10" spans="1:30" s="80" customFormat="1" ht="12" customHeight="1">
      <c r="A10" s="89" t="s">
        <v>202</v>
      </c>
      <c r="B10" s="90" t="s">
        <v>218</v>
      </c>
      <c r="C10" s="89" t="s">
        <v>219</v>
      </c>
      <c r="D10" s="91">
        <f t="shared" si="1"/>
        <v>47373931</v>
      </c>
      <c r="E10" s="91">
        <v>47373931</v>
      </c>
      <c r="F10" s="91">
        <v>42636538</v>
      </c>
      <c r="G10" s="91">
        <v>3993622</v>
      </c>
      <c r="H10" s="91">
        <v>0</v>
      </c>
      <c r="I10" s="91">
        <v>0</v>
      </c>
      <c r="J10" s="92">
        <v>0</v>
      </c>
      <c r="K10" s="91">
        <v>743771</v>
      </c>
      <c r="L10" s="91">
        <v>0</v>
      </c>
      <c r="M10" s="91">
        <f t="shared" si="2"/>
        <v>9782</v>
      </c>
      <c r="N10" s="91">
        <v>9782</v>
      </c>
      <c r="O10" s="91">
        <v>8804</v>
      </c>
      <c r="P10" s="91">
        <v>825</v>
      </c>
      <c r="Q10" s="91">
        <v>0</v>
      </c>
      <c r="R10" s="91">
        <v>0</v>
      </c>
      <c r="S10" s="92">
        <v>0</v>
      </c>
      <c r="T10" s="91">
        <v>153</v>
      </c>
      <c r="U10" s="91">
        <v>0</v>
      </c>
      <c r="V10" s="91">
        <v>47383713</v>
      </c>
      <c r="W10" s="91">
        <v>47383713</v>
      </c>
      <c r="X10" s="91">
        <v>42645342</v>
      </c>
      <c r="Y10" s="91">
        <v>3994447</v>
      </c>
      <c r="Z10" s="91">
        <v>0</v>
      </c>
      <c r="AA10" s="91">
        <v>0</v>
      </c>
      <c r="AB10" s="92">
        <v>0</v>
      </c>
      <c r="AC10" s="91">
        <v>743924</v>
      </c>
      <c r="AD10" s="91">
        <v>0</v>
      </c>
    </row>
    <row r="11" spans="1:30" s="80" customFormat="1" ht="12" customHeight="1">
      <c r="A11" s="89" t="s">
        <v>202</v>
      </c>
      <c r="B11" s="90" t="s">
        <v>220</v>
      </c>
      <c r="C11" s="89" t="s">
        <v>221</v>
      </c>
      <c r="D11" s="91">
        <f t="shared" si="1"/>
        <v>3964130</v>
      </c>
      <c r="E11" s="91">
        <v>3709245</v>
      </c>
      <c r="F11" s="91">
        <v>3614142</v>
      </c>
      <c r="G11" s="91">
        <v>95103</v>
      </c>
      <c r="H11" s="91">
        <v>0</v>
      </c>
      <c r="I11" s="91">
        <v>0</v>
      </c>
      <c r="J11" s="92">
        <v>0</v>
      </c>
      <c r="K11" s="91">
        <v>0</v>
      </c>
      <c r="L11" s="91">
        <v>254885</v>
      </c>
      <c r="M11" s="91">
        <f t="shared" si="2"/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1">
        <v>0</v>
      </c>
      <c r="U11" s="91">
        <v>0</v>
      </c>
      <c r="V11" s="91">
        <v>3964130</v>
      </c>
      <c r="W11" s="91">
        <v>3709245</v>
      </c>
      <c r="X11" s="91">
        <v>3614142</v>
      </c>
      <c r="Y11" s="91">
        <v>95103</v>
      </c>
      <c r="Z11" s="91">
        <v>0</v>
      </c>
      <c r="AA11" s="91">
        <v>0</v>
      </c>
      <c r="AB11" s="92">
        <v>0</v>
      </c>
      <c r="AC11" s="91">
        <v>0</v>
      </c>
      <c r="AD11" s="91">
        <v>254885</v>
      </c>
    </row>
    <row r="12" spans="1:30" s="80" customFormat="1" ht="12" customHeight="1">
      <c r="A12" s="89" t="s">
        <v>202</v>
      </c>
      <c r="B12" s="90" t="s">
        <v>222</v>
      </c>
      <c r="C12" s="89" t="s">
        <v>223</v>
      </c>
      <c r="D12" s="91">
        <f t="shared" si="1"/>
        <v>59680197</v>
      </c>
      <c r="E12" s="91">
        <v>56972297</v>
      </c>
      <c r="F12" s="91">
        <v>54164955</v>
      </c>
      <c r="G12" s="91">
        <v>2758767</v>
      </c>
      <c r="H12" s="91">
        <v>0</v>
      </c>
      <c r="I12" s="91">
        <v>0</v>
      </c>
      <c r="J12" s="92">
        <v>0</v>
      </c>
      <c r="K12" s="91">
        <v>48575</v>
      </c>
      <c r="L12" s="91">
        <v>2707900</v>
      </c>
      <c r="M12" s="91">
        <f t="shared" si="2"/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2">
        <v>0</v>
      </c>
      <c r="T12" s="91">
        <v>0</v>
      </c>
      <c r="U12" s="91">
        <v>0</v>
      </c>
      <c r="V12" s="91">
        <v>59680197</v>
      </c>
      <c r="W12" s="91">
        <v>56972297</v>
      </c>
      <c r="X12" s="91">
        <v>54164955</v>
      </c>
      <c r="Y12" s="91">
        <v>2758767</v>
      </c>
      <c r="Z12" s="91">
        <v>0</v>
      </c>
      <c r="AA12" s="91">
        <v>0</v>
      </c>
      <c r="AB12" s="92">
        <v>0</v>
      </c>
      <c r="AC12" s="91">
        <v>48575</v>
      </c>
      <c r="AD12" s="91">
        <v>2707900</v>
      </c>
    </row>
    <row r="13" spans="1:30" s="80" customFormat="1" ht="12" customHeight="1">
      <c r="A13" s="89" t="s">
        <v>202</v>
      </c>
      <c r="B13" s="90" t="s">
        <v>224</v>
      </c>
      <c r="C13" s="89" t="s">
        <v>225</v>
      </c>
      <c r="D13" s="91">
        <f t="shared" si="1"/>
        <v>8569680</v>
      </c>
      <c r="E13" s="91">
        <v>8569680</v>
      </c>
      <c r="F13" s="91">
        <v>7712712</v>
      </c>
      <c r="G13" s="91">
        <v>294314</v>
      </c>
      <c r="H13" s="91">
        <v>0</v>
      </c>
      <c r="I13" s="91">
        <v>0</v>
      </c>
      <c r="J13" s="92">
        <v>0</v>
      </c>
      <c r="K13" s="91">
        <v>562654</v>
      </c>
      <c r="L13" s="91">
        <v>0</v>
      </c>
      <c r="M13" s="91">
        <f t="shared" si="2"/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91">
        <v>0</v>
      </c>
      <c r="U13" s="91">
        <v>0</v>
      </c>
      <c r="V13" s="91">
        <v>8569680</v>
      </c>
      <c r="W13" s="91">
        <v>8569680</v>
      </c>
      <c r="X13" s="91">
        <v>7712712</v>
      </c>
      <c r="Y13" s="91">
        <v>294314</v>
      </c>
      <c r="Z13" s="91">
        <v>0</v>
      </c>
      <c r="AA13" s="91">
        <v>0</v>
      </c>
      <c r="AB13" s="92">
        <v>0</v>
      </c>
      <c r="AC13" s="91">
        <v>562654</v>
      </c>
      <c r="AD13" s="91">
        <v>0</v>
      </c>
    </row>
    <row r="14" spans="1:30" s="80" customFormat="1" ht="12" customHeight="1">
      <c r="A14" s="89" t="s">
        <v>202</v>
      </c>
      <c r="B14" s="90" t="s">
        <v>226</v>
      </c>
      <c r="C14" s="89" t="s">
        <v>227</v>
      </c>
      <c r="D14" s="91">
        <f t="shared" si="1"/>
        <v>1437491</v>
      </c>
      <c r="E14" s="91">
        <v>1312472</v>
      </c>
      <c r="F14" s="91">
        <v>1284574</v>
      </c>
      <c r="G14" s="91">
        <v>27849</v>
      </c>
      <c r="H14" s="91">
        <v>0</v>
      </c>
      <c r="I14" s="91">
        <v>0</v>
      </c>
      <c r="J14" s="92">
        <v>0</v>
      </c>
      <c r="K14" s="91">
        <v>49</v>
      </c>
      <c r="L14" s="91">
        <v>125019</v>
      </c>
      <c r="M14" s="91">
        <f t="shared" si="2"/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2">
        <v>0</v>
      </c>
      <c r="T14" s="91">
        <v>0</v>
      </c>
      <c r="U14" s="91">
        <v>0</v>
      </c>
      <c r="V14" s="91">
        <v>1437491</v>
      </c>
      <c r="W14" s="91">
        <v>1312472</v>
      </c>
      <c r="X14" s="91">
        <v>1284574</v>
      </c>
      <c r="Y14" s="91">
        <v>27849</v>
      </c>
      <c r="Z14" s="91">
        <v>0</v>
      </c>
      <c r="AA14" s="91">
        <v>0</v>
      </c>
      <c r="AB14" s="92">
        <v>0</v>
      </c>
      <c r="AC14" s="91">
        <v>49</v>
      </c>
      <c r="AD14" s="91">
        <v>125019</v>
      </c>
    </row>
    <row r="15" spans="1:30" s="80" customFormat="1" ht="12" customHeight="1">
      <c r="A15" s="89" t="s">
        <v>202</v>
      </c>
      <c r="B15" s="90" t="s">
        <v>228</v>
      </c>
      <c r="C15" s="89" t="s">
        <v>229</v>
      </c>
      <c r="D15" s="91">
        <f t="shared" si="1"/>
        <v>3978508</v>
      </c>
      <c r="E15" s="91">
        <v>3978508</v>
      </c>
      <c r="F15" s="91">
        <v>3580658</v>
      </c>
      <c r="G15" s="91">
        <v>117428</v>
      </c>
      <c r="H15" s="91">
        <v>0</v>
      </c>
      <c r="I15" s="91">
        <v>0</v>
      </c>
      <c r="J15" s="92">
        <v>0</v>
      </c>
      <c r="K15" s="91">
        <v>280422</v>
      </c>
      <c r="L15" s="91">
        <v>0</v>
      </c>
      <c r="M15" s="91">
        <f t="shared" si="2"/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2">
        <v>0</v>
      </c>
      <c r="T15" s="91">
        <v>0</v>
      </c>
      <c r="U15" s="91">
        <v>0</v>
      </c>
      <c r="V15" s="91">
        <v>3978508</v>
      </c>
      <c r="W15" s="91">
        <v>3978508</v>
      </c>
      <c r="X15" s="91">
        <v>3580658</v>
      </c>
      <c r="Y15" s="91">
        <v>117428</v>
      </c>
      <c r="Z15" s="91">
        <v>0</v>
      </c>
      <c r="AA15" s="91">
        <v>0</v>
      </c>
      <c r="AB15" s="92">
        <v>0</v>
      </c>
      <c r="AC15" s="91">
        <v>280422</v>
      </c>
      <c r="AD15" s="91">
        <v>0</v>
      </c>
    </row>
    <row r="16" spans="1:30" s="80" customFormat="1" ht="12" customHeight="1">
      <c r="A16" s="89" t="s">
        <v>202</v>
      </c>
      <c r="B16" s="90" t="s">
        <v>230</v>
      </c>
      <c r="C16" s="89" t="s">
        <v>231</v>
      </c>
      <c r="D16" s="91">
        <f t="shared" si="1"/>
        <v>28722</v>
      </c>
      <c r="E16" s="91">
        <v>28655</v>
      </c>
      <c r="F16" s="91">
        <v>26157</v>
      </c>
      <c r="G16" s="91">
        <v>2498</v>
      </c>
      <c r="H16" s="91">
        <v>0</v>
      </c>
      <c r="I16" s="91">
        <v>0</v>
      </c>
      <c r="J16" s="92">
        <v>0</v>
      </c>
      <c r="K16" s="91">
        <v>0</v>
      </c>
      <c r="L16" s="91">
        <v>67</v>
      </c>
      <c r="M16" s="91">
        <f t="shared" si="2"/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2">
        <v>0</v>
      </c>
      <c r="T16" s="91">
        <v>0</v>
      </c>
      <c r="U16" s="91">
        <v>0</v>
      </c>
      <c r="V16" s="91">
        <v>28722</v>
      </c>
      <c r="W16" s="91">
        <v>28655</v>
      </c>
      <c r="X16" s="91">
        <v>26157</v>
      </c>
      <c r="Y16" s="91">
        <v>2498</v>
      </c>
      <c r="Z16" s="91">
        <v>0</v>
      </c>
      <c r="AA16" s="91">
        <v>0</v>
      </c>
      <c r="AB16" s="92">
        <v>0</v>
      </c>
      <c r="AC16" s="91">
        <v>0</v>
      </c>
      <c r="AD16" s="91">
        <v>67</v>
      </c>
    </row>
    <row r="17" spans="1:30" s="80" customFormat="1" ht="12" customHeight="1">
      <c r="A17" s="89" t="s">
        <v>202</v>
      </c>
      <c r="B17" s="90" t="s">
        <v>232</v>
      </c>
      <c r="C17" s="89" t="s">
        <v>233</v>
      </c>
      <c r="D17" s="91">
        <f t="shared" si="1"/>
        <v>24968312</v>
      </c>
      <c r="E17" s="91">
        <v>21696851</v>
      </c>
      <c r="F17" s="91">
        <v>19781860</v>
      </c>
      <c r="G17" s="91">
        <v>1689209</v>
      </c>
      <c r="H17" s="91">
        <v>0</v>
      </c>
      <c r="I17" s="91">
        <v>0</v>
      </c>
      <c r="J17" s="92">
        <v>0</v>
      </c>
      <c r="K17" s="91">
        <v>225782</v>
      </c>
      <c r="L17" s="91">
        <v>3271461</v>
      </c>
      <c r="M17" s="91">
        <f t="shared" si="2"/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2">
        <v>0</v>
      </c>
      <c r="T17" s="91">
        <v>0</v>
      </c>
      <c r="U17" s="91">
        <v>0</v>
      </c>
      <c r="V17" s="91">
        <v>24968312</v>
      </c>
      <c r="W17" s="91">
        <v>21696851</v>
      </c>
      <c r="X17" s="91">
        <v>19781860</v>
      </c>
      <c r="Y17" s="91">
        <v>1689209</v>
      </c>
      <c r="Z17" s="91">
        <v>0</v>
      </c>
      <c r="AA17" s="91">
        <v>0</v>
      </c>
      <c r="AB17" s="92">
        <v>0</v>
      </c>
      <c r="AC17" s="91">
        <v>225782</v>
      </c>
      <c r="AD17" s="91">
        <v>3271461</v>
      </c>
    </row>
    <row r="18" spans="1:30" s="80" customFormat="1" ht="12" customHeight="1">
      <c r="A18" s="89" t="s">
        <v>202</v>
      </c>
      <c r="B18" s="90" t="s">
        <v>234</v>
      </c>
      <c r="C18" s="89" t="s">
        <v>235</v>
      </c>
      <c r="D18" s="91">
        <f t="shared" si="1"/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2">
        <v>0</v>
      </c>
      <c r="K18" s="91">
        <v>0</v>
      </c>
      <c r="L18" s="91">
        <v>0</v>
      </c>
      <c r="M18" s="91">
        <f t="shared" si="2"/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2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2">
        <v>0</v>
      </c>
      <c r="AC18" s="91">
        <v>0</v>
      </c>
      <c r="AD18" s="91">
        <v>0</v>
      </c>
    </row>
    <row r="19" spans="1:30" s="80" customFormat="1" ht="12" customHeight="1">
      <c r="A19" s="89" t="s">
        <v>202</v>
      </c>
      <c r="B19" s="90" t="s">
        <v>236</v>
      </c>
      <c r="C19" s="89" t="s">
        <v>237</v>
      </c>
      <c r="D19" s="91">
        <f t="shared" si="1"/>
        <v>15387186</v>
      </c>
      <c r="E19" s="91">
        <v>15387186</v>
      </c>
      <c r="F19" s="91">
        <v>13844040</v>
      </c>
      <c r="G19" s="91">
        <v>1014124</v>
      </c>
      <c r="H19" s="91">
        <v>0</v>
      </c>
      <c r="I19" s="91">
        <v>0</v>
      </c>
      <c r="J19" s="92">
        <v>0</v>
      </c>
      <c r="K19" s="91">
        <v>529022</v>
      </c>
      <c r="L19" s="91">
        <v>0</v>
      </c>
      <c r="M19" s="91">
        <f t="shared" si="2"/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2">
        <v>0</v>
      </c>
      <c r="T19" s="91">
        <v>0</v>
      </c>
      <c r="U19" s="91">
        <v>0</v>
      </c>
      <c r="V19" s="91">
        <v>15387186</v>
      </c>
      <c r="W19" s="91">
        <v>15387186</v>
      </c>
      <c r="X19" s="91">
        <v>13844040</v>
      </c>
      <c r="Y19" s="91">
        <v>1014124</v>
      </c>
      <c r="Z19" s="91">
        <v>0</v>
      </c>
      <c r="AA19" s="91">
        <v>0</v>
      </c>
      <c r="AB19" s="92">
        <v>0</v>
      </c>
      <c r="AC19" s="91">
        <v>529022</v>
      </c>
      <c r="AD19" s="91">
        <v>0</v>
      </c>
    </row>
    <row r="20" spans="1:30" s="80" customFormat="1" ht="12" customHeight="1">
      <c r="A20" s="89" t="s">
        <v>202</v>
      </c>
      <c r="B20" s="90" t="s">
        <v>238</v>
      </c>
      <c r="C20" s="89" t="s">
        <v>239</v>
      </c>
      <c r="D20" s="91">
        <f t="shared" si="1"/>
        <v>15170466</v>
      </c>
      <c r="E20" s="91">
        <v>15094614</v>
      </c>
      <c r="F20" s="91">
        <v>13653419</v>
      </c>
      <c r="G20" s="91">
        <v>1441195</v>
      </c>
      <c r="H20" s="91">
        <v>0</v>
      </c>
      <c r="I20" s="91">
        <v>0</v>
      </c>
      <c r="J20" s="92">
        <v>0</v>
      </c>
      <c r="K20" s="91">
        <v>0</v>
      </c>
      <c r="L20" s="91">
        <v>75852</v>
      </c>
      <c r="M20" s="91">
        <f t="shared" si="2"/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2">
        <v>0</v>
      </c>
      <c r="T20" s="91">
        <v>0</v>
      </c>
      <c r="U20" s="91">
        <v>0</v>
      </c>
      <c r="V20" s="91">
        <v>15170466</v>
      </c>
      <c r="W20" s="91">
        <v>15094614</v>
      </c>
      <c r="X20" s="91">
        <v>13653419</v>
      </c>
      <c r="Y20" s="91">
        <v>1441195</v>
      </c>
      <c r="Z20" s="91">
        <v>0</v>
      </c>
      <c r="AA20" s="91">
        <v>0</v>
      </c>
      <c r="AB20" s="92">
        <v>0</v>
      </c>
      <c r="AC20" s="91">
        <v>0</v>
      </c>
      <c r="AD20" s="91">
        <v>75852</v>
      </c>
    </row>
    <row r="21" spans="1:30" s="80" customFormat="1" ht="12" customHeight="1">
      <c r="A21" s="89" t="s">
        <v>202</v>
      </c>
      <c r="B21" s="90" t="s">
        <v>240</v>
      </c>
      <c r="C21" s="89" t="s">
        <v>241</v>
      </c>
      <c r="D21" s="91">
        <f t="shared" si="1"/>
        <v>18488</v>
      </c>
      <c r="E21" s="91">
        <v>17095</v>
      </c>
      <c r="F21" s="91">
        <v>16639</v>
      </c>
      <c r="G21" s="91">
        <v>456</v>
      </c>
      <c r="H21" s="91">
        <v>0</v>
      </c>
      <c r="I21" s="91">
        <v>0</v>
      </c>
      <c r="J21" s="92">
        <v>0</v>
      </c>
      <c r="K21" s="91">
        <v>0</v>
      </c>
      <c r="L21" s="91">
        <v>1393</v>
      </c>
      <c r="M21" s="91">
        <f t="shared" si="2"/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2">
        <v>0</v>
      </c>
      <c r="T21" s="91">
        <v>0</v>
      </c>
      <c r="U21" s="91">
        <v>0</v>
      </c>
      <c r="V21" s="91">
        <v>18488</v>
      </c>
      <c r="W21" s="91">
        <v>17095</v>
      </c>
      <c r="X21" s="91">
        <v>16639</v>
      </c>
      <c r="Y21" s="91">
        <v>456</v>
      </c>
      <c r="Z21" s="91">
        <v>0</v>
      </c>
      <c r="AA21" s="91">
        <v>0</v>
      </c>
      <c r="AB21" s="92">
        <v>0</v>
      </c>
      <c r="AC21" s="91">
        <v>0</v>
      </c>
      <c r="AD21" s="91">
        <v>1393</v>
      </c>
    </row>
    <row r="22" spans="1:30" s="80" customFormat="1" ht="12" customHeight="1">
      <c r="A22" s="89" t="s">
        <v>202</v>
      </c>
      <c r="B22" s="90" t="s">
        <v>242</v>
      </c>
      <c r="C22" s="89" t="s">
        <v>243</v>
      </c>
      <c r="D22" s="91">
        <f t="shared" si="1"/>
        <v>27561</v>
      </c>
      <c r="E22" s="91">
        <v>25423</v>
      </c>
      <c r="F22" s="91">
        <v>24804</v>
      </c>
      <c r="G22" s="91">
        <v>619</v>
      </c>
      <c r="H22" s="91">
        <v>0</v>
      </c>
      <c r="I22" s="91">
        <v>0</v>
      </c>
      <c r="J22" s="92">
        <v>0</v>
      </c>
      <c r="K22" s="91">
        <v>0</v>
      </c>
      <c r="L22" s="91">
        <v>2138</v>
      </c>
      <c r="M22" s="91">
        <f t="shared" si="2"/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2">
        <v>0</v>
      </c>
      <c r="T22" s="91">
        <v>0</v>
      </c>
      <c r="U22" s="91">
        <v>0</v>
      </c>
      <c r="V22" s="91">
        <v>27561</v>
      </c>
      <c r="W22" s="91">
        <v>25423</v>
      </c>
      <c r="X22" s="91">
        <v>24804</v>
      </c>
      <c r="Y22" s="91">
        <v>619</v>
      </c>
      <c r="Z22" s="91">
        <v>0</v>
      </c>
      <c r="AA22" s="91">
        <v>0</v>
      </c>
      <c r="AB22" s="92">
        <v>0</v>
      </c>
      <c r="AC22" s="91">
        <v>0</v>
      </c>
      <c r="AD22" s="91">
        <v>2138</v>
      </c>
    </row>
    <row r="23" spans="1:30" s="80" customFormat="1" ht="12" customHeight="1">
      <c r="A23" s="89" t="s">
        <v>202</v>
      </c>
      <c r="B23" s="90" t="s">
        <v>244</v>
      </c>
      <c r="C23" s="89" t="s">
        <v>245</v>
      </c>
      <c r="D23" s="91">
        <f t="shared" si="1"/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2">
        <v>0</v>
      </c>
      <c r="K23" s="91">
        <v>0</v>
      </c>
      <c r="L23" s="91">
        <v>0</v>
      </c>
      <c r="M23" s="91">
        <f t="shared" si="2"/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2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2">
        <v>0</v>
      </c>
      <c r="AC23" s="91">
        <v>0</v>
      </c>
      <c r="AD23" s="91">
        <v>0</v>
      </c>
    </row>
    <row r="24" spans="1:30" s="80" customFormat="1" ht="12" customHeight="1">
      <c r="A24" s="89" t="s">
        <v>202</v>
      </c>
      <c r="B24" s="90" t="s">
        <v>246</v>
      </c>
      <c r="C24" s="89" t="s">
        <v>247</v>
      </c>
      <c r="D24" s="91">
        <f t="shared" si="1"/>
        <v>14948</v>
      </c>
      <c r="E24" s="91">
        <v>13453</v>
      </c>
      <c r="F24" s="91">
        <v>13453</v>
      </c>
      <c r="G24" s="91">
        <v>0</v>
      </c>
      <c r="H24" s="91">
        <v>0</v>
      </c>
      <c r="I24" s="91">
        <v>0</v>
      </c>
      <c r="J24" s="92">
        <v>0</v>
      </c>
      <c r="K24" s="91">
        <v>0</v>
      </c>
      <c r="L24" s="91">
        <v>1495</v>
      </c>
      <c r="M24" s="91">
        <f t="shared" si="2"/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2">
        <v>0</v>
      </c>
      <c r="T24" s="91">
        <v>0</v>
      </c>
      <c r="U24" s="91">
        <v>0</v>
      </c>
      <c r="V24" s="91">
        <v>14948</v>
      </c>
      <c r="W24" s="91">
        <v>13453</v>
      </c>
      <c r="X24" s="91">
        <v>13453</v>
      </c>
      <c r="Y24" s="91">
        <v>0</v>
      </c>
      <c r="Z24" s="91">
        <v>0</v>
      </c>
      <c r="AA24" s="91">
        <v>0</v>
      </c>
      <c r="AB24" s="92">
        <v>0</v>
      </c>
      <c r="AC24" s="91">
        <v>0</v>
      </c>
      <c r="AD24" s="91">
        <v>1495</v>
      </c>
    </row>
    <row r="25" spans="1:30" s="80" customFormat="1" ht="12" customHeight="1">
      <c r="A25" s="89" t="s">
        <v>202</v>
      </c>
      <c r="B25" s="90" t="s">
        <v>248</v>
      </c>
      <c r="C25" s="89" t="s">
        <v>249</v>
      </c>
      <c r="D25" s="91">
        <f t="shared" si="1"/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2">
        <v>0</v>
      </c>
      <c r="K25" s="91">
        <v>0</v>
      </c>
      <c r="L25" s="91">
        <v>0</v>
      </c>
      <c r="M25" s="91">
        <f t="shared" si="2"/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2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2">
        <v>0</v>
      </c>
      <c r="AC25" s="91">
        <v>0</v>
      </c>
      <c r="AD25" s="91">
        <v>0</v>
      </c>
    </row>
    <row r="26" spans="1:30" s="80" customFormat="1" ht="12" customHeight="1">
      <c r="A26" s="89" t="s">
        <v>202</v>
      </c>
      <c r="B26" s="90" t="s">
        <v>250</v>
      </c>
      <c r="C26" s="89" t="s">
        <v>251</v>
      </c>
      <c r="D26" s="91">
        <f t="shared" si="1"/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2">
        <v>0</v>
      </c>
      <c r="K26" s="91">
        <v>0</v>
      </c>
      <c r="L26" s="91">
        <v>0</v>
      </c>
      <c r="M26" s="91">
        <f t="shared" si="2"/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2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2">
        <v>0</v>
      </c>
      <c r="AC26" s="91">
        <v>0</v>
      </c>
      <c r="AD26" s="91">
        <v>0</v>
      </c>
    </row>
    <row r="27" spans="1:30" s="80" customFormat="1" ht="12" customHeight="1">
      <c r="A27" s="89" t="s">
        <v>202</v>
      </c>
      <c r="B27" s="90" t="s">
        <v>252</v>
      </c>
      <c r="C27" s="89" t="s">
        <v>253</v>
      </c>
      <c r="D27" s="91">
        <f t="shared" si="1"/>
        <v>55160</v>
      </c>
      <c r="E27" s="91">
        <v>55160</v>
      </c>
      <c r="F27" s="91">
        <v>49644</v>
      </c>
      <c r="G27" s="91">
        <v>0</v>
      </c>
      <c r="H27" s="91">
        <v>0</v>
      </c>
      <c r="I27" s="91">
        <v>0</v>
      </c>
      <c r="J27" s="92">
        <v>0</v>
      </c>
      <c r="K27" s="91">
        <v>5516</v>
      </c>
      <c r="L27" s="91">
        <v>0</v>
      </c>
      <c r="M27" s="91">
        <f t="shared" si="2"/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2">
        <v>0</v>
      </c>
      <c r="T27" s="91">
        <v>0</v>
      </c>
      <c r="U27" s="91">
        <v>0</v>
      </c>
      <c r="V27" s="91">
        <v>55160</v>
      </c>
      <c r="W27" s="91">
        <v>55160</v>
      </c>
      <c r="X27" s="91">
        <v>49644</v>
      </c>
      <c r="Y27" s="91">
        <v>0</v>
      </c>
      <c r="Z27" s="91">
        <v>0</v>
      </c>
      <c r="AA27" s="91">
        <v>0</v>
      </c>
      <c r="AB27" s="92">
        <v>0</v>
      </c>
      <c r="AC27" s="91">
        <v>5516</v>
      </c>
      <c r="AD27" s="91">
        <v>0</v>
      </c>
    </row>
    <row r="28" spans="1:30" s="80" customFormat="1" ht="12" customHeight="1">
      <c r="A28" s="89" t="s">
        <v>202</v>
      </c>
      <c r="B28" s="90" t="s">
        <v>254</v>
      </c>
      <c r="C28" s="89" t="s">
        <v>201</v>
      </c>
      <c r="D28" s="91">
        <f t="shared" si="1"/>
        <v>174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2">
        <v>0</v>
      </c>
      <c r="K28" s="91">
        <v>0</v>
      </c>
      <c r="L28" s="91">
        <v>174</v>
      </c>
      <c r="M28" s="91">
        <f t="shared" si="2"/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2">
        <v>0</v>
      </c>
      <c r="T28" s="91">
        <v>0</v>
      </c>
      <c r="U28" s="91">
        <v>0</v>
      </c>
      <c r="V28" s="91">
        <v>174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>
        <v>0</v>
      </c>
      <c r="AC28" s="91">
        <v>0</v>
      </c>
      <c r="AD28" s="91">
        <v>174</v>
      </c>
    </row>
    <row r="29" spans="1:30" s="80" customFormat="1" ht="12" customHeight="1">
      <c r="A29" s="89" t="s">
        <v>202</v>
      </c>
      <c r="B29" s="90" t="s">
        <v>255</v>
      </c>
      <c r="C29" s="89" t="s">
        <v>256</v>
      </c>
      <c r="D29" s="91">
        <f t="shared" si="1"/>
        <v>3673433</v>
      </c>
      <c r="E29" s="91">
        <v>3638535</v>
      </c>
      <c r="F29" s="91">
        <v>3274682</v>
      </c>
      <c r="G29" s="91">
        <v>109845</v>
      </c>
      <c r="H29" s="91">
        <v>0</v>
      </c>
      <c r="I29" s="91">
        <v>0</v>
      </c>
      <c r="J29" s="92">
        <v>0</v>
      </c>
      <c r="K29" s="91">
        <v>254008</v>
      </c>
      <c r="L29" s="91">
        <v>34898</v>
      </c>
      <c r="M29" s="91">
        <f t="shared" si="2"/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2">
        <v>0</v>
      </c>
      <c r="T29" s="91">
        <v>0</v>
      </c>
      <c r="U29" s="91">
        <v>0</v>
      </c>
      <c r="V29" s="91">
        <v>3673433</v>
      </c>
      <c r="W29" s="91">
        <v>3638535</v>
      </c>
      <c r="X29" s="91">
        <v>3274682</v>
      </c>
      <c r="Y29" s="91">
        <v>109845</v>
      </c>
      <c r="Z29" s="91">
        <v>0</v>
      </c>
      <c r="AA29" s="91">
        <v>0</v>
      </c>
      <c r="AB29" s="92">
        <v>0</v>
      </c>
      <c r="AC29" s="91">
        <v>254008</v>
      </c>
      <c r="AD29" s="91">
        <v>34898</v>
      </c>
    </row>
    <row r="30" spans="1:30" s="80" customFormat="1" ht="12" customHeight="1">
      <c r="A30" s="89" t="s">
        <v>202</v>
      </c>
      <c r="B30" s="90" t="s">
        <v>257</v>
      </c>
      <c r="C30" s="89" t="s">
        <v>258</v>
      </c>
      <c r="D30" s="91">
        <f t="shared" si="1"/>
        <v>13763748</v>
      </c>
      <c r="E30" s="91">
        <v>13736605</v>
      </c>
      <c r="F30" s="91">
        <v>12766393</v>
      </c>
      <c r="G30" s="91">
        <v>969015</v>
      </c>
      <c r="H30" s="91">
        <v>0</v>
      </c>
      <c r="I30" s="91">
        <v>0</v>
      </c>
      <c r="J30" s="92">
        <v>0</v>
      </c>
      <c r="K30" s="91">
        <v>1197</v>
      </c>
      <c r="L30" s="91">
        <v>27143</v>
      </c>
      <c r="M30" s="91">
        <f t="shared" si="2"/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2">
        <v>0</v>
      </c>
      <c r="T30" s="91">
        <v>0</v>
      </c>
      <c r="U30" s="91">
        <v>0</v>
      </c>
      <c r="V30" s="91">
        <v>13763748</v>
      </c>
      <c r="W30" s="91">
        <v>13736605</v>
      </c>
      <c r="X30" s="91">
        <v>12766393</v>
      </c>
      <c r="Y30" s="91">
        <v>969015</v>
      </c>
      <c r="Z30" s="91">
        <v>0</v>
      </c>
      <c r="AA30" s="91">
        <v>0</v>
      </c>
      <c r="AB30" s="92">
        <v>0</v>
      </c>
      <c r="AC30" s="91">
        <v>1197</v>
      </c>
      <c r="AD30" s="91">
        <v>27143</v>
      </c>
    </row>
    <row r="31" spans="1:30" s="80" customFormat="1" ht="12" customHeight="1">
      <c r="A31" s="89" t="s">
        <v>202</v>
      </c>
      <c r="B31" s="90" t="s">
        <v>212</v>
      </c>
      <c r="C31" s="89" t="s">
        <v>213</v>
      </c>
      <c r="D31" s="91">
        <f t="shared" si="1"/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23553</v>
      </c>
      <c r="K31" s="91">
        <v>0</v>
      </c>
      <c r="L31" s="91">
        <v>0</v>
      </c>
      <c r="M31" s="91">
        <f t="shared" si="2"/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2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2">
        <v>23553</v>
      </c>
      <c r="AC31" s="91">
        <v>0</v>
      </c>
      <c r="AD31" s="91">
        <v>0</v>
      </c>
    </row>
    <row r="32" spans="1:30" s="80" customFormat="1" ht="12" customHeight="1">
      <c r="A32" s="89" t="s">
        <v>202</v>
      </c>
      <c r="B32" s="90" t="s">
        <v>214</v>
      </c>
      <c r="C32" s="89" t="s">
        <v>215</v>
      </c>
      <c r="D32" s="91">
        <f t="shared" si="1"/>
        <v>24072</v>
      </c>
      <c r="E32" s="91">
        <v>23629</v>
      </c>
      <c r="F32" s="91">
        <v>0</v>
      </c>
      <c r="G32" s="91">
        <v>0</v>
      </c>
      <c r="H32" s="91">
        <v>0</v>
      </c>
      <c r="I32" s="91">
        <v>23629</v>
      </c>
      <c r="J32" s="92">
        <v>0</v>
      </c>
      <c r="K32" s="91">
        <v>0</v>
      </c>
      <c r="L32" s="91">
        <v>443</v>
      </c>
      <c r="M32" s="91">
        <f t="shared" si="2"/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2">
        <v>0</v>
      </c>
      <c r="T32" s="91">
        <v>0</v>
      </c>
      <c r="U32" s="91">
        <v>0</v>
      </c>
      <c r="V32" s="91">
        <v>24072</v>
      </c>
      <c r="W32" s="91">
        <v>23629</v>
      </c>
      <c r="X32" s="91">
        <v>0</v>
      </c>
      <c r="Y32" s="91">
        <v>0</v>
      </c>
      <c r="Z32" s="91">
        <v>0</v>
      </c>
      <c r="AA32" s="91">
        <v>23629</v>
      </c>
      <c r="AB32" s="92">
        <v>0</v>
      </c>
      <c r="AC32" s="91">
        <v>0</v>
      </c>
      <c r="AD32" s="91">
        <v>443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82" dxfId="208" stopIfTrue="1">
      <formula>$A7&lt;&gt;""</formula>
    </cfRule>
  </conditionalFormatting>
  <conditionalFormatting sqref="A10:AD10">
    <cfRule type="expression" priority="181" dxfId="208" stopIfTrue="1">
      <formula>$A10&lt;&gt;""</formula>
    </cfRule>
  </conditionalFormatting>
  <conditionalFormatting sqref="A11:AD11">
    <cfRule type="expression" priority="180" dxfId="208" stopIfTrue="1">
      <formula>$A11&lt;&gt;""</formula>
    </cfRule>
  </conditionalFormatting>
  <conditionalFormatting sqref="A12:AD12">
    <cfRule type="expression" priority="179" dxfId="208" stopIfTrue="1">
      <formula>$A12&lt;&gt;""</formula>
    </cfRule>
  </conditionalFormatting>
  <conditionalFormatting sqref="A13:AD13">
    <cfRule type="expression" priority="178" dxfId="208" stopIfTrue="1">
      <formula>$A13&lt;&gt;""</formula>
    </cfRule>
  </conditionalFormatting>
  <conditionalFormatting sqref="A14:AD14">
    <cfRule type="expression" priority="177" dxfId="208" stopIfTrue="1">
      <formula>$A14&lt;&gt;""</formula>
    </cfRule>
  </conditionalFormatting>
  <conditionalFormatting sqref="A15:AD15">
    <cfRule type="expression" priority="176" dxfId="208" stopIfTrue="1">
      <formula>$A15&lt;&gt;""</formula>
    </cfRule>
  </conditionalFormatting>
  <conditionalFormatting sqref="A16:AD16">
    <cfRule type="expression" priority="175" dxfId="208" stopIfTrue="1">
      <formula>$A16&lt;&gt;""</formula>
    </cfRule>
  </conditionalFormatting>
  <conditionalFormatting sqref="A9:AD9">
    <cfRule type="expression" priority="174" dxfId="208" stopIfTrue="1">
      <formula>$A9&lt;&gt;""</formula>
    </cfRule>
  </conditionalFormatting>
  <conditionalFormatting sqref="A18:AD18">
    <cfRule type="expression" priority="173" dxfId="208" stopIfTrue="1">
      <formula>$A18&lt;&gt;""</formula>
    </cfRule>
  </conditionalFormatting>
  <conditionalFormatting sqref="A19:AD19">
    <cfRule type="expression" priority="172" dxfId="208" stopIfTrue="1">
      <formula>$A19&lt;&gt;""</formula>
    </cfRule>
  </conditionalFormatting>
  <conditionalFormatting sqref="A20:AD20">
    <cfRule type="expression" priority="171" dxfId="208" stopIfTrue="1">
      <formula>$A20&lt;&gt;""</formula>
    </cfRule>
  </conditionalFormatting>
  <conditionalFormatting sqref="A21:AD21">
    <cfRule type="expression" priority="170" dxfId="208" stopIfTrue="1">
      <formula>$A21&lt;&gt;""</formula>
    </cfRule>
  </conditionalFormatting>
  <conditionalFormatting sqref="A22:AD22">
    <cfRule type="expression" priority="169" dxfId="208" stopIfTrue="1">
      <formula>$A22&lt;&gt;""</formula>
    </cfRule>
  </conditionalFormatting>
  <conditionalFormatting sqref="A23:AD23">
    <cfRule type="expression" priority="168" dxfId="208" stopIfTrue="1">
      <formula>$A23&lt;&gt;""</formula>
    </cfRule>
  </conditionalFormatting>
  <conditionalFormatting sqref="A24:AD24">
    <cfRule type="expression" priority="167" dxfId="208" stopIfTrue="1">
      <formula>$A24&lt;&gt;""</formula>
    </cfRule>
  </conditionalFormatting>
  <conditionalFormatting sqref="A25:AD25">
    <cfRule type="expression" priority="166" dxfId="208" stopIfTrue="1">
      <formula>$A25&lt;&gt;""</formula>
    </cfRule>
  </conditionalFormatting>
  <conditionalFormatting sqref="A26:AD26">
    <cfRule type="expression" priority="165" dxfId="208" stopIfTrue="1">
      <formula>$A26&lt;&gt;""</formula>
    </cfRule>
  </conditionalFormatting>
  <conditionalFormatting sqref="A27:AD27">
    <cfRule type="expression" priority="164" dxfId="208" stopIfTrue="1">
      <formula>$A27&lt;&gt;""</formula>
    </cfRule>
  </conditionalFormatting>
  <conditionalFormatting sqref="A28:AD28">
    <cfRule type="expression" priority="163" dxfId="208" stopIfTrue="1">
      <formula>$A28&lt;&gt;""</formula>
    </cfRule>
  </conditionalFormatting>
  <conditionalFormatting sqref="A29:AD29">
    <cfRule type="expression" priority="162" dxfId="208" stopIfTrue="1">
      <formula>$A29&lt;&gt;""</formula>
    </cfRule>
  </conditionalFormatting>
  <conditionalFormatting sqref="A30:AD30">
    <cfRule type="expression" priority="161" dxfId="208" stopIfTrue="1">
      <formula>$A30&lt;&gt;""</formula>
    </cfRule>
  </conditionalFormatting>
  <conditionalFormatting sqref="A31:AD31">
    <cfRule type="expression" priority="160" dxfId="208" stopIfTrue="1">
      <formula>$A31&lt;&gt;""</formula>
    </cfRule>
  </conditionalFormatting>
  <conditionalFormatting sqref="A32:AD32">
    <cfRule type="expression" priority="159" dxfId="208" stopIfTrue="1">
      <formula>$A32&lt;&gt;""</formula>
    </cfRule>
  </conditionalFormatting>
  <conditionalFormatting sqref="A17:AD17">
    <cfRule type="expression" priority="142" dxfId="208" stopIfTrue="1">
      <formula>$A17&lt;&gt;""</formula>
    </cfRule>
  </conditionalFormatting>
  <conditionalFormatting sqref="A8:AD8">
    <cfRule type="expression" priority="26" dxfId="208" stopIfTrue="1">
      <formula>$A8&lt;&gt;""</formula>
    </cfRule>
  </conditionalFormatting>
  <conditionalFormatting sqref="A9:AD9">
    <cfRule type="expression" priority="25" dxfId="208" stopIfTrue="1">
      <formula>$A9&lt;&gt;""</formula>
    </cfRule>
  </conditionalFormatting>
  <conditionalFormatting sqref="A10:AD10">
    <cfRule type="expression" priority="24" dxfId="208" stopIfTrue="1">
      <formula>$A10&lt;&gt;""</formula>
    </cfRule>
  </conditionalFormatting>
  <conditionalFormatting sqref="A11:AD11">
    <cfRule type="expression" priority="23" dxfId="208" stopIfTrue="1">
      <formula>$A11&lt;&gt;""</formula>
    </cfRule>
  </conditionalFormatting>
  <conditionalFormatting sqref="A12:AD12">
    <cfRule type="expression" priority="22" dxfId="208" stopIfTrue="1">
      <formula>$A12&lt;&gt;""</formula>
    </cfRule>
  </conditionalFormatting>
  <conditionalFormatting sqref="A13:AD13">
    <cfRule type="expression" priority="21" dxfId="208" stopIfTrue="1">
      <formula>$A13&lt;&gt;""</formula>
    </cfRule>
  </conditionalFormatting>
  <conditionalFormatting sqref="A14:AD14">
    <cfRule type="expression" priority="20" dxfId="208" stopIfTrue="1">
      <formula>$A14&lt;&gt;""</formula>
    </cfRule>
  </conditionalFormatting>
  <conditionalFormatting sqref="A15:AD15">
    <cfRule type="expression" priority="19" dxfId="208" stopIfTrue="1">
      <formula>$A15&lt;&gt;""</formula>
    </cfRule>
  </conditionalFormatting>
  <conditionalFormatting sqref="A16:AD16">
    <cfRule type="expression" priority="18" dxfId="208" stopIfTrue="1">
      <formula>$A16&lt;&gt;""</formula>
    </cfRule>
  </conditionalFormatting>
  <conditionalFormatting sqref="A17:AD17">
    <cfRule type="expression" priority="17" dxfId="208" stopIfTrue="1">
      <formula>$A17&lt;&gt;""</formula>
    </cfRule>
  </conditionalFormatting>
  <conditionalFormatting sqref="A18:AD18">
    <cfRule type="expression" priority="16" dxfId="208" stopIfTrue="1">
      <formula>$A18&lt;&gt;""</formula>
    </cfRule>
  </conditionalFormatting>
  <conditionalFormatting sqref="A19:AD19">
    <cfRule type="expression" priority="15" dxfId="208" stopIfTrue="1">
      <formula>$A19&lt;&gt;""</formula>
    </cfRule>
  </conditionalFormatting>
  <conditionalFormatting sqref="A20:AD20">
    <cfRule type="expression" priority="14" dxfId="208" stopIfTrue="1">
      <formula>$A20&lt;&gt;""</formula>
    </cfRule>
  </conditionalFormatting>
  <conditionalFormatting sqref="A21:AD21">
    <cfRule type="expression" priority="13" dxfId="208" stopIfTrue="1">
      <formula>$A21&lt;&gt;""</formula>
    </cfRule>
  </conditionalFormatting>
  <conditionalFormatting sqref="A22:AD22">
    <cfRule type="expression" priority="12" dxfId="208" stopIfTrue="1">
      <formula>$A22&lt;&gt;""</formula>
    </cfRule>
  </conditionalFormatting>
  <conditionalFormatting sqref="A23:AD23">
    <cfRule type="expression" priority="11" dxfId="208" stopIfTrue="1">
      <formula>$A23&lt;&gt;""</formula>
    </cfRule>
  </conditionalFormatting>
  <conditionalFormatting sqref="A24:AD24">
    <cfRule type="expression" priority="10" dxfId="208" stopIfTrue="1">
      <formula>$A24&lt;&gt;""</formula>
    </cfRule>
  </conditionalFormatting>
  <conditionalFormatting sqref="A25:AD25">
    <cfRule type="expression" priority="9" dxfId="208" stopIfTrue="1">
      <formula>$A25&lt;&gt;""</formula>
    </cfRule>
  </conditionalFormatting>
  <conditionalFormatting sqref="A26:AD26">
    <cfRule type="expression" priority="8" dxfId="208" stopIfTrue="1">
      <formula>$A26&lt;&gt;""</formula>
    </cfRule>
  </conditionalFormatting>
  <conditionalFormatting sqref="A27:AD27">
    <cfRule type="expression" priority="7" dxfId="208" stopIfTrue="1">
      <formula>$A27&lt;&gt;""</formula>
    </cfRule>
  </conditionalFormatting>
  <conditionalFormatting sqref="A28:AD28">
    <cfRule type="expression" priority="6" dxfId="208" stopIfTrue="1">
      <formula>$A28&lt;&gt;""</formula>
    </cfRule>
  </conditionalFormatting>
  <conditionalFormatting sqref="A29:AD29">
    <cfRule type="expression" priority="5" dxfId="208" stopIfTrue="1">
      <formula>$A29&lt;&gt;""</formula>
    </cfRule>
  </conditionalFormatting>
  <conditionalFormatting sqref="A30:AD30">
    <cfRule type="expression" priority="4" dxfId="208" stopIfTrue="1">
      <formula>$A30&lt;&gt;""</formula>
    </cfRule>
  </conditionalFormatting>
  <conditionalFormatting sqref="A31:AD31">
    <cfRule type="expression" priority="3" dxfId="208" stopIfTrue="1">
      <formula>$A31&lt;&gt;""</formula>
    </cfRule>
  </conditionalFormatting>
  <conditionalFormatting sqref="A32:AD32">
    <cfRule type="expression" priority="2" dxfId="208" stopIfTrue="1">
      <formula>$A32&lt;&gt;""</formula>
    </cfRule>
  </conditionalFormatting>
  <conditionalFormatting sqref="A7:AD7">
    <cfRule type="expression" priority="1" dxfId="20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9" t="s">
        <v>107</v>
      </c>
      <c r="B2" s="99" t="s">
        <v>108</v>
      </c>
      <c r="C2" s="103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0"/>
      <c r="B3" s="100"/>
      <c r="C3" s="104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0"/>
      <c r="B4" s="100"/>
      <c r="C4" s="104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97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97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97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0"/>
      <c r="B5" s="100"/>
      <c r="C5" s="104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98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98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98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0"/>
      <c r="B6" s="100"/>
      <c r="C6" s="104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0" customFormat="1" ht="12" customHeight="1">
      <c r="A7" s="85" t="s">
        <v>202</v>
      </c>
      <c r="B7" s="86" t="s">
        <v>203</v>
      </c>
      <c r="C7" s="85" t="s">
        <v>198</v>
      </c>
      <c r="D7" s="87">
        <f aca="true" t="shared" si="0" ref="D7:BO7">SUM(D8:D32)</f>
        <v>4725</v>
      </c>
      <c r="E7" s="87">
        <f t="shared" si="0"/>
        <v>4725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4725</v>
      </c>
      <c r="J7" s="87">
        <f t="shared" si="0"/>
        <v>0</v>
      </c>
      <c r="K7" s="87">
        <f t="shared" si="0"/>
        <v>0</v>
      </c>
      <c r="L7" s="87">
        <f t="shared" si="0"/>
        <v>215910706</v>
      </c>
      <c r="M7" s="87">
        <f t="shared" si="0"/>
        <v>36137</v>
      </c>
      <c r="N7" s="87">
        <f t="shared" si="0"/>
        <v>28183</v>
      </c>
      <c r="O7" s="87">
        <f t="shared" si="0"/>
        <v>6820</v>
      </c>
      <c r="P7" s="87">
        <f t="shared" si="0"/>
        <v>1134</v>
      </c>
      <c r="Q7" s="87">
        <f t="shared" si="0"/>
        <v>0</v>
      </c>
      <c r="R7" s="87">
        <f t="shared" si="0"/>
        <v>5458963</v>
      </c>
      <c r="S7" s="87">
        <f t="shared" si="0"/>
        <v>2325754</v>
      </c>
      <c r="T7" s="87">
        <f t="shared" si="0"/>
        <v>3127855</v>
      </c>
      <c r="U7" s="87">
        <f t="shared" si="0"/>
        <v>5354</v>
      </c>
      <c r="V7" s="87">
        <f t="shared" si="0"/>
        <v>0</v>
      </c>
      <c r="W7" s="87">
        <f t="shared" si="0"/>
        <v>210360397</v>
      </c>
      <c r="X7" s="87">
        <f t="shared" si="0"/>
        <v>45409054</v>
      </c>
      <c r="Y7" s="87">
        <f t="shared" si="0"/>
        <v>72945953</v>
      </c>
      <c r="Z7" s="87">
        <f t="shared" si="0"/>
        <v>16412779</v>
      </c>
      <c r="AA7" s="87">
        <f t="shared" si="0"/>
        <v>75592611</v>
      </c>
      <c r="AB7" s="87">
        <f t="shared" si="0"/>
        <v>23553</v>
      </c>
      <c r="AC7" s="87">
        <f t="shared" si="0"/>
        <v>55209</v>
      </c>
      <c r="AD7" s="87">
        <f t="shared" si="0"/>
        <v>352885</v>
      </c>
      <c r="AE7" s="87">
        <f t="shared" si="0"/>
        <v>216268316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9782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9782</v>
      </c>
      <c r="AZ7" s="87">
        <f t="shared" si="0"/>
        <v>9782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9782</v>
      </c>
      <c r="BH7" s="87">
        <f t="shared" si="0"/>
        <v>4725</v>
      </c>
      <c r="BI7" s="87">
        <f t="shared" si="0"/>
        <v>4725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4725</v>
      </c>
      <c r="BN7" s="87">
        <f t="shared" si="0"/>
        <v>0</v>
      </c>
      <c r="BO7" s="87">
        <f t="shared" si="0"/>
        <v>0</v>
      </c>
      <c r="BP7" s="87">
        <f aca="true" t="shared" si="1" ref="BP7:CI7">SUM(BP8:BP32)</f>
        <v>215920488</v>
      </c>
      <c r="BQ7" s="87">
        <f t="shared" si="1"/>
        <v>36137</v>
      </c>
      <c r="BR7" s="87">
        <f t="shared" si="1"/>
        <v>28183</v>
      </c>
      <c r="BS7" s="87">
        <f t="shared" si="1"/>
        <v>6820</v>
      </c>
      <c r="BT7" s="87">
        <f t="shared" si="1"/>
        <v>1134</v>
      </c>
      <c r="BU7" s="87">
        <f t="shared" si="1"/>
        <v>0</v>
      </c>
      <c r="BV7" s="87">
        <f t="shared" si="1"/>
        <v>5458963</v>
      </c>
      <c r="BW7" s="87">
        <f t="shared" si="1"/>
        <v>2325754</v>
      </c>
      <c r="BX7" s="87">
        <f t="shared" si="1"/>
        <v>3127855</v>
      </c>
      <c r="BY7" s="87">
        <f t="shared" si="1"/>
        <v>5354</v>
      </c>
      <c r="BZ7" s="87">
        <f t="shared" si="1"/>
        <v>0</v>
      </c>
      <c r="CA7" s="87">
        <f t="shared" si="1"/>
        <v>210370179</v>
      </c>
      <c r="CB7" s="87">
        <f t="shared" si="1"/>
        <v>45418836</v>
      </c>
      <c r="CC7" s="87">
        <f t="shared" si="1"/>
        <v>72945953</v>
      </c>
      <c r="CD7" s="87">
        <f t="shared" si="1"/>
        <v>16412779</v>
      </c>
      <c r="CE7" s="87">
        <f t="shared" si="1"/>
        <v>75592611</v>
      </c>
      <c r="CF7" s="87">
        <f t="shared" si="1"/>
        <v>23553</v>
      </c>
      <c r="CG7" s="87">
        <f t="shared" si="1"/>
        <v>55209</v>
      </c>
      <c r="CH7" s="87">
        <f t="shared" si="1"/>
        <v>352885</v>
      </c>
      <c r="CI7" s="87">
        <f t="shared" si="1"/>
        <v>216278098</v>
      </c>
    </row>
    <row r="8" spans="1:87" s="80" customFormat="1" ht="12" customHeight="1">
      <c r="A8" s="89" t="s">
        <v>202</v>
      </c>
      <c r="B8" s="90" t="s">
        <v>203</v>
      </c>
      <c r="C8" s="89" t="s">
        <v>202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2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2">
        <v>0</v>
      </c>
      <c r="BE8" s="91">
        <v>0</v>
      </c>
      <c r="BF8" s="91">
        <v>0</v>
      </c>
      <c r="BG8" s="91">
        <v>0</v>
      </c>
      <c r="BH8" s="91">
        <f aca="true" t="shared" si="2" ref="BH8:BW23">SUM(D8,AF8)</f>
        <v>0</v>
      </c>
      <c r="BI8" s="91">
        <f t="shared" si="2"/>
        <v>0</v>
      </c>
      <c r="BJ8" s="91">
        <f t="shared" si="2"/>
        <v>0</v>
      </c>
      <c r="BK8" s="91">
        <f t="shared" si="2"/>
        <v>0</v>
      </c>
      <c r="BL8" s="91">
        <f t="shared" si="2"/>
        <v>0</v>
      </c>
      <c r="BM8" s="91">
        <f t="shared" si="2"/>
        <v>0</v>
      </c>
      <c r="BN8" s="91">
        <f t="shared" si="2"/>
        <v>0</v>
      </c>
      <c r="BO8" s="92">
        <f t="shared" si="2"/>
        <v>0</v>
      </c>
      <c r="BP8" s="91">
        <f t="shared" si="2"/>
        <v>0</v>
      </c>
      <c r="BQ8" s="91">
        <f t="shared" si="2"/>
        <v>0</v>
      </c>
      <c r="BR8" s="91">
        <f t="shared" si="2"/>
        <v>0</v>
      </c>
      <c r="BS8" s="91">
        <f t="shared" si="2"/>
        <v>0</v>
      </c>
      <c r="BT8" s="91">
        <f t="shared" si="2"/>
        <v>0</v>
      </c>
      <c r="BU8" s="91">
        <f t="shared" si="2"/>
        <v>0</v>
      </c>
      <c r="BV8" s="91">
        <f t="shared" si="2"/>
        <v>0</v>
      </c>
      <c r="BW8" s="91">
        <f t="shared" si="2"/>
        <v>0</v>
      </c>
      <c r="BX8" s="91">
        <f aca="true" t="shared" si="3" ref="BX8:CI29">SUM(T8,AV8)</f>
        <v>0</v>
      </c>
      <c r="BY8" s="91">
        <f t="shared" si="3"/>
        <v>0</v>
      </c>
      <c r="BZ8" s="91">
        <f t="shared" si="3"/>
        <v>0</v>
      </c>
      <c r="CA8" s="91">
        <f t="shared" si="3"/>
        <v>0</v>
      </c>
      <c r="CB8" s="91">
        <f t="shared" si="3"/>
        <v>0</v>
      </c>
      <c r="CC8" s="91">
        <f t="shared" si="3"/>
        <v>0</v>
      </c>
      <c r="CD8" s="91">
        <f t="shared" si="3"/>
        <v>0</v>
      </c>
      <c r="CE8" s="91">
        <f t="shared" si="3"/>
        <v>0</v>
      </c>
      <c r="CF8" s="92">
        <f t="shared" si="3"/>
        <v>0</v>
      </c>
      <c r="CG8" s="91">
        <f t="shared" si="3"/>
        <v>0</v>
      </c>
      <c r="CH8" s="91">
        <f t="shared" si="3"/>
        <v>0</v>
      </c>
      <c r="CI8" s="91">
        <f t="shared" si="3"/>
        <v>0</v>
      </c>
    </row>
    <row r="9" spans="1:87" s="80" customFormat="1" ht="12" customHeight="1">
      <c r="A9" s="89" t="s">
        <v>202</v>
      </c>
      <c r="B9" s="90" t="s">
        <v>216</v>
      </c>
      <c r="C9" s="89" t="s">
        <v>217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2">
        <v>0</v>
      </c>
      <c r="L9" s="91">
        <v>18087515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3104573</v>
      </c>
      <c r="S9" s="91">
        <v>0</v>
      </c>
      <c r="T9" s="91">
        <v>3104573</v>
      </c>
      <c r="U9" s="91">
        <v>0</v>
      </c>
      <c r="V9" s="91">
        <v>0</v>
      </c>
      <c r="W9" s="91">
        <v>14982942</v>
      </c>
      <c r="X9" s="91">
        <v>0</v>
      </c>
      <c r="Y9" s="91">
        <v>7203512</v>
      </c>
      <c r="Z9" s="91">
        <v>7779430</v>
      </c>
      <c r="AA9" s="91">
        <v>0</v>
      </c>
      <c r="AB9" s="92">
        <v>0</v>
      </c>
      <c r="AC9" s="91">
        <v>0</v>
      </c>
      <c r="AD9" s="91">
        <v>44594</v>
      </c>
      <c r="AE9" s="91">
        <v>18132109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2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2">
        <v>0</v>
      </c>
      <c r="BE9" s="91">
        <v>0</v>
      </c>
      <c r="BF9" s="91">
        <v>0</v>
      </c>
      <c r="BG9" s="91">
        <v>0</v>
      </c>
      <c r="BH9" s="91">
        <f t="shared" si="2"/>
        <v>0</v>
      </c>
      <c r="BI9" s="91">
        <f t="shared" si="2"/>
        <v>0</v>
      </c>
      <c r="BJ9" s="91">
        <f t="shared" si="2"/>
        <v>0</v>
      </c>
      <c r="BK9" s="91">
        <f t="shared" si="2"/>
        <v>0</v>
      </c>
      <c r="BL9" s="91">
        <f t="shared" si="2"/>
        <v>0</v>
      </c>
      <c r="BM9" s="91">
        <f t="shared" si="2"/>
        <v>0</v>
      </c>
      <c r="BN9" s="91">
        <f t="shared" si="2"/>
        <v>0</v>
      </c>
      <c r="BO9" s="92">
        <f t="shared" si="2"/>
        <v>0</v>
      </c>
      <c r="BP9" s="91">
        <f t="shared" si="2"/>
        <v>18087515</v>
      </c>
      <c r="BQ9" s="91">
        <f t="shared" si="2"/>
        <v>0</v>
      </c>
      <c r="BR9" s="91">
        <f t="shared" si="2"/>
        <v>0</v>
      </c>
      <c r="BS9" s="91">
        <f t="shared" si="2"/>
        <v>0</v>
      </c>
      <c r="BT9" s="91">
        <f t="shared" si="2"/>
        <v>0</v>
      </c>
      <c r="BU9" s="91">
        <f t="shared" si="2"/>
        <v>0</v>
      </c>
      <c r="BV9" s="91">
        <f t="shared" si="2"/>
        <v>3104573</v>
      </c>
      <c r="BW9" s="91">
        <f t="shared" si="2"/>
        <v>0</v>
      </c>
      <c r="BX9" s="91">
        <f t="shared" si="3"/>
        <v>3104573</v>
      </c>
      <c r="BY9" s="91">
        <f t="shared" si="3"/>
        <v>0</v>
      </c>
      <c r="BZ9" s="91">
        <f t="shared" si="3"/>
        <v>0</v>
      </c>
      <c r="CA9" s="91">
        <f t="shared" si="3"/>
        <v>14982942</v>
      </c>
      <c r="CB9" s="91">
        <f t="shared" si="3"/>
        <v>0</v>
      </c>
      <c r="CC9" s="91">
        <f t="shared" si="3"/>
        <v>7203512</v>
      </c>
      <c r="CD9" s="91">
        <f t="shared" si="3"/>
        <v>7779430</v>
      </c>
      <c r="CE9" s="91">
        <f t="shared" si="3"/>
        <v>0</v>
      </c>
      <c r="CF9" s="92">
        <f t="shared" si="3"/>
        <v>0</v>
      </c>
      <c r="CG9" s="91">
        <f t="shared" si="3"/>
        <v>0</v>
      </c>
      <c r="CH9" s="91">
        <f t="shared" si="3"/>
        <v>44594</v>
      </c>
      <c r="CI9" s="91">
        <f t="shared" si="3"/>
        <v>18132109</v>
      </c>
    </row>
    <row r="10" spans="1:87" s="80" customFormat="1" ht="12" customHeight="1">
      <c r="A10" s="89" t="s">
        <v>202</v>
      </c>
      <c r="B10" s="90" t="s">
        <v>218</v>
      </c>
      <c r="C10" s="89" t="s">
        <v>219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2">
        <v>0</v>
      </c>
      <c r="L10" s="91">
        <v>47325142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47325142</v>
      </c>
      <c r="X10" s="91">
        <v>4077139</v>
      </c>
      <c r="Y10" s="91">
        <v>40591554</v>
      </c>
      <c r="Z10" s="91">
        <v>288048</v>
      </c>
      <c r="AA10" s="91">
        <v>2368401</v>
      </c>
      <c r="AB10" s="92">
        <v>0</v>
      </c>
      <c r="AC10" s="91">
        <v>0</v>
      </c>
      <c r="AD10" s="91">
        <v>48789</v>
      </c>
      <c r="AE10" s="91">
        <v>47373931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2">
        <v>0</v>
      </c>
      <c r="AN10" s="91">
        <v>9782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9782</v>
      </c>
      <c r="AZ10" s="91">
        <v>9782</v>
      </c>
      <c r="BA10" s="91">
        <v>0</v>
      </c>
      <c r="BB10" s="91">
        <v>0</v>
      </c>
      <c r="BC10" s="91">
        <v>0</v>
      </c>
      <c r="BD10" s="92">
        <v>0</v>
      </c>
      <c r="BE10" s="91">
        <v>0</v>
      </c>
      <c r="BF10" s="91">
        <v>0</v>
      </c>
      <c r="BG10" s="91">
        <v>9782</v>
      </c>
      <c r="BH10" s="91">
        <f t="shared" si="2"/>
        <v>0</v>
      </c>
      <c r="BI10" s="91">
        <f t="shared" si="2"/>
        <v>0</v>
      </c>
      <c r="BJ10" s="91">
        <f t="shared" si="2"/>
        <v>0</v>
      </c>
      <c r="BK10" s="91">
        <f t="shared" si="2"/>
        <v>0</v>
      </c>
      <c r="BL10" s="91">
        <f t="shared" si="2"/>
        <v>0</v>
      </c>
      <c r="BM10" s="91">
        <f t="shared" si="2"/>
        <v>0</v>
      </c>
      <c r="BN10" s="91">
        <f t="shared" si="2"/>
        <v>0</v>
      </c>
      <c r="BO10" s="92">
        <f t="shared" si="2"/>
        <v>0</v>
      </c>
      <c r="BP10" s="91">
        <f t="shared" si="2"/>
        <v>47334924</v>
      </c>
      <c r="BQ10" s="91">
        <f t="shared" si="2"/>
        <v>0</v>
      </c>
      <c r="BR10" s="91">
        <f t="shared" si="2"/>
        <v>0</v>
      </c>
      <c r="BS10" s="91">
        <f t="shared" si="2"/>
        <v>0</v>
      </c>
      <c r="BT10" s="91">
        <f t="shared" si="2"/>
        <v>0</v>
      </c>
      <c r="BU10" s="91">
        <f t="shared" si="2"/>
        <v>0</v>
      </c>
      <c r="BV10" s="91">
        <f t="shared" si="2"/>
        <v>0</v>
      </c>
      <c r="BW10" s="91">
        <f t="shared" si="2"/>
        <v>0</v>
      </c>
      <c r="BX10" s="91">
        <f t="shared" si="3"/>
        <v>0</v>
      </c>
      <c r="BY10" s="91">
        <f t="shared" si="3"/>
        <v>0</v>
      </c>
      <c r="BZ10" s="91">
        <f t="shared" si="3"/>
        <v>0</v>
      </c>
      <c r="CA10" s="91">
        <f t="shared" si="3"/>
        <v>47334924</v>
      </c>
      <c r="CB10" s="91">
        <f t="shared" si="3"/>
        <v>4086921</v>
      </c>
      <c r="CC10" s="91">
        <f t="shared" si="3"/>
        <v>40591554</v>
      </c>
      <c r="CD10" s="91">
        <f t="shared" si="3"/>
        <v>288048</v>
      </c>
      <c r="CE10" s="91">
        <f t="shared" si="3"/>
        <v>2368401</v>
      </c>
      <c r="CF10" s="92">
        <f t="shared" si="3"/>
        <v>0</v>
      </c>
      <c r="CG10" s="91">
        <f t="shared" si="3"/>
        <v>0</v>
      </c>
      <c r="CH10" s="91">
        <f t="shared" si="3"/>
        <v>48789</v>
      </c>
      <c r="CI10" s="91">
        <f t="shared" si="3"/>
        <v>47383713</v>
      </c>
    </row>
    <row r="11" spans="1:87" s="80" customFormat="1" ht="12" customHeight="1">
      <c r="A11" s="89" t="s">
        <v>202</v>
      </c>
      <c r="B11" s="90" t="s">
        <v>220</v>
      </c>
      <c r="C11" s="89" t="s">
        <v>221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2">
        <v>0</v>
      </c>
      <c r="L11" s="91">
        <v>3964130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2172</v>
      </c>
      <c r="S11" s="91">
        <v>2172</v>
      </c>
      <c r="T11" s="91">
        <v>0</v>
      </c>
      <c r="U11" s="91">
        <v>0</v>
      </c>
      <c r="V11" s="91">
        <v>0</v>
      </c>
      <c r="W11" s="91">
        <v>3961958</v>
      </c>
      <c r="X11" s="91">
        <v>0</v>
      </c>
      <c r="Y11" s="91">
        <v>3961958</v>
      </c>
      <c r="Z11" s="91">
        <v>0</v>
      </c>
      <c r="AA11" s="91">
        <v>0</v>
      </c>
      <c r="AB11" s="92">
        <v>0</v>
      </c>
      <c r="AC11" s="91">
        <v>0</v>
      </c>
      <c r="AD11" s="91">
        <v>0</v>
      </c>
      <c r="AE11" s="91">
        <v>3964130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2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2">
        <v>0</v>
      </c>
      <c r="BE11" s="91">
        <v>0</v>
      </c>
      <c r="BF11" s="91">
        <v>0</v>
      </c>
      <c r="BG11" s="91">
        <v>0</v>
      </c>
      <c r="BH11" s="91">
        <f t="shared" si="2"/>
        <v>0</v>
      </c>
      <c r="BI11" s="91">
        <f t="shared" si="2"/>
        <v>0</v>
      </c>
      <c r="BJ11" s="91">
        <f t="shared" si="2"/>
        <v>0</v>
      </c>
      <c r="BK11" s="91">
        <f t="shared" si="2"/>
        <v>0</v>
      </c>
      <c r="BL11" s="91">
        <f t="shared" si="2"/>
        <v>0</v>
      </c>
      <c r="BM11" s="91">
        <f t="shared" si="2"/>
        <v>0</v>
      </c>
      <c r="BN11" s="91">
        <f t="shared" si="2"/>
        <v>0</v>
      </c>
      <c r="BO11" s="92">
        <f t="shared" si="2"/>
        <v>0</v>
      </c>
      <c r="BP11" s="91">
        <f t="shared" si="2"/>
        <v>3964130</v>
      </c>
      <c r="BQ11" s="91">
        <f t="shared" si="2"/>
        <v>0</v>
      </c>
      <c r="BR11" s="91">
        <f t="shared" si="2"/>
        <v>0</v>
      </c>
      <c r="BS11" s="91">
        <f t="shared" si="2"/>
        <v>0</v>
      </c>
      <c r="BT11" s="91">
        <f t="shared" si="2"/>
        <v>0</v>
      </c>
      <c r="BU11" s="91">
        <f t="shared" si="2"/>
        <v>0</v>
      </c>
      <c r="BV11" s="91">
        <f t="shared" si="2"/>
        <v>2172</v>
      </c>
      <c r="BW11" s="91">
        <f t="shared" si="2"/>
        <v>2172</v>
      </c>
      <c r="BX11" s="91">
        <f t="shared" si="3"/>
        <v>0</v>
      </c>
      <c r="BY11" s="91">
        <f t="shared" si="3"/>
        <v>0</v>
      </c>
      <c r="BZ11" s="91">
        <f t="shared" si="3"/>
        <v>0</v>
      </c>
      <c r="CA11" s="91">
        <f t="shared" si="3"/>
        <v>3961958</v>
      </c>
      <c r="CB11" s="91">
        <f t="shared" si="3"/>
        <v>0</v>
      </c>
      <c r="CC11" s="91">
        <f t="shared" si="3"/>
        <v>3961958</v>
      </c>
      <c r="CD11" s="91">
        <f t="shared" si="3"/>
        <v>0</v>
      </c>
      <c r="CE11" s="91">
        <f t="shared" si="3"/>
        <v>0</v>
      </c>
      <c r="CF11" s="92">
        <f t="shared" si="3"/>
        <v>0</v>
      </c>
      <c r="CG11" s="91">
        <f t="shared" si="3"/>
        <v>0</v>
      </c>
      <c r="CH11" s="91">
        <f t="shared" si="3"/>
        <v>0</v>
      </c>
      <c r="CI11" s="91">
        <f t="shared" si="3"/>
        <v>3964130</v>
      </c>
    </row>
    <row r="12" spans="1:87" s="80" customFormat="1" ht="12" customHeight="1">
      <c r="A12" s="89" t="s">
        <v>202</v>
      </c>
      <c r="B12" s="90" t="s">
        <v>222</v>
      </c>
      <c r="C12" s="89" t="s">
        <v>223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  <c r="L12" s="91">
        <v>59480340</v>
      </c>
      <c r="M12" s="91">
        <v>6849</v>
      </c>
      <c r="N12" s="91">
        <v>6849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59418724</v>
      </c>
      <c r="X12" s="91">
        <v>3017469</v>
      </c>
      <c r="Y12" s="91">
        <v>189946</v>
      </c>
      <c r="Z12" s="91">
        <v>844417</v>
      </c>
      <c r="AA12" s="91">
        <v>55366892</v>
      </c>
      <c r="AB12" s="92">
        <v>0</v>
      </c>
      <c r="AC12" s="91">
        <v>54767</v>
      </c>
      <c r="AD12" s="91">
        <v>199857</v>
      </c>
      <c r="AE12" s="91">
        <v>59680197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2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2">
        <v>0</v>
      </c>
      <c r="BE12" s="91">
        <v>0</v>
      </c>
      <c r="BF12" s="91">
        <v>0</v>
      </c>
      <c r="BG12" s="91">
        <v>0</v>
      </c>
      <c r="BH12" s="91">
        <f t="shared" si="2"/>
        <v>0</v>
      </c>
      <c r="BI12" s="91">
        <f t="shared" si="2"/>
        <v>0</v>
      </c>
      <c r="BJ12" s="91">
        <f t="shared" si="2"/>
        <v>0</v>
      </c>
      <c r="BK12" s="91">
        <f t="shared" si="2"/>
        <v>0</v>
      </c>
      <c r="BL12" s="91">
        <f t="shared" si="2"/>
        <v>0</v>
      </c>
      <c r="BM12" s="91">
        <f t="shared" si="2"/>
        <v>0</v>
      </c>
      <c r="BN12" s="91">
        <f t="shared" si="2"/>
        <v>0</v>
      </c>
      <c r="BO12" s="92">
        <f t="shared" si="2"/>
        <v>0</v>
      </c>
      <c r="BP12" s="91">
        <f t="shared" si="2"/>
        <v>59480340</v>
      </c>
      <c r="BQ12" s="91">
        <f t="shared" si="2"/>
        <v>6849</v>
      </c>
      <c r="BR12" s="91">
        <f t="shared" si="2"/>
        <v>6849</v>
      </c>
      <c r="BS12" s="91">
        <f t="shared" si="2"/>
        <v>0</v>
      </c>
      <c r="BT12" s="91">
        <f t="shared" si="2"/>
        <v>0</v>
      </c>
      <c r="BU12" s="91">
        <f t="shared" si="2"/>
        <v>0</v>
      </c>
      <c r="BV12" s="91">
        <f t="shared" si="2"/>
        <v>0</v>
      </c>
      <c r="BW12" s="91">
        <f t="shared" si="2"/>
        <v>0</v>
      </c>
      <c r="BX12" s="91">
        <f t="shared" si="3"/>
        <v>0</v>
      </c>
      <c r="BY12" s="91">
        <f t="shared" si="3"/>
        <v>0</v>
      </c>
      <c r="BZ12" s="91">
        <f t="shared" si="3"/>
        <v>0</v>
      </c>
      <c r="CA12" s="91">
        <f t="shared" si="3"/>
        <v>59418724</v>
      </c>
      <c r="CB12" s="91">
        <f t="shared" si="3"/>
        <v>3017469</v>
      </c>
      <c r="CC12" s="91">
        <f t="shared" si="3"/>
        <v>189946</v>
      </c>
      <c r="CD12" s="91">
        <f t="shared" si="3"/>
        <v>844417</v>
      </c>
      <c r="CE12" s="91">
        <f t="shared" si="3"/>
        <v>55366892</v>
      </c>
      <c r="CF12" s="92">
        <f t="shared" si="3"/>
        <v>0</v>
      </c>
      <c r="CG12" s="91">
        <f t="shared" si="3"/>
        <v>54767</v>
      </c>
      <c r="CH12" s="91">
        <f t="shared" si="3"/>
        <v>199857</v>
      </c>
      <c r="CI12" s="91">
        <f t="shared" si="3"/>
        <v>59680197</v>
      </c>
    </row>
    <row r="13" spans="1:87" s="80" customFormat="1" ht="12" customHeight="1">
      <c r="A13" s="89" t="s">
        <v>202</v>
      </c>
      <c r="B13" s="90" t="s">
        <v>224</v>
      </c>
      <c r="C13" s="89" t="s">
        <v>225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2">
        <v>0</v>
      </c>
      <c r="L13" s="91">
        <v>8569680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2407</v>
      </c>
      <c r="S13" s="91">
        <v>2407</v>
      </c>
      <c r="T13" s="91">
        <v>0</v>
      </c>
      <c r="U13" s="91">
        <v>0</v>
      </c>
      <c r="V13" s="91">
        <v>0</v>
      </c>
      <c r="W13" s="91">
        <v>8567273</v>
      </c>
      <c r="X13" s="91">
        <v>8567273</v>
      </c>
      <c r="Y13" s="91">
        <v>0</v>
      </c>
      <c r="Z13" s="91">
        <v>0</v>
      </c>
      <c r="AA13" s="91">
        <v>0</v>
      </c>
      <c r="AB13" s="92">
        <v>0</v>
      </c>
      <c r="AC13" s="91">
        <v>0</v>
      </c>
      <c r="AD13" s="91">
        <v>0</v>
      </c>
      <c r="AE13" s="91">
        <v>8569680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2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2">
        <v>0</v>
      </c>
      <c r="BE13" s="91">
        <v>0</v>
      </c>
      <c r="BF13" s="91">
        <v>0</v>
      </c>
      <c r="BG13" s="91">
        <v>0</v>
      </c>
      <c r="BH13" s="91">
        <f t="shared" si="2"/>
        <v>0</v>
      </c>
      <c r="BI13" s="91">
        <f t="shared" si="2"/>
        <v>0</v>
      </c>
      <c r="BJ13" s="91">
        <f t="shared" si="2"/>
        <v>0</v>
      </c>
      <c r="BK13" s="91">
        <f t="shared" si="2"/>
        <v>0</v>
      </c>
      <c r="BL13" s="91">
        <f t="shared" si="2"/>
        <v>0</v>
      </c>
      <c r="BM13" s="91">
        <f t="shared" si="2"/>
        <v>0</v>
      </c>
      <c r="BN13" s="91">
        <f t="shared" si="2"/>
        <v>0</v>
      </c>
      <c r="BO13" s="92">
        <f t="shared" si="2"/>
        <v>0</v>
      </c>
      <c r="BP13" s="91">
        <f t="shared" si="2"/>
        <v>8569680</v>
      </c>
      <c r="BQ13" s="91">
        <f t="shared" si="2"/>
        <v>0</v>
      </c>
      <c r="BR13" s="91">
        <f t="shared" si="2"/>
        <v>0</v>
      </c>
      <c r="BS13" s="91">
        <f t="shared" si="2"/>
        <v>0</v>
      </c>
      <c r="BT13" s="91">
        <f t="shared" si="2"/>
        <v>0</v>
      </c>
      <c r="BU13" s="91">
        <f t="shared" si="2"/>
        <v>0</v>
      </c>
      <c r="BV13" s="91">
        <f t="shared" si="2"/>
        <v>2407</v>
      </c>
      <c r="BW13" s="91">
        <f t="shared" si="2"/>
        <v>2407</v>
      </c>
      <c r="BX13" s="91">
        <f t="shared" si="3"/>
        <v>0</v>
      </c>
      <c r="BY13" s="91">
        <f t="shared" si="3"/>
        <v>0</v>
      </c>
      <c r="BZ13" s="91">
        <f t="shared" si="3"/>
        <v>0</v>
      </c>
      <c r="CA13" s="91">
        <f t="shared" si="3"/>
        <v>8567273</v>
      </c>
      <c r="CB13" s="91">
        <f t="shared" si="3"/>
        <v>8567273</v>
      </c>
      <c r="CC13" s="91">
        <f t="shared" si="3"/>
        <v>0</v>
      </c>
      <c r="CD13" s="91">
        <f t="shared" si="3"/>
        <v>0</v>
      </c>
      <c r="CE13" s="91">
        <f t="shared" si="3"/>
        <v>0</v>
      </c>
      <c r="CF13" s="92">
        <f t="shared" si="3"/>
        <v>0</v>
      </c>
      <c r="CG13" s="91">
        <f t="shared" si="3"/>
        <v>0</v>
      </c>
      <c r="CH13" s="91">
        <f t="shared" si="3"/>
        <v>0</v>
      </c>
      <c r="CI13" s="91">
        <f t="shared" si="3"/>
        <v>8569680</v>
      </c>
    </row>
    <row r="14" spans="1:87" s="80" customFormat="1" ht="12" customHeight="1">
      <c r="A14" s="89" t="s">
        <v>202</v>
      </c>
      <c r="B14" s="90" t="s">
        <v>226</v>
      </c>
      <c r="C14" s="89" t="s">
        <v>227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2">
        <v>0</v>
      </c>
      <c r="L14" s="91">
        <v>1415756</v>
      </c>
      <c r="M14" s="91">
        <v>18187</v>
      </c>
      <c r="N14" s="91">
        <v>18187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1397569</v>
      </c>
      <c r="X14" s="91">
        <v>10559</v>
      </c>
      <c r="Y14" s="91">
        <v>0</v>
      </c>
      <c r="Z14" s="91">
        <v>1387010</v>
      </c>
      <c r="AA14" s="91">
        <v>0</v>
      </c>
      <c r="AB14" s="92">
        <v>13402</v>
      </c>
      <c r="AC14" s="91">
        <v>0</v>
      </c>
      <c r="AD14" s="91">
        <v>8333</v>
      </c>
      <c r="AE14" s="91">
        <v>1424089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2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2">
        <v>0</v>
      </c>
      <c r="BE14" s="91">
        <v>0</v>
      </c>
      <c r="BF14" s="91">
        <v>0</v>
      </c>
      <c r="BG14" s="91">
        <v>0</v>
      </c>
      <c r="BH14" s="91">
        <f t="shared" si="2"/>
        <v>0</v>
      </c>
      <c r="BI14" s="91">
        <f t="shared" si="2"/>
        <v>0</v>
      </c>
      <c r="BJ14" s="91">
        <f t="shared" si="2"/>
        <v>0</v>
      </c>
      <c r="BK14" s="91">
        <f t="shared" si="2"/>
        <v>0</v>
      </c>
      <c r="BL14" s="91">
        <f t="shared" si="2"/>
        <v>0</v>
      </c>
      <c r="BM14" s="91">
        <f t="shared" si="2"/>
        <v>0</v>
      </c>
      <c r="BN14" s="91">
        <f t="shared" si="2"/>
        <v>0</v>
      </c>
      <c r="BO14" s="92">
        <f t="shared" si="2"/>
        <v>0</v>
      </c>
      <c r="BP14" s="91">
        <f t="shared" si="2"/>
        <v>1415756</v>
      </c>
      <c r="BQ14" s="91">
        <f t="shared" si="2"/>
        <v>18187</v>
      </c>
      <c r="BR14" s="91">
        <f t="shared" si="2"/>
        <v>18187</v>
      </c>
      <c r="BS14" s="91">
        <f t="shared" si="2"/>
        <v>0</v>
      </c>
      <c r="BT14" s="91">
        <f t="shared" si="2"/>
        <v>0</v>
      </c>
      <c r="BU14" s="91">
        <f t="shared" si="2"/>
        <v>0</v>
      </c>
      <c r="BV14" s="91">
        <f t="shared" si="2"/>
        <v>0</v>
      </c>
      <c r="BW14" s="91">
        <f t="shared" si="2"/>
        <v>0</v>
      </c>
      <c r="BX14" s="91">
        <f t="shared" si="3"/>
        <v>0</v>
      </c>
      <c r="BY14" s="91">
        <f t="shared" si="3"/>
        <v>0</v>
      </c>
      <c r="BZ14" s="91">
        <f t="shared" si="3"/>
        <v>0</v>
      </c>
      <c r="CA14" s="91">
        <f t="shared" si="3"/>
        <v>1397569</v>
      </c>
      <c r="CB14" s="91">
        <f t="shared" si="3"/>
        <v>10559</v>
      </c>
      <c r="CC14" s="91">
        <f t="shared" si="3"/>
        <v>0</v>
      </c>
      <c r="CD14" s="91">
        <f t="shared" si="3"/>
        <v>1387010</v>
      </c>
      <c r="CE14" s="91">
        <f t="shared" si="3"/>
        <v>0</v>
      </c>
      <c r="CF14" s="92">
        <f t="shared" si="3"/>
        <v>13402</v>
      </c>
      <c r="CG14" s="91">
        <f t="shared" si="3"/>
        <v>0</v>
      </c>
      <c r="CH14" s="91">
        <f t="shared" si="3"/>
        <v>8333</v>
      </c>
      <c r="CI14" s="91">
        <f t="shared" si="3"/>
        <v>1424089</v>
      </c>
    </row>
    <row r="15" spans="1:87" s="80" customFormat="1" ht="12" customHeight="1">
      <c r="A15" s="89" t="s">
        <v>202</v>
      </c>
      <c r="B15" s="90" t="s">
        <v>228</v>
      </c>
      <c r="C15" s="89" t="s">
        <v>229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2">
        <v>0</v>
      </c>
      <c r="L15" s="91">
        <v>3978508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3978508</v>
      </c>
      <c r="X15" s="91">
        <v>0</v>
      </c>
      <c r="Y15" s="91">
        <v>0</v>
      </c>
      <c r="Z15" s="91">
        <v>0</v>
      </c>
      <c r="AA15" s="91">
        <v>3978508</v>
      </c>
      <c r="AB15" s="92">
        <v>0</v>
      </c>
      <c r="AC15" s="91">
        <v>0</v>
      </c>
      <c r="AD15" s="91">
        <v>0</v>
      </c>
      <c r="AE15" s="91">
        <v>3978508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2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2">
        <v>0</v>
      </c>
      <c r="BE15" s="91">
        <v>0</v>
      </c>
      <c r="BF15" s="91">
        <v>0</v>
      </c>
      <c r="BG15" s="91">
        <v>0</v>
      </c>
      <c r="BH15" s="91">
        <f t="shared" si="2"/>
        <v>0</v>
      </c>
      <c r="BI15" s="91">
        <f t="shared" si="2"/>
        <v>0</v>
      </c>
      <c r="BJ15" s="91">
        <f t="shared" si="2"/>
        <v>0</v>
      </c>
      <c r="BK15" s="91">
        <f t="shared" si="2"/>
        <v>0</v>
      </c>
      <c r="BL15" s="91">
        <f t="shared" si="2"/>
        <v>0</v>
      </c>
      <c r="BM15" s="91">
        <f t="shared" si="2"/>
        <v>0</v>
      </c>
      <c r="BN15" s="91">
        <f t="shared" si="2"/>
        <v>0</v>
      </c>
      <c r="BO15" s="92">
        <f t="shared" si="2"/>
        <v>0</v>
      </c>
      <c r="BP15" s="91">
        <f t="shared" si="2"/>
        <v>3978508</v>
      </c>
      <c r="BQ15" s="91">
        <f t="shared" si="2"/>
        <v>0</v>
      </c>
      <c r="BR15" s="91">
        <f t="shared" si="2"/>
        <v>0</v>
      </c>
      <c r="BS15" s="91">
        <f t="shared" si="2"/>
        <v>0</v>
      </c>
      <c r="BT15" s="91">
        <f t="shared" si="2"/>
        <v>0</v>
      </c>
      <c r="BU15" s="91">
        <f t="shared" si="2"/>
        <v>0</v>
      </c>
      <c r="BV15" s="91">
        <f t="shared" si="2"/>
        <v>0</v>
      </c>
      <c r="BW15" s="91">
        <f t="shared" si="2"/>
        <v>0</v>
      </c>
      <c r="BX15" s="91">
        <f t="shared" si="3"/>
        <v>0</v>
      </c>
      <c r="BY15" s="91">
        <f t="shared" si="3"/>
        <v>0</v>
      </c>
      <c r="BZ15" s="91">
        <f t="shared" si="3"/>
        <v>0</v>
      </c>
      <c r="CA15" s="91">
        <f t="shared" si="3"/>
        <v>3978508</v>
      </c>
      <c r="CB15" s="91">
        <f t="shared" si="3"/>
        <v>0</v>
      </c>
      <c r="CC15" s="91">
        <f t="shared" si="3"/>
        <v>0</v>
      </c>
      <c r="CD15" s="91">
        <f t="shared" si="3"/>
        <v>0</v>
      </c>
      <c r="CE15" s="91">
        <f t="shared" si="3"/>
        <v>3978508</v>
      </c>
      <c r="CF15" s="92">
        <f t="shared" si="3"/>
        <v>0</v>
      </c>
      <c r="CG15" s="91">
        <f t="shared" si="3"/>
        <v>0</v>
      </c>
      <c r="CH15" s="91">
        <f t="shared" si="3"/>
        <v>0</v>
      </c>
      <c r="CI15" s="91">
        <f t="shared" si="3"/>
        <v>3978508</v>
      </c>
    </row>
    <row r="16" spans="1:87" s="80" customFormat="1" ht="12" customHeight="1">
      <c r="A16" s="89" t="s">
        <v>202</v>
      </c>
      <c r="B16" s="90" t="s">
        <v>230</v>
      </c>
      <c r="C16" s="89" t="s">
        <v>231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2">
        <v>0</v>
      </c>
      <c r="L16" s="91">
        <v>28722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28722</v>
      </c>
      <c r="X16" s="91">
        <v>11201</v>
      </c>
      <c r="Y16" s="91">
        <v>16849</v>
      </c>
      <c r="Z16" s="91">
        <v>0</v>
      </c>
      <c r="AA16" s="91">
        <v>672</v>
      </c>
      <c r="AB16" s="92">
        <v>0</v>
      </c>
      <c r="AC16" s="91">
        <v>0</v>
      </c>
      <c r="AD16" s="91">
        <v>0</v>
      </c>
      <c r="AE16" s="91">
        <v>28722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2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2">
        <v>0</v>
      </c>
      <c r="BE16" s="91">
        <v>0</v>
      </c>
      <c r="BF16" s="91">
        <v>0</v>
      </c>
      <c r="BG16" s="91">
        <v>0</v>
      </c>
      <c r="BH16" s="91">
        <f t="shared" si="2"/>
        <v>0</v>
      </c>
      <c r="BI16" s="91">
        <f t="shared" si="2"/>
        <v>0</v>
      </c>
      <c r="BJ16" s="91">
        <f t="shared" si="2"/>
        <v>0</v>
      </c>
      <c r="BK16" s="91">
        <f t="shared" si="2"/>
        <v>0</v>
      </c>
      <c r="BL16" s="91">
        <f t="shared" si="2"/>
        <v>0</v>
      </c>
      <c r="BM16" s="91">
        <f t="shared" si="2"/>
        <v>0</v>
      </c>
      <c r="BN16" s="91">
        <f t="shared" si="2"/>
        <v>0</v>
      </c>
      <c r="BO16" s="92">
        <f t="shared" si="2"/>
        <v>0</v>
      </c>
      <c r="BP16" s="91">
        <f t="shared" si="2"/>
        <v>28722</v>
      </c>
      <c r="BQ16" s="91">
        <f t="shared" si="2"/>
        <v>0</v>
      </c>
      <c r="BR16" s="91">
        <f t="shared" si="2"/>
        <v>0</v>
      </c>
      <c r="BS16" s="91">
        <f t="shared" si="2"/>
        <v>0</v>
      </c>
      <c r="BT16" s="91">
        <f t="shared" si="2"/>
        <v>0</v>
      </c>
      <c r="BU16" s="91">
        <f t="shared" si="2"/>
        <v>0</v>
      </c>
      <c r="BV16" s="91">
        <f t="shared" si="2"/>
        <v>0</v>
      </c>
      <c r="BW16" s="91">
        <f t="shared" si="2"/>
        <v>0</v>
      </c>
      <c r="BX16" s="91">
        <f t="shared" si="3"/>
        <v>0</v>
      </c>
      <c r="BY16" s="91">
        <f t="shared" si="3"/>
        <v>0</v>
      </c>
      <c r="BZ16" s="91">
        <f t="shared" si="3"/>
        <v>0</v>
      </c>
      <c r="CA16" s="91">
        <f t="shared" si="3"/>
        <v>28722</v>
      </c>
      <c r="CB16" s="91">
        <f t="shared" si="3"/>
        <v>11201</v>
      </c>
      <c r="CC16" s="91">
        <f t="shared" si="3"/>
        <v>16849</v>
      </c>
      <c r="CD16" s="91">
        <f t="shared" si="3"/>
        <v>0</v>
      </c>
      <c r="CE16" s="91">
        <f t="shared" si="3"/>
        <v>672</v>
      </c>
      <c r="CF16" s="92">
        <f t="shared" si="3"/>
        <v>0</v>
      </c>
      <c r="CG16" s="91">
        <f t="shared" si="3"/>
        <v>0</v>
      </c>
      <c r="CH16" s="91">
        <f t="shared" si="3"/>
        <v>0</v>
      </c>
      <c r="CI16" s="91">
        <f t="shared" si="3"/>
        <v>28722</v>
      </c>
    </row>
    <row r="17" spans="1:87" s="80" customFormat="1" ht="12" customHeight="1">
      <c r="A17" s="89" t="s">
        <v>202</v>
      </c>
      <c r="B17" s="90" t="s">
        <v>232</v>
      </c>
      <c r="C17" s="89" t="s">
        <v>233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2">
        <v>0</v>
      </c>
      <c r="L17" s="91">
        <v>24968312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24968312</v>
      </c>
      <c r="X17" s="91">
        <v>13237145</v>
      </c>
      <c r="Y17" s="91">
        <v>5634134</v>
      </c>
      <c r="Z17" s="91">
        <v>6097033</v>
      </c>
      <c r="AA17" s="91">
        <v>0</v>
      </c>
      <c r="AB17" s="92">
        <v>0</v>
      </c>
      <c r="AC17" s="91">
        <v>0</v>
      </c>
      <c r="AD17" s="91">
        <v>0</v>
      </c>
      <c r="AE17" s="91">
        <v>24968312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2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2">
        <v>0</v>
      </c>
      <c r="BE17" s="91">
        <v>0</v>
      </c>
      <c r="BF17" s="91">
        <v>0</v>
      </c>
      <c r="BG17" s="91">
        <v>0</v>
      </c>
      <c r="BH17" s="91">
        <f t="shared" si="2"/>
        <v>0</v>
      </c>
      <c r="BI17" s="91">
        <f t="shared" si="2"/>
        <v>0</v>
      </c>
      <c r="BJ17" s="91">
        <f t="shared" si="2"/>
        <v>0</v>
      </c>
      <c r="BK17" s="91">
        <f t="shared" si="2"/>
        <v>0</v>
      </c>
      <c r="BL17" s="91">
        <f t="shared" si="2"/>
        <v>0</v>
      </c>
      <c r="BM17" s="91">
        <f t="shared" si="2"/>
        <v>0</v>
      </c>
      <c r="BN17" s="91">
        <f t="shared" si="2"/>
        <v>0</v>
      </c>
      <c r="BO17" s="92">
        <f t="shared" si="2"/>
        <v>0</v>
      </c>
      <c r="BP17" s="91">
        <f t="shared" si="2"/>
        <v>24968312</v>
      </c>
      <c r="BQ17" s="91">
        <f t="shared" si="2"/>
        <v>0</v>
      </c>
      <c r="BR17" s="91">
        <f t="shared" si="2"/>
        <v>0</v>
      </c>
      <c r="BS17" s="91">
        <f t="shared" si="2"/>
        <v>0</v>
      </c>
      <c r="BT17" s="91">
        <f t="shared" si="2"/>
        <v>0</v>
      </c>
      <c r="BU17" s="91">
        <f t="shared" si="2"/>
        <v>0</v>
      </c>
      <c r="BV17" s="91">
        <f t="shared" si="2"/>
        <v>0</v>
      </c>
      <c r="BW17" s="91">
        <f t="shared" si="2"/>
        <v>0</v>
      </c>
      <c r="BX17" s="91">
        <f t="shared" si="3"/>
        <v>0</v>
      </c>
      <c r="BY17" s="91">
        <f t="shared" si="3"/>
        <v>0</v>
      </c>
      <c r="BZ17" s="91">
        <f t="shared" si="3"/>
        <v>0</v>
      </c>
      <c r="CA17" s="91">
        <f t="shared" si="3"/>
        <v>24968312</v>
      </c>
      <c r="CB17" s="91">
        <f t="shared" si="3"/>
        <v>13237145</v>
      </c>
      <c r="CC17" s="91">
        <f t="shared" si="3"/>
        <v>5634134</v>
      </c>
      <c r="CD17" s="91">
        <f t="shared" si="3"/>
        <v>6097033</v>
      </c>
      <c r="CE17" s="91">
        <f t="shared" si="3"/>
        <v>0</v>
      </c>
      <c r="CF17" s="92">
        <f t="shared" si="3"/>
        <v>0</v>
      </c>
      <c r="CG17" s="91">
        <f t="shared" si="3"/>
        <v>0</v>
      </c>
      <c r="CH17" s="91">
        <f t="shared" si="3"/>
        <v>0</v>
      </c>
      <c r="CI17" s="91">
        <f t="shared" si="3"/>
        <v>24968312</v>
      </c>
    </row>
    <row r="18" spans="1:87" s="80" customFormat="1" ht="12" customHeight="1">
      <c r="A18" s="89" t="s">
        <v>202</v>
      </c>
      <c r="B18" s="90" t="s">
        <v>234</v>
      </c>
      <c r="C18" s="89" t="s">
        <v>235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2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2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2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2">
        <v>0</v>
      </c>
      <c r="BE18" s="91">
        <v>0</v>
      </c>
      <c r="BF18" s="91">
        <v>0</v>
      </c>
      <c r="BG18" s="91">
        <v>0</v>
      </c>
      <c r="BH18" s="91">
        <f t="shared" si="2"/>
        <v>0</v>
      </c>
      <c r="BI18" s="91">
        <f t="shared" si="2"/>
        <v>0</v>
      </c>
      <c r="BJ18" s="91">
        <f t="shared" si="2"/>
        <v>0</v>
      </c>
      <c r="BK18" s="91">
        <f t="shared" si="2"/>
        <v>0</v>
      </c>
      <c r="BL18" s="91">
        <f t="shared" si="2"/>
        <v>0</v>
      </c>
      <c r="BM18" s="91">
        <f t="shared" si="2"/>
        <v>0</v>
      </c>
      <c r="BN18" s="91">
        <f t="shared" si="2"/>
        <v>0</v>
      </c>
      <c r="BO18" s="92">
        <f t="shared" si="2"/>
        <v>0</v>
      </c>
      <c r="BP18" s="91">
        <f t="shared" si="2"/>
        <v>0</v>
      </c>
      <c r="BQ18" s="91">
        <f t="shared" si="2"/>
        <v>0</v>
      </c>
      <c r="BR18" s="91">
        <f t="shared" si="2"/>
        <v>0</v>
      </c>
      <c r="BS18" s="91">
        <f t="shared" si="2"/>
        <v>0</v>
      </c>
      <c r="BT18" s="91">
        <f t="shared" si="2"/>
        <v>0</v>
      </c>
      <c r="BU18" s="91">
        <f t="shared" si="2"/>
        <v>0</v>
      </c>
      <c r="BV18" s="91">
        <f t="shared" si="2"/>
        <v>0</v>
      </c>
      <c r="BW18" s="91">
        <f t="shared" si="2"/>
        <v>0</v>
      </c>
      <c r="BX18" s="91">
        <f t="shared" si="3"/>
        <v>0</v>
      </c>
      <c r="BY18" s="91">
        <f t="shared" si="3"/>
        <v>0</v>
      </c>
      <c r="BZ18" s="91">
        <f t="shared" si="3"/>
        <v>0</v>
      </c>
      <c r="CA18" s="91">
        <f t="shared" si="3"/>
        <v>0</v>
      </c>
      <c r="CB18" s="91">
        <f t="shared" si="3"/>
        <v>0</v>
      </c>
      <c r="CC18" s="91">
        <f t="shared" si="3"/>
        <v>0</v>
      </c>
      <c r="CD18" s="91">
        <f t="shared" si="3"/>
        <v>0</v>
      </c>
      <c r="CE18" s="91">
        <f t="shared" si="3"/>
        <v>0</v>
      </c>
      <c r="CF18" s="92">
        <f t="shared" si="3"/>
        <v>0</v>
      </c>
      <c r="CG18" s="91">
        <f t="shared" si="3"/>
        <v>0</v>
      </c>
      <c r="CH18" s="91">
        <f t="shared" si="3"/>
        <v>0</v>
      </c>
      <c r="CI18" s="91">
        <f t="shared" si="3"/>
        <v>0</v>
      </c>
    </row>
    <row r="19" spans="1:87" s="80" customFormat="1" ht="12" customHeight="1">
      <c r="A19" s="89" t="s">
        <v>202</v>
      </c>
      <c r="B19" s="90" t="s">
        <v>236</v>
      </c>
      <c r="C19" s="89" t="s">
        <v>237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2">
        <v>0</v>
      </c>
      <c r="L19" s="91">
        <v>15387186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817372</v>
      </c>
      <c r="S19" s="91">
        <v>817372</v>
      </c>
      <c r="T19" s="91">
        <v>0</v>
      </c>
      <c r="U19" s="91">
        <v>0</v>
      </c>
      <c r="V19" s="91">
        <v>0</v>
      </c>
      <c r="W19" s="91">
        <v>14569814</v>
      </c>
      <c r="X19" s="91">
        <v>14445976</v>
      </c>
      <c r="Y19" s="91">
        <v>0</v>
      </c>
      <c r="Z19" s="91">
        <v>0</v>
      </c>
      <c r="AA19" s="91">
        <v>123838</v>
      </c>
      <c r="AB19" s="92">
        <v>0</v>
      </c>
      <c r="AC19" s="91">
        <v>0</v>
      </c>
      <c r="AD19" s="91">
        <v>0</v>
      </c>
      <c r="AE19" s="91">
        <v>15387186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2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2">
        <v>0</v>
      </c>
      <c r="BE19" s="91">
        <v>0</v>
      </c>
      <c r="BF19" s="91">
        <v>0</v>
      </c>
      <c r="BG19" s="91">
        <v>0</v>
      </c>
      <c r="BH19" s="91">
        <f t="shared" si="2"/>
        <v>0</v>
      </c>
      <c r="BI19" s="91">
        <f t="shared" si="2"/>
        <v>0</v>
      </c>
      <c r="BJ19" s="91">
        <f t="shared" si="2"/>
        <v>0</v>
      </c>
      <c r="BK19" s="91">
        <f t="shared" si="2"/>
        <v>0</v>
      </c>
      <c r="BL19" s="91">
        <f t="shared" si="2"/>
        <v>0</v>
      </c>
      <c r="BM19" s="91">
        <f t="shared" si="2"/>
        <v>0</v>
      </c>
      <c r="BN19" s="91">
        <f t="shared" si="2"/>
        <v>0</v>
      </c>
      <c r="BO19" s="92">
        <f t="shared" si="2"/>
        <v>0</v>
      </c>
      <c r="BP19" s="91">
        <f t="shared" si="2"/>
        <v>15387186</v>
      </c>
      <c r="BQ19" s="91">
        <f t="shared" si="2"/>
        <v>0</v>
      </c>
      <c r="BR19" s="91">
        <f t="shared" si="2"/>
        <v>0</v>
      </c>
      <c r="BS19" s="91">
        <f t="shared" si="2"/>
        <v>0</v>
      </c>
      <c r="BT19" s="91">
        <f t="shared" si="2"/>
        <v>0</v>
      </c>
      <c r="BU19" s="91">
        <f t="shared" si="2"/>
        <v>0</v>
      </c>
      <c r="BV19" s="91">
        <f t="shared" si="2"/>
        <v>817372</v>
      </c>
      <c r="BW19" s="91">
        <f t="shared" si="2"/>
        <v>817372</v>
      </c>
      <c r="BX19" s="91">
        <f t="shared" si="3"/>
        <v>0</v>
      </c>
      <c r="BY19" s="91">
        <f t="shared" si="3"/>
        <v>0</v>
      </c>
      <c r="BZ19" s="91">
        <f t="shared" si="3"/>
        <v>0</v>
      </c>
      <c r="CA19" s="91">
        <f t="shared" si="3"/>
        <v>14569814</v>
      </c>
      <c r="CB19" s="91">
        <f t="shared" si="3"/>
        <v>14445976</v>
      </c>
      <c r="CC19" s="91">
        <f t="shared" si="3"/>
        <v>0</v>
      </c>
      <c r="CD19" s="91">
        <f t="shared" si="3"/>
        <v>0</v>
      </c>
      <c r="CE19" s="91">
        <f t="shared" si="3"/>
        <v>123838</v>
      </c>
      <c r="CF19" s="92">
        <f t="shared" si="3"/>
        <v>0</v>
      </c>
      <c r="CG19" s="91">
        <f t="shared" si="3"/>
        <v>0</v>
      </c>
      <c r="CH19" s="91">
        <f t="shared" si="3"/>
        <v>0</v>
      </c>
      <c r="CI19" s="91">
        <f t="shared" si="3"/>
        <v>15387186</v>
      </c>
    </row>
    <row r="20" spans="1:87" s="80" customFormat="1" ht="12" customHeight="1">
      <c r="A20" s="89" t="s">
        <v>202</v>
      </c>
      <c r="B20" s="90" t="s">
        <v>238</v>
      </c>
      <c r="C20" s="89" t="s">
        <v>239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2">
        <v>0</v>
      </c>
      <c r="L20" s="91">
        <v>15170466</v>
      </c>
      <c r="M20" s="91">
        <v>6820</v>
      </c>
      <c r="N20" s="91">
        <v>0</v>
      </c>
      <c r="O20" s="91">
        <v>6820</v>
      </c>
      <c r="P20" s="91">
        <v>0</v>
      </c>
      <c r="Q20" s="91">
        <v>0</v>
      </c>
      <c r="R20" s="91">
        <v>1503803</v>
      </c>
      <c r="S20" s="91">
        <v>1503803</v>
      </c>
      <c r="T20" s="91">
        <v>0</v>
      </c>
      <c r="U20" s="91">
        <v>0</v>
      </c>
      <c r="V20" s="91">
        <v>0</v>
      </c>
      <c r="W20" s="91">
        <v>13659843</v>
      </c>
      <c r="X20" s="91">
        <v>0</v>
      </c>
      <c r="Y20" s="91">
        <v>0</v>
      </c>
      <c r="Z20" s="91">
        <v>0</v>
      </c>
      <c r="AA20" s="91">
        <v>13659843</v>
      </c>
      <c r="AB20" s="92">
        <v>0</v>
      </c>
      <c r="AC20" s="91">
        <v>0</v>
      </c>
      <c r="AD20" s="91">
        <v>0</v>
      </c>
      <c r="AE20" s="91">
        <v>15170466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2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2">
        <v>0</v>
      </c>
      <c r="BE20" s="91">
        <v>0</v>
      </c>
      <c r="BF20" s="91">
        <v>0</v>
      </c>
      <c r="BG20" s="91">
        <v>0</v>
      </c>
      <c r="BH20" s="91">
        <f t="shared" si="2"/>
        <v>0</v>
      </c>
      <c r="BI20" s="91">
        <f t="shared" si="2"/>
        <v>0</v>
      </c>
      <c r="BJ20" s="91">
        <f t="shared" si="2"/>
        <v>0</v>
      </c>
      <c r="BK20" s="91">
        <f t="shared" si="2"/>
        <v>0</v>
      </c>
      <c r="BL20" s="91">
        <f t="shared" si="2"/>
        <v>0</v>
      </c>
      <c r="BM20" s="91">
        <f t="shared" si="2"/>
        <v>0</v>
      </c>
      <c r="BN20" s="91">
        <f t="shared" si="2"/>
        <v>0</v>
      </c>
      <c r="BO20" s="92">
        <f t="shared" si="2"/>
        <v>0</v>
      </c>
      <c r="BP20" s="91">
        <f t="shared" si="2"/>
        <v>15170466</v>
      </c>
      <c r="BQ20" s="91">
        <f t="shared" si="2"/>
        <v>6820</v>
      </c>
      <c r="BR20" s="91">
        <f t="shared" si="2"/>
        <v>0</v>
      </c>
      <c r="BS20" s="91">
        <f t="shared" si="2"/>
        <v>6820</v>
      </c>
      <c r="BT20" s="91">
        <f t="shared" si="2"/>
        <v>0</v>
      </c>
      <c r="BU20" s="91">
        <f t="shared" si="2"/>
        <v>0</v>
      </c>
      <c r="BV20" s="91">
        <f t="shared" si="2"/>
        <v>1503803</v>
      </c>
      <c r="BW20" s="91">
        <f t="shared" si="2"/>
        <v>1503803</v>
      </c>
      <c r="BX20" s="91">
        <f t="shared" si="3"/>
        <v>0</v>
      </c>
      <c r="BY20" s="91">
        <f t="shared" si="3"/>
        <v>0</v>
      </c>
      <c r="BZ20" s="91">
        <f t="shared" si="3"/>
        <v>0</v>
      </c>
      <c r="CA20" s="91">
        <f t="shared" si="3"/>
        <v>13659843</v>
      </c>
      <c r="CB20" s="91">
        <f t="shared" si="3"/>
        <v>0</v>
      </c>
      <c r="CC20" s="91">
        <f t="shared" si="3"/>
        <v>0</v>
      </c>
      <c r="CD20" s="91">
        <f t="shared" si="3"/>
        <v>0</v>
      </c>
      <c r="CE20" s="91">
        <f t="shared" si="3"/>
        <v>13659843</v>
      </c>
      <c r="CF20" s="92">
        <f t="shared" si="3"/>
        <v>0</v>
      </c>
      <c r="CG20" s="91">
        <f t="shared" si="3"/>
        <v>0</v>
      </c>
      <c r="CH20" s="91">
        <f t="shared" si="3"/>
        <v>0</v>
      </c>
      <c r="CI20" s="91">
        <f t="shared" si="3"/>
        <v>15170466</v>
      </c>
    </row>
    <row r="21" spans="1:87" s="80" customFormat="1" ht="12" customHeight="1">
      <c r="A21" s="89" t="s">
        <v>202</v>
      </c>
      <c r="B21" s="90" t="s">
        <v>240</v>
      </c>
      <c r="C21" s="89" t="s">
        <v>241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2">
        <v>0</v>
      </c>
      <c r="L21" s="91">
        <v>9209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9209</v>
      </c>
      <c r="X21" s="91">
        <v>0</v>
      </c>
      <c r="Y21" s="91">
        <v>0</v>
      </c>
      <c r="Z21" s="91">
        <v>0</v>
      </c>
      <c r="AA21" s="91">
        <v>9209</v>
      </c>
      <c r="AB21" s="92">
        <v>9279</v>
      </c>
      <c r="AC21" s="91">
        <v>0</v>
      </c>
      <c r="AD21" s="91">
        <v>0</v>
      </c>
      <c r="AE21" s="91">
        <v>9209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2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2">
        <v>0</v>
      </c>
      <c r="BE21" s="91">
        <v>0</v>
      </c>
      <c r="BF21" s="91">
        <v>0</v>
      </c>
      <c r="BG21" s="91">
        <v>0</v>
      </c>
      <c r="BH21" s="91">
        <f t="shared" si="2"/>
        <v>0</v>
      </c>
      <c r="BI21" s="91">
        <f t="shared" si="2"/>
        <v>0</v>
      </c>
      <c r="BJ21" s="91">
        <f t="shared" si="2"/>
        <v>0</v>
      </c>
      <c r="BK21" s="91">
        <f t="shared" si="2"/>
        <v>0</v>
      </c>
      <c r="BL21" s="91">
        <f t="shared" si="2"/>
        <v>0</v>
      </c>
      <c r="BM21" s="91">
        <f t="shared" si="2"/>
        <v>0</v>
      </c>
      <c r="BN21" s="91">
        <f t="shared" si="2"/>
        <v>0</v>
      </c>
      <c r="BO21" s="92">
        <f t="shared" si="2"/>
        <v>0</v>
      </c>
      <c r="BP21" s="91">
        <f t="shared" si="2"/>
        <v>9209</v>
      </c>
      <c r="BQ21" s="91">
        <f t="shared" si="2"/>
        <v>0</v>
      </c>
      <c r="BR21" s="91">
        <f t="shared" si="2"/>
        <v>0</v>
      </c>
      <c r="BS21" s="91">
        <f t="shared" si="2"/>
        <v>0</v>
      </c>
      <c r="BT21" s="91">
        <f t="shared" si="2"/>
        <v>0</v>
      </c>
      <c r="BU21" s="91">
        <f t="shared" si="2"/>
        <v>0</v>
      </c>
      <c r="BV21" s="91">
        <f t="shared" si="2"/>
        <v>0</v>
      </c>
      <c r="BW21" s="91">
        <f t="shared" si="2"/>
        <v>0</v>
      </c>
      <c r="BX21" s="91">
        <f t="shared" si="3"/>
        <v>0</v>
      </c>
      <c r="BY21" s="91">
        <f t="shared" si="3"/>
        <v>0</v>
      </c>
      <c r="BZ21" s="91">
        <f t="shared" si="3"/>
        <v>0</v>
      </c>
      <c r="CA21" s="91">
        <f t="shared" si="3"/>
        <v>9209</v>
      </c>
      <c r="CB21" s="91">
        <f t="shared" si="3"/>
        <v>0</v>
      </c>
      <c r="CC21" s="91">
        <f t="shared" si="3"/>
        <v>0</v>
      </c>
      <c r="CD21" s="91">
        <f t="shared" si="3"/>
        <v>0</v>
      </c>
      <c r="CE21" s="91">
        <f t="shared" si="3"/>
        <v>9209</v>
      </c>
      <c r="CF21" s="92">
        <f t="shared" si="3"/>
        <v>9279</v>
      </c>
      <c r="CG21" s="91">
        <f t="shared" si="3"/>
        <v>0</v>
      </c>
      <c r="CH21" s="91">
        <f t="shared" si="3"/>
        <v>0</v>
      </c>
      <c r="CI21" s="91">
        <f t="shared" si="3"/>
        <v>9209</v>
      </c>
    </row>
    <row r="22" spans="1:87" s="80" customFormat="1" ht="12" customHeight="1">
      <c r="A22" s="89" t="s">
        <v>202</v>
      </c>
      <c r="B22" s="90" t="s">
        <v>242</v>
      </c>
      <c r="C22" s="89" t="s">
        <v>243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2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2">
        <v>872</v>
      </c>
      <c r="AC22" s="91">
        <v>0</v>
      </c>
      <c r="AD22" s="91">
        <v>26689</v>
      </c>
      <c r="AE22" s="91">
        <v>26689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2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2">
        <v>0</v>
      </c>
      <c r="BE22" s="91">
        <v>0</v>
      </c>
      <c r="BF22" s="91">
        <v>0</v>
      </c>
      <c r="BG22" s="91">
        <v>0</v>
      </c>
      <c r="BH22" s="91">
        <f t="shared" si="2"/>
        <v>0</v>
      </c>
      <c r="BI22" s="91">
        <f t="shared" si="2"/>
        <v>0</v>
      </c>
      <c r="BJ22" s="91">
        <f t="shared" si="2"/>
        <v>0</v>
      </c>
      <c r="BK22" s="91">
        <f t="shared" si="2"/>
        <v>0</v>
      </c>
      <c r="BL22" s="91">
        <f t="shared" si="2"/>
        <v>0</v>
      </c>
      <c r="BM22" s="91">
        <f t="shared" si="2"/>
        <v>0</v>
      </c>
      <c r="BN22" s="91">
        <f t="shared" si="2"/>
        <v>0</v>
      </c>
      <c r="BO22" s="92">
        <f t="shared" si="2"/>
        <v>0</v>
      </c>
      <c r="BP22" s="91">
        <f t="shared" si="2"/>
        <v>0</v>
      </c>
      <c r="BQ22" s="91">
        <f t="shared" si="2"/>
        <v>0</v>
      </c>
      <c r="BR22" s="91">
        <f t="shared" si="2"/>
        <v>0</v>
      </c>
      <c r="BS22" s="91">
        <f t="shared" si="2"/>
        <v>0</v>
      </c>
      <c r="BT22" s="91">
        <f t="shared" si="2"/>
        <v>0</v>
      </c>
      <c r="BU22" s="91">
        <f t="shared" si="2"/>
        <v>0</v>
      </c>
      <c r="BV22" s="91">
        <f t="shared" si="2"/>
        <v>0</v>
      </c>
      <c r="BW22" s="91">
        <f t="shared" si="2"/>
        <v>0</v>
      </c>
      <c r="BX22" s="91">
        <f t="shared" si="3"/>
        <v>0</v>
      </c>
      <c r="BY22" s="91">
        <f t="shared" si="3"/>
        <v>0</v>
      </c>
      <c r="BZ22" s="91">
        <f t="shared" si="3"/>
        <v>0</v>
      </c>
      <c r="CA22" s="91">
        <f t="shared" si="3"/>
        <v>0</v>
      </c>
      <c r="CB22" s="91">
        <f t="shared" si="3"/>
        <v>0</v>
      </c>
      <c r="CC22" s="91">
        <f t="shared" si="3"/>
        <v>0</v>
      </c>
      <c r="CD22" s="91">
        <f t="shared" si="3"/>
        <v>0</v>
      </c>
      <c r="CE22" s="91">
        <f t="shared" si="3"/>
        <v>0</v>
      </c>
      <c r="CF22" s="92">
        <f t="shared" si="3"/>
        <v>872</v>
      </c>
      <c r="CG22" s="91">
        <f t="shared" si="3"/>
        <v>0</v>
      </c>
      <c r="CH22" s="91">
        <f t="shared" si="3"/>
        <v>26689</v>
      </c>
      <c r="CI22" s="91">
        <f t="shared" si="3"/>
        <v>26689</v>
      </c>
    </row>
    <row r="23" spans="1:87" s="80" customFormat="1" ht="12" customHeight="1">
      <c r="A23" s="89" t="s">
        <v>202</v>
      </c>
      <c r="B23" s="90" t="s">
        <v>244</v>
      </c>
      <c r="C23" s="89" t="s">
        <v>245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2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2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2">
        <v>0</v>
      </c>
      <c r="BE23" s="91">
        <v>0</v>
      </c>
      <c r="BF23" s="91">
        <v>0</v>
      </c>
      <c r="BG23" s="91">
        <v>0</v>
      </c>
      <c r="BH23" s="91">
        <f t="shared" si="2"/>
        <v>0</v>
      </c>
      <c r="BI23" s="91">
        <f t="shared" si="2"/>
        <v>0</v>
      </c>
      <c r="BJ23" s="91">
        <f t="shared" si="2"/>
        <v>0</v>
      </c>
      <c r="BK23" s="91">
        <f t="shared" si="2"/>
        <v>0</v>
      </c>
      <c r="BL23" s="91">
        <f t="shared" si="2"/>
        <v>0</v>
      </c>
      <c r="BM23" s="91">
        <f t="shared" si="2"/>
        <v>0</v>
      </c>
      <c r="BN23" s="91">
        <f t="shared" si="2"/>
        <v>0</v>
      </c>
      <c r="BO23" s="92">
        <f t="shared" si="2"/>
        <v>0</v>
      </c>
      <c r="BP23" s="91">
        <f t="shared" si="2"/>
        <v>0</v>
      </c>
      <c r="BQ23" s="91">
        <f t="shared" si="2"/>
        <v>0</v>
      </c>
      <c r="BR23" s="91">
        <f t="shared" si="2"/>
        <v>0</v>
      </c>
      <c r="BS23" s="91">
        <f t="shared" si="2"/>
        <v>0</v>
      </c>
      <c r="BT23" s="91">
        <f t="shared" si="2"/>
        <v>0</v>
      </c>
      <c r="BU23" s="91">
        <f t="shared" si="2"/>
        <v>0</v>
      </c>
      <c r="BV23" s="91">
        <f t="shared" si="2"/>
        <v>0</v>
      </c>
      <c r="BW23" s="91">
        <f aca="true" t="shared" si="4" ref="BW23:BW32">SUM(S23,AU23)</f>
        <v>0</v>
      </c>
      <c r="BX23" s="91">
        <f t="shared" si="3"/>
        <v>0</v>
      </c>
      <c r="BY23" s="91">
        <f t="shared" si="3"/>
        <v>0</v>
      </c>
      <c r="BZ23" s="91">
        <f t="shared" si="3"/>
        <v>0</v>
      </c>
      <c r="CA23" s="91">
        <f t="shared" si="3"/>
        <v>0</v>
      </c>
      <c r="CB23" s="91">
        <f t="shared" si="3"/>
        <v>0</v>
      </c>
      <c r="CC23" s="91">
        <f t="shared" si="3"/>
        <v>0</v>
      </c>
      <c r="CD23" s="91">
        <f t="shared" si="3"/>
        <v>0</v>
      </c>
      <c r="CE23" s="91">
        <f t="shared" si="3"/>
        <v>0</v>
      </c>
      <c r="CF23" s="92">
        <f t="shared" si="3"/>
        <v>0</v>
      </c>
      <c r="CG23" s="91">
        <f t="shared" si="3"/>
        <v>0</v>
      </c>
      <c r="CH23" s="91">
        <f t="shared" si="3"/>
        <v>0</v>
      </c>
      <c r="CI23" s="91">
        <f t="shared" si="3"/>
        <v>0</v>
      </c>
    </row>
    <row r="24" spans="1:87" s="80" customFormat="1" ht="12" customHeight="1">
      <c r="A24" s="89" t="s">
        <v>202</v>
      </c>
      <c r="B24" s="90" t="s">
        <v>246</v>
      </c>
      <c r="C24" s="89" t="s">
        <v>247</v>
      </c>
      <c r="D24" s="91">
        <v>4725</v>
      </c>
      <c r="E24" s="91">
        <v>4725</v>
      </c>
      <c r="F24" s="91">
        <v>0</v>
      </c>
      <c r="G24" s="91">
        <v>0</v>
      </c>
      <c r="H24" s="91">
        <v>0</v>
      </c>
      <c r="I24" s="91">
        <v>4725</v>
      </c>
      <c r="J24" s="91">
        <v>0</v>
      </c>
      <c r="K24" s="92">
        <v>0</v>
      </c>
      <c r="L24" s="91">
        <v>10223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10223</v>
      </c>
      <c r="X24" s="91">
        <v>4263</v>
      </c>
      <c r="Y24" s="91">
        <v>5960</v>
      </c>
      <c r="Z24" s="91">
        <v>0</v>
      </c>
      <c r="AA24" s="91">
        <v>0</v>
      </c>
      <c r="AB24" s="92">
        <v>0</v>
      </c>
      <c r="AC24" s="91">
        <v>0</v>
      </c>
      <c r="AD24" s="91">
        <v>0</v>
      </c>
      <c r="AE24" s="91">
        <v>14948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2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2">
        <v>0</v>
      </c>
      <c r="BE24" s="91">
        <v>0</v>
      </c>
      <c r="BF24" s="91">
        <v>0</v>
      </c>
      <c r="BG24" s="91">
        <v>0</v>
      </c>
      <c r="BH24" s="91">
        <f aca="true" t="shared" si="5" ref="BH24:BH32">SUM(D24,AF24)</f>
        <v>4725</v>
      </c>
      <c r="BI24" s="91">
        <f aca="true" t="shared" si="6" ref="BI24:BI32">SUM(E24,AG24)</f>
        <v>4725</v>
      </c>
      <c r="BJ24" s="91">
        <f aca="true" t="shared" si="7" ref="BJ24:BJ32">SUM(F24,AH24)</f>
        <v>0</v>
      </c>
      <c r="BK24" s="91">
        <f aca="true" t="shared" si="8" ref="BK24:BK32">SUM(G24,AI24)</f>
        <v>0</v>
      </c>
      <c r="BL24" s="91">
        <f aca="true" t="shared" si="9" ref="BL24:BL32">SUM(H24,AJ24)</f>
        <v>0</v>
      </c>
      <c r="BM24" s="91">
        <f aca="true" t="shared" si="10" ref="BM24:BM32">SUM(I24,AK24)</f>
        <v>4725</v>
      </c>
      <c r="BN24" s="91">
        <f aca="true" t="shared" si="11" ref="BN24:BN32">SUM(J24,AL24)</f>
        <v>0</v>
      </c>
      <c r="BO24" s="92">
        <f aca="true" t="shared" si="12" ref="BO24:BO30">SUM(K24,AM24)</f>
        <v>0</v>
      </c>
      <c r="BP24" s="91">
        <f aca="true" t="shared" si="13" ref="BP24:BP32">SUM(L24,AN24)</f>
        <v>10223</v>
      </c>
      <c r="BQ24" s="91">
        <f aca="true" t="shared" si="14" ref="BQ24:BQ32">SUM(M24,AO24)</f>
        <v>0</v>
      </c>
      <c r="BR24" s="91">
        <f aca="true" t="shared" si="15" ref="BR24:BR32">SUM(N24,AP24)</f>
        <v>0</v>
      </c>
      <c r="BS24" s="91">
        <f aca="true" t="shared" si="16" ref="BS24:BS32">SUM(O24,AQ24)</f>
        <v>0</v>
      </c>
      <c r="BT24" s="91">
        <f aca="true" t="shared" si="17" ref="BT24:BT32">SUM(P24,AR24)</f>
        <v>0</v>
      </c>
      <c r="BU24" s="91">
        <f aca="true" t="shared" si="18" ref="BU24:BU32">SUM(Q24,AS24)</f>
        <v>0</v>
      </c>
      <c r="BV24" s="91">
        <f aca="true" t="shared" si="19" ref="BV24:BV32">SUM(R24,AT24)</f>
        <v>0</v>
      </c>
      <c r="BW24" s="91">
        <f t="shared" si="4"/>
        <v>0</v>
      </c>
      <c r="BX24" s="91">
        <f t="shared" si="3"/>
        <v>0</v>
      </c>
      <c r="BY24" s="91">
        <f t="shared" si="3"/>
        <v>0</v>
      </c>
      <c r="BZ24" s="91">
        <f t="shared" si="3"/>
        <v>0</v>
      </c>
      <c r="CA24" s="91">
        <f t="shared" si="3"/>
        <v>10223</v>
      </c>
      <c r="CB24" s="91">
        <f t="shared" si="3"/>
        <v>4263</v>
      </c>
      <c r="CC24" s="91">
        <f t="shared" si="3"/>
        <v>5960</v>
      </c>
      <c r="CD24" s="91">
        <f t="shared" si="3"/>
        <v>0</v>
      </c>
      <c r="CE24" s="91">
        <f t="shared" si="3"/>
        <v>0</v>
      </c>
      <c r="CF24" s="92">
        <f t="shared" si="3"/>
        <v>0</v>
      </c>
      <c r="CG24" s="91">
        <f t="shared" si="3"/>
        <v>0</v>
      </c>
      <c r="CH24" s="91">
        <f t="shared" si="3"/>
        <v>0</v>
      </c>
      <c r="CI24" s="91">
        <f t="shared" si="3"/>
        <v>14948</v>
      </c>
    </row>
    <row r="25" spans="1:87" s="80" customFormat="1" ht="12" customHeight="1">
      <c r="A25" s="89" t="s">
        <v>202</v>
      </c>
      <c r="B25" s="90" t="s">
        <v>248</v>
      </c>
      <c r="C25" s="89" t="s">
        <v>249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2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2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2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2">
        <v>0</v>
      </c>
      <c r="BE25" s="91">
        <v>0</v>
      </c>
      <c r="BF25" s="91">
        <v>0</v>
      </c>
      <c r="BG25" s="91">
        <v>0</v>
      </c>
      <c r="BH25" s="91">
        <f t="shared" si="5"/>
        <v>0</v>
      </c>
      <c r="BI25" s="91">
        <f t="shared" si="6"/>
        <v>0</v>
      </c>
      <c r="BJ25" s="91">
        <f t="shared" si="7"/>
        <v>0</v>
      </c>
      <c r="BK25" s="91">
        <f t="shared" si="8"/>
        <v>0</v>
      </c>
      <c r="BL25" s="91">
        <f t="shared" si="9"/>
        <v>0</v>
      </c>
      <c r="BM25" s="91">
        <f t="shared" si="10"/>
        <v>0</v>
      </c>
      <c r="BN25" s="91">
        <f t="shared" si="11"/>
        <v>0</v>
      </c>
      <c r="BO25" s="92">
        <f t="shared" si="12"/>
        <v>0</v>
      </c>
      <c r="BP25" s="91">
        <f t="shared" si="13"/>
        <v>0</v>
      </c>
      <c r="BQ25" s="91">
        <f t="shared" si="14"/>
        <v>0</v>
      </c>
      <c r="BR25" s="91">
        <f t="shared" si="15"/>
        <v>0</v>
      </c>
      <c r="BS25" s="91">
        <f t="shared" si="16"/>
        <v>0</v>
      </c>
      <c r="BT25" s="91">
        <f t="shared" si="17"/>
        <v>0</v>
      </c>
      <c r="BU25" s="91">
        <f t="shared" si="18"/>
        <v>0</v>
      </c>
      <c r="BV25" s="91">
        <f t="shared" si="19"/>
        <v>0</v>
      </c>
      <c r="BW25" s="91">
        <f t="shared" si="4"/>
        <v>0</v>
      </c>
      <c r="BX25" s="91">
        <f t="shared" si="3"/>
        <v>0</v>
      </c>
      <c r="BY25" s="91">
        <f t="shared" si="3"/>
        <v>0</v>
      </c>
      <c r="BZ25" s="91">
        <f t="shared" si="3"/>
        <v>0</v>
      </c>
      <c r="CA25" s="91">
        <f t="shared" si="3"/>
        <v>0</v>
      </c>
      <c r="CB25" s="91">
        <f t="shared" si="3"/>
        <v>0</v>
      </c>
      <c r="CC25" s="91">
        <f t="shared" si="3"/>
        <v>0</v>
      </c>
      <c r="CD25" s="91">
        <f t="shared" si="3"/>
        <v>0</v>
      </c>
      <c r="CE25" s="91">
        <f t="shared" si="3"/>
        <v>0</v>
      </c>
      <c r="CF25" s="92">
        <f t="shared" si="3"/>
        <v>0</v>
      </c>
      <c r="CG25" s="91">
        <f t="shared" si="3"/>
        <v>0</v>
      </c>
      <c r="CH25" s="91">
        <f t="shared" si="3"/>
        <v>0</v>
      </c>
      <c r="CI25" s="91">
        <f t="shared" si="3"/>
        <v>0</v>
      </c>
    </row>
    <row r="26" spans="1:87" s="80" customFormat="1" ht="12" customHeight="1">
      <c r="A26" s="89" t="s">
        <v>202</v>
      </c>
      <c r="B26" s="90" t="s">
        <v>250</v>
      </c>
      <c r="C26" s="89" t="s">
        <v>251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2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2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2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2">
        <v>0</v>
      </c>
      <c r="BE26" s="91">
        <v>0</v>
      </c>
      <c r="BF26" s="91">
        <v>0</v>
      </c>
      <c r="BG26" s="91">
        <v>0</v>
      </c>
      <c r="BH26" s="91">
        <f t="shared" si="5"/>
        <v>0</v>
      </c>
      <c r="BI26" s="91">
        <f t="shared" si="6"/>
        <v>0</v>
      </c>
      <c r="BJ26" s="91">
        <f t="shared" si="7"/>
        <v>0</v>
      </c>
      <c r="BK26" s="91">
        <f t="shared" si="8"/>
        <v>0</v>
      </c>
      <c r="BL26" s="91">
        <f t="shared" si="9"/>
        <v>0</v>
      </c>
      <c r="BM26" s="91">
        <f t="shared" si="10"/>
        <v>0</v>
      </c>
      <c r="BN26" s="91">
        <f t="shared" si="11"/>
        <v>0</v>
      </c>
      <c r="BO26" s="92">
        <f t="shared" si="12"/>
        <v>0</v>
      </c>
      <c r="BP26" s="91">
        <f t="shared" si="13"/>
        <v>0</v>
      </c>
      <c r="BQ26" s="91">
        <f t="shared" si="14"/>
        <v>0</v>
      </c>
      <c r="BR26" s="91">
        <f t="shared" si="15"/>
        <v>0</v>
      </c>
      <c r="BS26" s="91">
        <f t="shared" si="16"/>
        <v>0</v>
      </c>
      <c r="BT26" s="91">
        <f t="shared" si="17"/>
        <v>0</v>
      </c>
      <c r="BU26" s="91">
        <f t="shared" si="18"/>
        <v>0</v>
      </c>
      <c r="BV26" s="91">
        <f t="shared" si="19"/>
        <v>0</v>
      </c>
      <c r="BW26" s="91">
        <f t="shared" si="4"/>
        <v>0</v>
      </c>
      <c r="BX26" s="91">
        <f t="shared" si="3"/>
        <v>0</v>
      </c>
      <c r="BY26" s="91">
        <f t="shared" si="3"/>
        <v>0</v>
      </c>
      <c r="BZ26" s="91">
        <f t="shared" si="3"/>
        <v>0</v>
      </c>
      <c r="CA26" s="91">
        <f t="shared" si="3"/>
        <v>0</v>
      </c>
      <c r="CB26" s="91">
        <f t="shared" si="3"/>
        <v>0</v>
      </c>
      <c r="CC26" s="91">
        <f t="shared" si="3"/>
        <v>0</v>
      </c>
      <c r="CD26" s="91">
        <f t="shared" si="3"/>
        <v>0</v>
      </c>
      <c r="CE26" s="91">
        <f t="shared" si="3"/>
        <v>0</v>
      </c>
      <c r="CF26" s="92">
        <f t="shared" si="3"/>
        <v>0</v>
      </c>
      <c r="CG26" s="91">
        <f t="shared" si="3"/>
        <v>0</v>
      </c>
      <c r="CH26" s="91">
        <f t="shared" si="3"/>
        <v>0</v>
      </c>
      <c r="CI26" s="91">
        <f t="shared" si="3"/>
        <v>0</v>
      </c>
    </row>
    <row r="27" spans="1:87" s="80" customFormat="1" ht="12" customHeight="1">
      <c r="A27" s="89" t="s">
        <v>202</v>
      </c>
      <c r="B27" s="90" t="s">
        <v>252</v>
      </c>
      <c r="C27" s="89" t="s">
        <v>253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1">
        <v>55160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1776</v>
      </c>
      <c r="S27" s="91">
        <v>0</v>
      </c>
      <c r="T27" s="91">
        <v>1633</v>
      </c>
      <c r="U27" s="91">
        <v>143</v>
      </c>
      <c r="V27" s="91">
        <v>0</v>
      </c>
      <c r="W27" s="91">
        <v>53384</v>
      </c>
      <c r="X27" s="91">
        <v>8235</v>
      </c>
      <c r="Y27" s="91">
        <v>19860</v>
      </c>
      <c r="Z27" s="91">
        <v>11340</v>
      </c>
      <c r="AA27" s="91">
        <v>13949</v>
      </c>
      <c r="AB27" s="92">
        <v>0</v>
      </c>
      <c r="AC27" s="91">
        <v>0</v>
      </c>
      <c r="AD27" s="91">
        <v>0</v>
      </c>
      <c r="AE27" s="91">
        <v>55160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2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2">
        <v>0</v>
      </c>
      <c r="BE27" s="91">
        <v>0</v>
      </c>
      <c r="BF27" s="91">
        <v>0</v>
      </c>
      <c r="BG27" s="91">
        <v>0</v>
      </c>
      <c r="BH27" s="91">
        <f t="shared" si="5"/>
        <v>0</v>
      </c>
      <c r="BI27" s="91">
        <f t="shared" si="6"/>
        <v>0</v>
      </c>
      <c r="BJ27" s="91">
        <f t="shared" si="7"/>
        <v>0</v>
      </c>
      <c r="BK27" s="91">
        <f t="shared" si="8"/>
        <v>0</v>
      </c>
      <c r="BL27" s="91">
        <f t="shared" si="9"/>
        <v>0</v>
      </c>
      <c r="BM27" s="91">
        <f t="shared" si="10"/>
        <v>0</v>
      </c>
      <c r="BN27" s="91">
        <f t="shared" si="11"/>
        <v>0</v>
      </c>
      <c r="BO27" s="92">
        <f t="shared" si="12"/>
        <v>0</v>
      </c>
      <c r="BP27" s="91">
        <f t="shared" si="13"/>
        <v>55160</v>
      </c>
      <c r="BQ27" s="91">
        <f t="shared" si="14"/>
        <v>0</v>
      </c>
      <c r="BR27" s="91">
        <f t="shared" si="15"/>
        <v>0</v>
      </c>
      <c r="BS27" s="91">
        <f t="shared" si="16"/>
        <v>0</v>
      </c>
      <c r="BT27" s="91">
        <f t="shared" si="17"/>
        <v>0</v>
      </c>
      <c r="BU27" s="91">
        <f t="shared" si="18"/>
        <v>0</v>
      </c>
      <c r="BV27" s="91">
        <f t="shared" si="19"/>
        <v>1776</v>
      </c>
      <c r="BW27" s="91">
        <f t="shared" si="4"/>
        <v>0</v>
      </c>
      <c r="BX27" s="91">
        <f t="shared" si="3"/>
        <v>1633</v>
      </c>
      <c r="BY27" s="91">
        <f t="shared" si="3"/>
        <v>143</v>
      </c>
      <c r="BZ27" s="91">
        <f t="shared" si="3"/>
        <v>0</v>
      </c>
      <c r="CA27" s="91">
        <f t="shared" si="3"/>
        <v>53384</v>
      </c>
      <c r="CB27" s="91">
        <f t="shared" si="3"/>
        <v>8235</v>
      </c>
      <c r="CC27" s="91">
        <f t="shared" si="3"/>
        <v>19860</v>
      </c>
      <c r="CD27" s="91">
        <f t="shared" si="3"/>
        <v>11340</v>
      </c>
      <c r="CE27" s="91">
        <f t="shared" si="3"/>
        <v>13949</v>
      </c>
      <c r="CF27" s="92">
        <f t="shared" si="3"/>
        <v>0</v>
      </c>
      <c r="CG27" s="91">
        <f t="shared" si="3"/>
        <v>0</v>
      </c>
      <c r="CH27" s="91">
        <f t="shared" si="3"/>
        <v>0</v>
      </c>
      <c r="CI27" s="91">
        <f t="shared" si="3"/>
        <v>55160</v>
      </c>
    </row>
    <row r="28" spans="1:87" s="80" customFormat="1" ht="12" customHeight="1">
      <c r="A28" s="89" t="s">
        <v>202</v>
      </c>
      <c r="B28" s="90" t="s">
        <v>254</v>
      </c>
      <c r="C28" s="89" t="s">
        <v>201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2">
        <v>0</v>
      </c>
      <c r="L28" s="91">
        <v>174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174</v>
      </c>
      <c r="S28" s="91">
        <v>0</v>
      </c>
      <c r="T28" s="91">
        <v>174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>
        <v>0</v>
      </c>
      <c r="AC28" s="91">
        <v>0</v>
      </c>
      <c r="AD28" s="91">
        <v>0</v>
      </c>
      <c r="AE28" s="91">
        <v>174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2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2">
        <v>0</v>
      </c>
      <c r="BE28" s="91">
        <v>0</v>
      </c>
      <c r="BF28" s="91">
        <v>0</v>
      </c>
      <c r="BG28" s="91">
        <v>0</v>
      </c>
      <c r="BH28" s="91">
        <f t="shared" si="5"/>
        <v>0</v>
      </c>
      <c r="BI28" s="91">
        <f t="shared" si="6"/>
        <v>0</v>
      </c>
      <c r="BJ28" s="91">
        <f t="shared" si="7"/>
        <v>0</v>
      </c>
      <c r="BK28" s="91">
        <f t="shared" si="8"/>
        <v>0</v>
      </c>
      <c r="BL28" s="91">
        <f t="shared" si="9"/>
        <v>0</v>
      </c>
      <c r="BM28" s="91">
        <f t="shared" si="10"/>
        <v>0</v>
      </c>
      <c r="BN28" s="91">
        <f t="shared" si="11"/>
        <v>0</v>
      </c>
      <c r="BO28" s="92">
        <f t="shared" si="12"/>
        <v>0</v>
      </c>
      <c r="BP28" s="91">
        <f t="shared" si="13"/>
        <v>174</v>
      </c>
      <c r="BQ28" s="91">
        <f t="shared" si="14"/>
        <v>0</v>
      </c>
      <c r="BR28" s="91">
        <f t="shared" si="15"/>
        <v>0</v>
      </c>
      <c r="BS28" s="91">
        <f t="shared" si="16"/>
        <v>0</v>
      </c>
      <c r="BT28" s="91">
        <f t="shared" si="17"/>
        <v>0</v>
      </c>
      <c r="BU28" s="91">
        <f t="shared" si="18"/>
        <v>0</v>
      </c>
      <c r="BV28" s="91">
        <f t="shared" si="19"/>
        <v>174</v>
      </c>
      <c r="BW28" s="91">
        <f t="shared" si="4"/>
        <v>0</v>
      </c>
      <c r="BX28" s="91">
        <f t="shared" si="3"/>
        <v>174</v>
      </c>
      <c r="BY28" s="91">
        <f t="shared" si="3"/>
        <v>0</v>
      </c>
      <c r="BZ28" s="91">
        <f t="shared" si="3"/>
        <v>0</v>
      </c>
      <c r="CA28" s="91">
        <f t="shared" si="3"/>
        <v>0</v>
      </c>
      <c r="CB28" s="91">
        <f t="shared" si="3"/>
        <v>0</v>
      </c>
      <c r="CC28" s="91">
        <f t="shared" si="3"/>
        <v>0</v>
      </c>
      <c r="CD28" s="91">
        <f t="shared" si="3"/>
        <v>0</v>
      </c>
      <c r="CE28" s="91">
        <f t="shared" si="3"/>
        <v>0</v>
      </c>
      <c r="CF28" s="92">
        <f t="shared" si="3"/>
        <v>0</v>
      </c>
      <c r="CG28" s="91">
        <f t="shared" si="3"/>
        <v>0</v>
      </c>
      <c r="CH28" s="91">
        <f t="shared" si="3"/>
        <v>0</v>
      </c>
      <c r="CI28" s="91">
        <f t="shared" si="3"/>
        <v>174</v>
      </c>
    </row>
    <row r="29" spans="1:87" s="80" customFormat="1" ht="12" customHeight="1">
      <c r="A29" s="89" t="s">
        <v>202</v>
      </c>
      <c r="B29" s="90" t="s">
        <v>255</v>
      </c>
      <c r="C29" s="89" t="s">
        <v>256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  <c r="L29" s="91">
        <v>3673433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3672991</v>
      </c>
      <c r="X29" s="91">
        <v>1082835</v>
      </c>
      <c r="Y29" s="91">
        <v>2576781</v>
      </c>
      <c r="Z29" s="91">
        <v>5501</v>
      </c>
      <c r="AA29" s="91">
        <v>7874</v>
      </c>
      <c r="AB29" s="92">
        <v>0</v>
      </c>
      <c r="AC29" s="91">
        <v>442</v>
      </c>
      <c r="AD29" s="91">
        <v>0</v>
      </c>
      <c r="AE29" s="91">
        <v>3673433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2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2">
        <v>0</v>
      </c>
      <c r="BE29" s="91">
        <v>0</v>
      </c>
      <c r="BF29" s="91">
        <v>0</v>
      </c>
      <c r="BG29" s="91">
        <v>0</v>
      </c>
      <c r="BH29" s="91">
        <f t="shared" si="5"/>
        <v>0</v>
      </c>
      <c r="BI29" s="91">
        <f t="shared" si="6"/>
        <v>0</v>
      </c>
      <c r="BJ29" s="91">
        <f t="shared" si="7"/>
        <v>0</v>
      </c>
      <c r="BK29" s="91">
        <f t="shared" si="8"/>
        <v>0</v>
      </c>
      <c r="BL29" s="91">
        <f t="shared" si="9"/>
        <v>0</v>
      </c>
      <c r="BM29" s="91">
        <f t="shared" si="10"/>
        <v>0</v>
      </c>
      <c r="BN29" s="91">
        <f t="shared" si="11"/>
        <v>0</v>
      </c>
      <c r="BO29" s="92">
        <f t="shared" si="12"/>
        <v>0</v>
      </c>
      <c r="BP29" s="91">
        <f t="shared" si="13"/>
        <v>3673433</v>
      </c>
      <c r="BQ29" s="91">
        <f t="shared" si="14"/>
        <v>0</v>
      </c>
      <c r="BR29" s="91">
        <f t="shared" si="15"/>
        <v>0</v>
      </c>
      <c r="BS29" s="91">
        <f t="shared" si="16"/>
        <v>0</v>
      </c>
      <c r="BT29" s="91">
        <f t="shared" si="17"/>
        <v>0</v>
      </c>
      <c r="BU29" s="91">
        <f t="shared" si="18"/>
        <v>0</v>
      </c>
      <c r="BV29" s="91">
        <f t="shared" si="19"/>
        <v>0</v>
      </c>
      <c r="BW29" s="91">
        <f t="shared" si="4"/>
        <v>0</v>
      </c>
      <c r="BX29" s="91">
        <f t="shared" si="3"/>
        <v>0</v>
      </c>
      <c r="BY29" s="91">
        <f t="shared" si="3"/>
        <v>0</v>
      </c>
      <c r="BZ29" s="91">
        <f t="shared" si="3"/>
        <v>0</v>
      </c>
      <c r="CA29" s="91">
        <f aca="true" t="shared" si="20" ref="CA29:CI30">SUM(W29,AY29)</f>
        <v>3672991</v>
      </c>
      <c r="CB29" s="91">
        <f t="shared" si="20"/>
        <v>1082835</v>
      </c>
      <c r="CC29" s="91">
        <f t="shared" si="20"/>
        <v>2576781</v>
      </c>
      <c r="CD29" s="91">
        <f t="shared" si="20"/>
        <v>5501</v>
      </c>
      <c r="CE29" s="91">
        <f t="shared" si="20"/>
        <v>7874</v>
      </c>
      <c r="CF29" s="92">
        <f t="shared" si="20"/>
        <v>0</v>
      </c>
      <c r="CG29" s="91">
        <f t="shared" si="20"/>
        <v>442</v>
      </c>
      <c r="CH29" s="91">
        <f t="shared" si="20"/>
        <v>0</v>
      </c>
      <c r="CI29" s="91">
        <f t="shared" si="20"/>
        <v>3673433</v>
      </c>
    </row>
    <row r="30" spans="1:87" s="80" customFormat="1" ht="12" customHeight="1">
      <c r="A30" s="89" t="s">
        <v>202</v>
      </c>
      <c r="B30" s="90" t="s">
        <v>257</v>
      </c>
      <c r="C30" s="89" t="s">
        <v>258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2">
        <v>0</v>
      </c>
      <c r="L30" s="91">
        <v>13757204</v>
      </c>
      <c r="M30" s="91">
        <v>1421</v>
      </c>
      <c r="N30" s="91">
        <v>1421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13755783</v>
      </c>
      <c r="X30" s="91">
        <v>946959</v>
      </c>
      <c r="Y30" s="91">
        <v>12745399</v>
      </c>
      <c r="Z30" s="91">
        <v>0</v>
      </c>
      <c r="AA30" s="91">
        <v>63425</v>
      </c>
      <c r="AB30" s="92">
        <v>0</v>
      </c>
      <c r="AC30" s="91">
        <v>0</v>
      </c>
      <c r="AD30" s="91">
        <v>6544</v>
      </c>
      <c r="AE30" s="91">
        <v>13763748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2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2">
        <v>0</v>
      </c>
      <c r="BE30" s="91">
        <v>0</v>
      </c>
      <c r="BF30" s="91">
        <v>0</v>
      </c>
      <c r="BG30" s="91">
        <v>0</v>
      </c>
      <c r="BH30" s="91">
        <f t="shared" si="5"/>
        <v>0</v>
      </c>
      <c r="BI30" s="91">
        <f t="shared" si="6"/>
        <v>0</v>
      </c>
      <c r="BJ30" s="91">
        <f t="shared" si="7"/>
        <v>0</v>
      </c>
      <c r="BK30" s="91">
        <f t="shared" si="8"/>
        <v>0</v>
      </c>
      <c r="BL30" s="91">
        <f t="shared" si="9"/>
        <v>0</v>
      </c>
      <c r="BM30" s="91">
        <f t="shared" si="10"/>
        <v>0</v>
      </c>
      <c r="BN30" s="91">
        <f t="shared" si="11"/>
        <v>0</v>
      </c>
      <c r="BO30" s="92">
        <f t="shared" si="12"/>
        <v>0</v>
      </c>
      <c r="BP30" s="91">
        <f t="shared" si="13"/>
        <v>13757204</v>
      </c>
      <c r="BQ30" s="91">
        <f t="shared" si="14"/>
        <v>1421</v>
      </c>
      <c r="BR30" s="91">
        <f t="shared" si="15"/>
        <v>1421</v>
      </c>
      <c r="BS30" s="91">
        <f t="shared" si="16"/>
        <v>0</v>
      </c>
      <c r="BT30" s="91">
        <f t="shared" si="17"/>
        <v>0</v>
      </c>
      <c r="BU30" s="91">
        <f t="shared" si="18"/>
        <v>0</v>
      </c>
      <c r="BV30" s="91">
        <f t="shared" si="19"/>
        <v>0</v>
      </c>
      <c r="BW30" s="91">
        <f t="shared" si="4"/>
        <v>0</v>
      </c>
      <c r="BX30" s="91">
        <f aca="true" t="shared" si="21" ref="BX30:BZ32">SUM(T30,AV30)</f>
        <v>0</v>
      </c>
      <c r="BY30" s="91">
        <f t="shared" si="21"/>
        <v>0</v>
      </c>
      <c r="BZ30" s="91">
        <f t="shared" si="21"/>
        <v>0</v>
      </c>
      <c r="CA30" s="91">
        <f t="shared" si="20"/>
        <v>13755783</v>
      </c>
      <c r="CB30" s="91">
        <f t="shared" si="20"/>
        <v>946959</v>
      </c>
      <c r="CC30" s="91">
        <f t="shared" si="20"/>
        <v>12745399</v>
      </c>
      <c r="CD30" s="91">
        <f t="shared" si="20"/>
        <v>0</v>
      </c>
      <c r="CE30" s="91">
        <f t="shared" si="20"/>
        <v>63425</v>
      </c>
      <c r="CF30" s="92">
        <f t="shared" si="20"/>
        <v>0</v>
      </c>
      <c r="CG30" s="91">
        <f t="shared" si="20"/>
        <v>0</v>
      </c>
      <c r="CH30" s="91">
        <f t="shared" si="20"/>
        <v>6544</v>
      </c>
      <c r="CI30" s="91">
        <f t="shared" si="20"/>
        <v>13763748</v>
      </c>
    </row>
    <row r="31" spans="1:87" s="80" customFormat="1" ht="12" customHeight="1">
      <c r="A31" s="89" t="s">
        <v>202</v>
      </c>
      <c r="B31" s="90" t="s">
        <v>212</v>
      </c>
      <c r="C31" s="89" t="s">
        <v>213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1">
        <v>5579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5579</v>
      </c>
      <c r="S31" s="91">
        <v>0</v>
      </c>
      <c r="T31" s="91">
        <v>368</v>
      </c>
      <c r="U31" s="91">
        <v>5211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2">
        <v>0</v>
      </c>
      <c r="AC31" s="91">
        <v>0</v>
      </c>
      <c r="AD31" s="91">
        <v>17974</v>
      </c>
      <c r="AE31" s="91">
        <v>23553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2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2">
        <v>0</v>
      </c>
      <c r="BE31" s="91">
        <v>0</v>
      </c>
      <c r="BF31" s="91">
        <v>0</v>
      </c>
      <c r="BG31" s="91">
        <v>0</v>
      </c>
      <c r="BH31" s="91">
        <f t="shared" si="5"/>
        <v>0</v>
      </c>
      <c r="BI31" s="91">
        <f t="shared" si="6"/>
        <v>0</v>
      </c>
      <c r="BJ31" s="91">
        <f t="shared" si="7"/>
        <v>0</v>
      </c>
      <c r="BK31" s="91">
        <f t="shared" si="8"/>
        <v>0</v>
      </c>
      <c r="BL31" s="91">
        <f t="shared" si="9"/>
        <v>0</v>
      </c>
      <c r="BM31" s="91">
        <f t="shared" si="10"/>
        <v>0</v>
      </c>
      <c r="BN31" s="91">
        <f t="shared" si="11"/>
        <v>0</v>
      </c>
      <c r="BO31" s="92">
        <v>0</v>
      </c>
      <c r="BP31" s="91">
        <f t="shared" si="13"/>
        <v>5579</v>
      </c>
      <c r="BQ31" s="91">
        <f t="shared" si="14"/>
        <v>0</v>
      </c>
      <c r="BR31" s="91">
        <f t="shared" si="15"/>
        <v>0</v>
      </c>
      <c r="BS31" s="91">
        <f t="shared" si="16"/>
        <v>0</v>
      </c>
      <c r="BT31" s="91">
        <f t="shared" si="17"/>
        <v>0</v>
      </c>
      <c r="BU31" s="91">
        <f t="shared" si="18"/>
        <v>0</v>
      </c>
      <c r="BV31" s="91">
        <f t="shared" si="19"/>
        <v>5579</v>
      </c>
      <c r="BW31" s="91">
        <f t="shared" si="4"/>
        <v>0</v>
      </c>
      <c r="BX31" s="91">
        <f t="shared" si="21"/>
        <v>368</v>
      </c>
      <c r="BY31" s="91">
        <f t="shared" si="21"/>
        <v>5211</v>
      </c>
      <c r="BZ31" s="91">
        <f t="shared" si="21"/>
        <v>0</v>
      </c>
      <c r="CA31" s="91">
        <f aca="true" t="shared" si="22" ref="CA31:CE32">SUM(W31,AY31)</f>
        <v>0</v>
      </c>
      <c r="CB31" s="91">
        <f t="shared" si="22"/>
        <v>0</v>
      </c>
      <c r="CC31" s="91">
        <f t="shared" si="22"/>
        <v>0</v>
      </c>
      <c r="CD31" s="91">
        <f t="shared" si="22"/>
        <v>0</v>
      </c>
      <c r="CE31" s="91">
        <f t="shared" si="22"/>
        <v>0</v>
      </c>
      <c r="CF31" s="92">
        <v>0</v>
      </c>
      <c r="CG31" s="91">
        <f aca="true" t="shared" si="23" ref="CG31:CI32">SUM(AC31,BE31)</f>
        <v>0</v>
      </c>
      <c r="CH31" s="91">
        <f t="shared" si="23"/>
        <v>17974</v>
      </c>
      <c r="CI31" s="91">
        <f t="shared" si="23"/>
        <v>23553</v>
      </c>
    </row>
    <row r="32" spans="1:87" s="80" customFormat="1" ht="12" customHeight="1">
      <c r="A32" s="89" t="s">
        <v>202</v>
      </c>
      <c r="B32" s="90" t="s">
        <v>214</v>
      </c>
      <c r="C32" s="89" t="s">
        <v>215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2">
        <v>0</v>
      </c>
      <c r="L32" s="91">
        <v>23967</v>
      </c>
      <c r="M32" s="91">
        <v>2860</v>
      </c>
      <c r="N32" s="91">
        <v>1726</v>
      </c>
      <c r="O32" s="91">
        <v>0</v>
      </c>
      <c r="P32" s="91">
        <v>1134</v>
      </c>
      <c r="Q32" s="91">
        <v>0</v>
      </c>
      <c r="R32" s="91">
        <v>21107</v>
      </c>
      <c r="S32" s="91">
        <v>0</v>
      </c>
      <c r="T32" s="91">
        <v>21107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2">
        <v>0</v>
      </c>
      <c r="AC32" s="91">
        <v>0</v>
      </c>
      <c r="AD32" s="91">
        <v>105</v>
      </c>
      <c r="AE32" s="91">
        <v>24072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2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2">
        <v>0</v>
      </c>
      <c r="BE32" s="91">
        <v>0</v>
      </c>
      <c r="BF32" s="91">
        <v>0</v>
      </c>
      <c r="BG32" s="91">
        <v>0</v>
      </c>
      <c r="BH32" s="91">
        <f t="shared" si="5"/>
        <v>0</v>
      </c>
      <c r="BI32" s="91">
        <f t="shared" si="6"/>
        <v>0</v>
      </c>
      <c r="BJ32" s="91">
        <f t="shared" si="7"/>
        <v>0</v>
      </c>
      <c r="BK32" s="91">
        <f t="shared" si="8"/>
        <v>0</v>
      </c>
      <c r="BL32" s="91">
        <f t="shared" si="9"/>
        <v>0</v>
      </c>
      <c r="BM32" s="91">
        <f t="shared" si="10"/>
        <v>0</v>
      </c>
      <c r="BN32" s="91">
        <f t="shared" si="11"/>
        <v>0</v>
      </c>
      <c r="BO32" s="92">
        <v>0</v>
      </c>
      <c r="BP32" s="91">
        <f t="shared" si="13"/>
        <v>23967</v>
      </c>
      <c r="BQ32" s="91">
        <f t="shared" si="14"/>
        <v>2860</v>
      </c>
      <c r="BR32" s="91">
        <f t="shared" si="15"/>
        <v>1726</v>
      </c>
      <c r="BS32" s="91">
        <f t="shared" si="16"/>
        <v>0</v>
      </c>
      <c r="BT32" s="91">
        <f t="shared" si="17"/>
        <v>1134</v>
      </c>
      <c r="BU32" s="91">
        <f t="shared" si="18"/>
        <v>0</v>
      </c>
      <c r="BV32" s="91">
        <f t="shared" si="19"/>
        <v>21107</v>
      </c>
      <c r="BW32" s="91">
        <f t="shared" si="4"/>
        <v>0</v>
      </c>
      <c r="BX32" s="91">
        <f t="shared" si="21"/>
        <v>21107</v>
      </c>
      <c r="BY32" s="91">
        <f t="shared" si="21"/>
        <v>0</v>
      </c>
      <c r="BZ32" s="91">
        <f t="shared" si="21"/>
        <v>0</v>
      </c>
      <c r="CA32" s="91">
        <f t="shared" si="22"/>
        <v>0</v>
      </c>
      <c r="CB32" s="91">
        <f t="shared" si="22"/>
        <v>0</v>
      </c>
      <c r="CC32" s="91">
        <f t="shared" si="22"/>
        <v>0</v>
      </c>
      <c r="CD32" s="91">
        <f t="shared" si="22"/>
        <v>0</v>
      </c>
      <c r="CE32" s="91">
        <f t="shared" si="22"/>
        <v>0</v>
      </c>
      <c r="CF32" s="92">
        <v>0</v>
      </c>
      <c r="CG32" s="91">
        <f t="shared" si="23"/>
        <v>0</v>
      </c>
      <c r="CH32" s="91">
        <f t="shared" si="23"/>
        <v>105</v>
      </c>
      <c r="CI32" s="91">
        <f t="shared" si="23"/>
        <v>24072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82" dxfId="208" stopIfTrue="1">
      <formula>$A7&lt;&gt;""</formula>
    </cfRule>
  </conditionalFormatting>
  <conditionalFormatting sqref="A10:CI10">
    <cfRule type="expression" priority="181" dxfId="208" stopIfTrue="1">
      <formula>$A10&lt;&gt;""</formula>
    </cfRule>
  </conditionalFormatting>
  <conditionalFormatting sqref="A11:CI11">
    <cfRule type="expression" priority="180" dxfId="208" stopIfTrue="1">
      <formula>$A11&lt;&gt;""</formula>
    </cfRule>
  </conditionalFormatting>
  <conditionalFormatting sqref="A12:CI12">
    <cfRule type="expression" priority="179" dxfId="208" stopIfTrue="1">
      <formula>$A12&lt;&gt;""</formula>
    </cfRule>
  </conditionalFormatting>
  <conditionalFormatting sqref="A13:CI13">
    <cfRule type="expression" priority="178" dxfId="208" stopIfTrue="1">
      <formula>$A13&lt;&gt;""</formula>
    </cfRule>
  </conditionalFormatting>
  <conditionalFormatting sqref="A14:CI14">
    <cfRule type="expression" priority="177" dxfId="208" stopIfTrue="1">
      <formula>$A14&lt;&gt;""</formula>
    </cfRule>
  </conditionalFormatting>
  <conditionalFormatting sqref="A15:CI15">
    <cfRule type="expression" priority="176" dxfId="208" stopIfTrue="1">
      <formula>$A15&lt;&gt;""</formula>
    </cfRule>
  </conditionalFormatting>
  <conditionalFormatting sqref="A16:CI16">
    <cfRule type="expression" priority="175" dxfId="208" stopIfTrue="1">
      <formula>$A16&lt;&gt;""</formula>
    </cfRule>
  </conditionalFormatting>
  <conditionalFormatting sqref="A9:CI9">
    <cfRule type="expression" priority="174" dxfId="208" stopIfTrue="1">
      <formula>$A9&lt;&gt;""</formula>
    </cfRule>
  </conditionalFormatting>
  <conditionalFormatting sqref="A18:CI18">
    <cfRule type="expression" priority="173" dxfId="208" stopIfTrue="1">
      <formula>$A18&lt;&gt;""</formula>
    </cfRule>
  </conditionalFormatting>
  <conditionalFormatting sqref="A19:CI19">
    <cfRule type="expression" priority="172" dxfId="208" stopIfTrue="1">
      <formula>$A19&lt;&gt;""</formula>
    </cfRule>
  </conditionalFormatting>
  <conditionalFormatting sqref="A20:CI20">
    <cfRule type="expression" priority="171" dxfId="208" stopIfTrue="1">
      <formula>$A20&lt;&gt;""</formula>
    </cfRule>
  </conditionalFormatting>
  <conditionalFormatting sqref="A21:CI21">
    <cfRule type="expression" priority="170" dxfId="208" stopIfTrue="1">
      <formula>$A21&lt;&gt;""</formula>
    </cfRule>
  </conditionalFormatting>
  <conditionalFormatting sqref="A22:CI22">
    <cfRule type="expression" priority="169" dxfId="208" stopIfTrue="1">
      <formula>$A22&lt;&gt;""</formula>
    </cfRule>
  </conditionalFormatting>
  <conditionalFormatting sqref="A23:CI23">
    <cfRule type="expression" priority="168" dxfId="208" stopIfTrue="1">
      <formula>$A23&lt;&gt;""</formula>
    </cfRule>
  </conditionalFormatting>
  <conditionalFormatting sqref="A24:CI24">
    <cfRule type="expression" priority="167" dxfId="208" stopIfTrue="1">
      <formula>$A24&lt;&gt;""</formula>
    </cfRule>
  </conditionalFormatting>
  <conditionalFormatting sqref="A25:CI25">
    <cfRule type="expression" priority="166" dxfId="208" stopIfTrue="1">
      <formula>$A25&lt;&gt;""</formula>
    </cfRule>
  </conditionalFormatting>
  <conditionalFormatting sqref="A26:CI26">
    <cfRule type="expression" priority="165" dxfId="208" stopIfTrue="1">
      <formula>$A26&lt;&gt;""</formula>
    </cfRule>
  </conditionalFormatting>
  <conditionalFormatting sqref="A27:CI27">
    <cfRule type="expression" priority="164" dxfId="208" stopIfTrue="1">
      <formula>$A27&lt;&gt;""</formula>
    </cfRule>
  </conditionalFormatting>
  <conditionalFormatting sqref="A28:CI28">
    <cfRule type="expression" priority="163" dxfId="208" stopIfTrue="1">
      <formula>$A28&lt;&gt;""</formula>
    </cfRule>
  </conditionalFormatting>
  <conditionalFormatting sqref="A29:CI29">
    <cfRule type="expression" priority="162" dxfId="208" stopIfTrue="1">
      <formula>$A29&lt;&gt;""</formula>
    </cfRule>
  </conditionalFormatting>
  <conditionalFormatting sqref="A30:CI30">
    <cfRule type="expression" priority="161" dxfId="208" stopIfTrue="1">
      <formula>$A30&lt;&gt;""</formula>
    </cfRule>
  </conditionalFormatting>
  <conditionalFormatting sqref="A31:CI31">
    <cfRule type="expression" priority="160" dxfId="208" stopIfTrue="1">
      <formula>$A31&lt;&gt;""</formula>
    </cfRule>
  </conditionalFormatting>
  <conditionalFormatting sqref="A32:CI32">
    <cfRule type="expression" priority="159" dxfId="208" stopIfTrue="1">
      <formula>$A32&lt;&gt;""</formula>
    </cfRule>
  </conditionalFormatting>
  <conditionalFormatting sqref="A17:CI17">
    <cfRule type="expression" priority="142" dxfId="208" stopIfTrue="1">
      <formula>$A17&lt;&gt;""</formula>
    </cfRule>
  </conditionalFormatting>
  <conditionalFormatting sqref="A8:CI8">
    <cfRule type="expression" priority="26" dxfId="208" stopIfTrue="1">
      <formula>$A8&lt;&gt;""</formula>
    </cfRule>
  </conditionalFormatting>
  <conditionalFormatting sqref="A9:CI9">
    <cfRule type="expression" priority="25" dxfId="208" stopIfTrue="1">
      <formula>$A9&lt;&gt;""</formula>
    </cfRule>
  </conditionalFormatting>
  <conditionalFormatting sqref="A10:CI10">
    <cfRule type="expression" priority="24" dxfId="208" stopIfTrue="1">
      <formula>$A10&lt;&gt;""</formula>
    </cfRule>
  </conditionalFormatting>
  <conditionalFormatting sqref="A11:CI11">
    <cfRule type="expression" priority="23" dxfId="208" stopIfTrue="1">
      <formula>$A11&lt;&gt;""</formula>
    </cfRule>
  </conditionalFormatting>
  <conditionalFormatting sqref="A12:CI12">
    <cfRule type="expression" priority="22" dxfId="208" stopIfTrue="1">
      <formula>$A12&lt;&gt;""</formula>
    </cfRule>
  </conditionalFormatting>
  <conditionalFormatting sqref="A13:CI13">
    <cfRule type="expression" priority="21" dxfId="208" stopIfTrue="1">
      <formula>$A13&lt;&gt;""</formula>
    </cfRule>
  </conditionalFormatting>
  <conditionalFormatting sqref="A14:CI14">
    <cfRule type="expression" priority="20" dxfId="208" stopIfTrue="1">
      <formula>$A14&lt;&gt;""</formula>
    </cfRule>
  </conditionalFormatting>
  <conditionalFormatting sqref="A15:CI15">
    <cfRule type="expression" priority="19" dxfId="208" stopIfTrue="1">
      <formula>$A15&lt;&gt;""</formula>
    </cfRule>
  </conditionalFormatting>
  <conditionalFormatting sqref="A16:CI16">
    <cfRule type="expression" priority="18" dxfId="208" stopIfTrue="1">
      <formula>$A16&lt;&gt;""</formula>
    </cfRule>
  </conditionalFormatting>
  <conditionalFormatting sqref="A17:CI17">
    <cfRule type="expression" priority="17" dxfId="208" stopIfTrue="1">
      <formula>$A17&lt;&gt;""</formula>
    </cfRule>
  </conditionalFormatting>
  <conditionalFormatting sqref="A18:CI18">
    <cfRule type="expression" priority="16" dxfId="208" stopIfTrue="1">
      <formula>$A18&lt;&gt;""</formula>
    </cfRule>
  </conditionalFormatting>
  <conditionalFormatting sqref="A19:CI19">
    <cfRule type="expression" priority="15" dxfId="208" stopIfTrue="1">
      <formula>$A19&lt;&gt;""</formula>
    </cfRule>
  </conditionalFormatting>
  <conditionalFormatting sqref="A20:CI20">
    <cfRule type="expression" priority="14" dxfId="208" stopIfTrue="1">
      <formula>$A20&lt;&gt;""</formula>
    </cfRule>
  </conditionalFormatting>
  <conditionalFormatting sqref="A21:CI21">
    <cfRule type="expression" priority="13" dxfId="208" stopIfTrue="1">
      <formula>$A21&lt;&gt;""</formula>
    </cfRule>
  </conditionalFormatting>
  <conditionalFormatting sqref="A22:CI22">
    <cfRule type="expression" priority="12" dxfId="208" stopIfTrue="1">
      <formula>$A22&lt;&gt;""</formula>
    </cfRule>
  </conditionalFormatting>
  <conditionalFormatting sqref="A23:CI23">
    <cfRule type="expression" priority="11" dxfId="208" stopIfTrue="1">
      <formula>$A23&lt;&gt;""</formula>
    </cfRule>
  </conditionalFormatting>
  <conditionalFormatting sqref="A24:CI24">
    <cfRule type="expression" priority="10" dxfId="208" stopIfTrue="1">
      <formula>$A24&lt;&gt;""</formula>
    </cfRule>
  </conditionalFormatting>
  <conditionalFormatting sqref="A25:CI25">
    <cfRule type="expression" priority="9" dxfId="208" stopIfTrue="1">
      <formula>$A25&lt;&gt;""</formula>
    </cfRule>
  </conditionalFormatting>
  <conditionalFormatting sqref="A26:CI26">
    <cfRule type="expression" priority="8" dxfId="208" stopIfTrue="1">
      <formula>$A26&lt;&gt;""</formula>
    </cfRule>
  </conditionalFormatting>
  <conditionalFormatting sqref="A27:CI27">
    <cfRule type="expression" priority="7" dxfId="208" stopIfTrue="1">
      <formula>$A27&lt;&gt;""</formula>
    </cfRule>
  </conditionalFormatting>
  <conditionalFormatting sqref="A28:CI28">
    <cfRule type="expression" priority="6" dxfId="208" stopIfTrue="1">
      <formula>$A28&lt;&gt;""</formula>
    </cfRule>
  </conditionalFormatting>
  <conditionalFormatting sqref="A29:CI29">
    <cfRule type="expression" priority="5" dxfId="208" stopIfTrue="1">
      <formula>$A29&lt;&gt;""</formula>
    </cfRule>
  </conditionalFormatting>
  <conditionalFormatting sqref="A30:CI30">
    <cfRule type="expression" priority="4" dxfId="208" stopIfTrue="1">
      <formula>$A30&lt;&gt;""</formula>
    </cfRule>
  </conditionalFormatting>
  <conditionalFormatting sqref="A31:CI31">
    <cfRule type="expression" priority="3" dxfId="208" stopIfTrue="1">
      <formula>$A31&lt;&gt;""</formula>
    </cfRule>
  </conditionalFormatting>
  <conditionalFormatting sqref="A32:CI32">
    <cfRule type="expression" priority="2" dxfId="208" stopIfTrue="1">
      <formula>$A32&lt;&gt;""</formula>
    </cfRule>
  </conditionalFormatting>
  <conditionalFormatting sqref="A7:CI7">
    <cfRule type="expression" priority="1" dxfId="20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07" t="s">
        <v>137</v>
      </c>
      <c r="B2" s="109" t="s">
        <v>138</v>
      </c>
      <c r="C2" s="105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08"/>
      <c r="B3" s="110"/>
      <c r="C3" s="111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08"/>
      <c r="B4" s="110"/>
      <c r="C4" s="106"/>
      <c r="D4" s="52" t="s">
        <v>147</v>
      </c>
      <c r="E4" s="10"/>
      <c r="F4" s="51"/>
      <c r="G4" s="52" t="s">
        <v>148</v>
      </c>
      <c r="H4" s="10"/>
      <c r="I4" s="51"/>
      <c r="J4" s="107" t="s">
        <v>149</v>
      </c>
      <c r="K4" s="105" t="s">
        <v>150</v>
      </c>
      <c r="L4" s="52" t="s">
        <v>147</v>
      </c>
      <c r="M4" s="10"/>
      <c r="N4" s="51"/>
      <c r="O4" s="52" t="s">
        <v>148</v>
      </c>
      <c r="P4" s="10"/>
      <c r="Q4" s="51"/>
      <c r="R4" s="107" t="s">
        <v>149</v>
      </c>
      <c r="S4" s="105" t="s">
        <v>150</v>
      </c>
      <c r="T4" s="52" t="s">
        <v>147</v>
      </c>
      <c r="U4" s="10"/>
      <c r="V4" s="51"/>
      <c r="W4" s="52" t="s">
        <v>148</v>
      </c>
      <c r="X4" s="10"/>
      <c r="Y4" s="51"/>
      <c r="Z4" s="107" t="s">
        <v>149</v>
      </c>
      <c r="AA4" s="105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07" t="s">
        <v>149</v>
      </c>
      <c r="AI4" s="105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07" t="s">
        <v>149</v>
      </c>
      <c r="AQ4" s="105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07" t="s">
        <v>149</v>
      </c>
      <c r="AY4" s="105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08"/>
      <c r="B5" s="110"/>
      <c r="C5" s="106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08"/>
      <c r="K5" s="106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08"/>
      <c r="S5" s="106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08"/>
      <c r="AA5" s="106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08"/>
      <c r="AI5" s="106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08"/>
      <c r="AQ5" s="106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08"/>
      <c r="AY5" s="106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08"/>
      <c r="B6" s="110"/>
      <c r="C6" s="106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08"/>
      <c r="K6" s="106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08"/>
      <c r="S6" s="106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08"/>
      <c r="AA6" s="106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08"/>
      <c r="AI6" s="106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08"/>
      <c r="AQ6" s="106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08"/>
      <c r="AY6" s="106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1" customFormat="1" ht="12" customHeight="1">
      <c r="A7" s="85" t="s">
        <v>202</v>
      </c>
      <c r="B7" s="86" t="s">
        <v>203</v>
      </c>
      <c r="C7" s="85" t="s">
        <v>198</v>
      </c>
      <c r="D7" s="93">
        <f aca="true" t="shared" si="0" ref="D7:I7">SUM(D8:D30)</f>
        <v>0</v>
      </c>
      <c r="E7" s="93">
        <f t="shared" si="0"/>
        <v>23553</v>
      </c>
      <c r="F7" s="93">
        <f t="shared" si="0"/>
        <v>23553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>COUNTIF(J8:J30,"&lt;&gt;")-COUNTIF(J8:J30,"&lt; &gt;")</f>
        <v>3</v>
      </c>
      <c r="K7" s="93">
        <f>COUNTIF(K8:K30,"&lt;&gt;")-COUNTIF(K8:K30,"&lt; &gt;")</f>
        <v>3</v>
      </c>
      <c r="L7" s="93">
        <f aca="true" t="shared" si="1" ref="L7:Q7">SUM(L8:L30)</f>
        <v>0</v>
      </c>
      <c r="M7" s="93">
        <f t="shared" si="1"/>
        <v>23553</v>
      </c>
      <c r="N7" s="93">
        <f t="shared" si="1"/>
        <v>23553</v>
      </c>
      <c r="O7" s="93">
        <f t="shared" si="1"/>
        <v>0</v>
      </c>
      <c r="P7" s="93">
        <f t="shared" si="1"/>
        <v>0</v>
      </c>
      <c r="Q7" s="93">
        <f t="shared" si="1"/>
        <v>0</v>
      </c>
      <c r="R7" s="93">
        <v>0</v>
      </c>
      <c r="S7" s="93">
        <v>0</v>
      </c>
      <c r="T7" s="93">
        <f aca="true" t="shared" si="2" ref="T7:Y7">SUM(T8:T30)</f>
        <v>0</v>
      </c>
      <c r="U7" s="93">
        <f t="shared" si="2"/>
        <v>0</v>
      </c>
      <c r="V7" s="93">
        <f t="shared" si="2"/>
        <v>0</v>
      </c>
      <c r="W7" s="93">
        <f t="shared" si="2"/>
        <v>0</v>
      </c>
      <c r="X7" s="93">
        <f t="shared" si="2"/>
        <v>0</v>
      </c>
      <c r="Y7" s="93">
        <f t="shared" si="2"/>
        <v>0</v>
      </c>
      <c r="Z7" s="93">
        <v>0</v>
      </c>
      <c r="AA7" s="93">
        <f>COUNTIF(AA8:AA30,"&lt;&gt;")-COUNTIF(AA8:AA30,"&lt; &gt;")</f>
        <v>23</v>
      </c>
      <c r="AB7" s="93">
        <f aca="true" t="shared" si="3" ref="AB7:AG7">SUM(AB8:AB30)</f>
        <v>0</v>
      </c>
      <c r="AC7" s="93">
        <f t="shared" si="3"/>
        <v>0</v>
      </c>
      <c r="AD7" s="93">
        <f t="shared" si="3"/>
        <v>0</v>
      </c>
      <c r="AE7" s="93">
        <f t="shared" si="3"/>
        <v>0</v>
      </c>
      <c r="AF7" s="93">
        <f t="shared" si="3"/>
        <v>0</v>
      </c>
      <c r="AG7" s="93">
        <f t="shared" si="3"/>
        <v>0</v>
      </c>
      <c r="AH7" s="93">
        <v>0</v>
      </c>
      <c r="AI7" s="93">
        <v>0</v>
      </c>
      <c r="AJ7" s="93">
        <f aca="true" t="shared" si="4" ref="AJ7:AO7">SUM(AJ8:AJ30)</f>
        <v>0</v>
      </c>
      <c r="AK7" s="93">
        <f t="shared" si="4"/>
        <v>0</v>
      </c>
      <c r="AL7" s="93">
        <f t="shared" si="4"/>
        <v>0</v>
      </c>
      <c r="AM7" s="93">
        <f t="shared" si="4"/>
        <v>0</v>
      </c>
      <c r="AN7" s="93">
        <f t="shared" si="4"/>
        <v>0</v>
      </c>
      <c r="AO7" s="93">
        <f t="shared" si="4"/>
        <v>0</v>
      </c>
      <c r="AP7" s="93">
        <v>0</v>
      </c>
      <c r="AQ7" s="93">
        <v>0</v>
      </c>
      <c r="AR7" s="93">
        <f aca="true" t="shared" si="5" ref="AR7:AW7">SUM(AR8:AR30)</f>
        <v>0</v>
      </c>
      <c r="AS7" s="93">
        <f t="shared" si="5"/>
        <v>0</v>
      </c>
      <c r="AT7" s="93">
        <f t="shared" si="5"/>
        <v>0</v>
      </c>
      <c r="AU7" s="93">
        <f t="shared" si="5"/>
        <v>0</v>
      </c>
      <c r="AV7" s="93">
        <f t="shared" si="5"/>
        <v>0</v>
      </c>
      <c r="AW7" s="93">
        <f t="shared" si="5"/>
        <v>0</v>
      </c>
      <c r="AX7" s="93">
        <v>0</v>
      </c>
      <c r="AY7" s="93">
        <v>0</v>
      </c>
      <c r="AZ7" s="93">
        <f aca="true" t="shared" si="6" ref="AZ7:BE7">SUM(AZ8:AZ30)</f>
        <v>0</v>
      </c>
      <c r="BA7" s="93">
        <f t="shared" si="6"/>
        <v>0</v>
      </c>
      <c r="BB7" s="93">
        <f t="shared" si="6"/>
        <v>0</v>
      </c>
      <c r="BC7" s="93">
        <f t="shared" si="6"/>
        <v>0</v>
      </c>
      <c r="BD7" s="93">
        <f t="shared" si="6"/>
        <v>0</v>
      </c>
      <c r="BE7" s="93">
        <f t="shared" si="6"/>
        <v>0</v>
      </c>
    </row>
    <row r="8" spans="1:57" s="80" customFormat="1" ht="12" customHeight="1">
      <c r="A8" s="89" t="s">
        <v>202</v>
      </c>
      <c r="B8" s="90" t="s">
        <v>203</v>
      </c>
      <c r="C8" s="89" t="s">
        <v>202</v>
      </c>
      <c r="D8" s="94">
        <f aca="true" t="shared" si="7" ref="D8:D30">SUM(L8,T8,AB8,AJ8,AR8,AZ8)</f>
        <v>0</v>
      </c>
      <c r="E8" s="94">
        <f aca="true" t="shared" si="8" ref="E8:E30">SUM(M8,U8,AC8,AK8,AS8,BA8)</f>
        <v>0</v>
      </c>
      <c r="F8" s="94">
        <f aca="true" t="shared" si="9" ref="F8:F30">SUM(D8:E8)</f>
        <v>0</v>
      </c>
      <c r="G8" s="94">
        <f aca="true" t="shared" si="10" ref="G8:G30">SUM(O8,W8,AE8,AM8,AU8,BC8)</f>
        <v>0</v>
      </c>
      <c r="H8" s="94">
        <f aca="true" t="shared" si="11" ref="H8:H30">SUM(P8,X8,AF8,AN8,AV8,BD8)</f>
        <v>0</v>
      </c>
      <c r="I8" s="94">
        <f aca="true" t="shared" si="12" ref="I8:I30">SUM(G8:H8)</f>
        <v>0</v>
      </c>
      <c r="J8" s="95" t="s">
        <v>200</v>
      </c>
      <c r="K8" s="95" t="s">
        <v>200</v>
      </c>
      <c r="L8" s="94">
        <v>0</v>
      </c>
      <c r="M8" s="94">
        <v>0</v>
      </c>
      <c r="N8" s="94">
        <f aca="true" t="shared" si="13" ref="N8:N30">SUM(L8,+M8)</f>
        <v>0</v>
      </c>
      <c r="O8" s="94">
        <v>0</v>
      </c>
      <c r="P8" s="94">
        <v>0</v>
      </c>
      <c r="Q8" s="94">
        <f aca="true" t="shared" si="14" ref="Q8:Q30">SUM(O8,+P8)</f>
        <v>0</v>
      </c>
      <c r="R8" s="95" t="s">
        <v>200</v>
      </c>
      <c r="S8" s="95" t="s">
        <v>200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5" t="s">
        <v>200</v>
      </c>
      <c r="AA8" s="95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f aca="true" t="shared" si="15" ref="AG8:AG30">SUM(AE8,+AF8)</f>
        <v>0</v>
      </c>
      <c r="AH8" s="95" t="s">
        <v>200</v>
      </c>
      <c r="AI8" s="95" t="s">
        <v>200</v>
      </c>
      <c r="AJ8" s="94">
        <v>0</v>
      </c>
      <c r="AK8" s="94">
        <v>0</v>
      </c>
      <c r="AL8" s="94">
        <f aca="true" t="shared" si="16" ref="AL8:AL30">SUM(AJ8,+AK8)</f>
        <v>0</v>
      </c>
      <c r="AM8" s="94">
        <v>0</v>
      </c>
      <c r="AN8" s="94">
        <v>0</v>
      </c>
      <c r="AO8" s="94">
        <f aca="true" t="shared" si="17" ref="AO8:AO30">SUM(AM8,+AN8)</f>
        <v>0</v>
      </c>
      <c r="AP8" s="95" t="s">
        <v>200</v>
      </c>
      <c r="AQ8" s="95" t="s">
        <v>200</v>
      </c>
      <c r="AR8" s="94">
        <v>0</v>
      </c>
      <c r="AS8" s="94">
        <v>0</v>
      </c>
      <c r="AT8" s="94">
        <f aca="true" t="shared" si="18" ref="AT8:AT30">SUM(AR8,+AS8)</f>
        <v>0</v>
      </c>
      <c r="AU8" s="94">
        <v>0</v>
      </c>
      <c r="AV8" s="94">
        <v>0</v>
      </c>
      <c r="AW8" s="94">
        <f aca="true" t="shared" si="19" ref="AW8:AW30">SUM(AU8,+AV8)</f>
        <v>0</v>
      </c>
      <c r="AX8" s="95" t="s">
        <v>200</v>
      </c>
      <c r="AY8" s="95" t="s">
        <v>200</v>
      </c>
      <c r="AZ8" s="94">
        <v>0</v>
      </c>
      <c r="BA8" s="94">
        <v>0</v>
      </c>
      <c r="BB8" s="94">
        <f aca="true" t="shared" si="20" ref="BB8:BB30">SUM(AZ8,BA8)</f>
        <v>0</v>
      </c>
      <c r="BC8" s="94">
        <v>0</v>
      </c>
      <c r="BD8" s="94">
        <v>0</v>
      </c>
      <c r="BE8" s="94">
        <f aca="true" t="shared" si="21" ref="BE8:BE30">SUM(BC8,+BD8)</f>
        <v>0</v>
      </c>
    </row>
    <row r="9" spans="1:57" s="80" customFormat="1" ht="12" customHeight="1">
      <c r="A9" s="89" t="s">
        <v>202</v>
      </c>
      <c r="B9" s="90" t="s">
        <v>216</v>
      </c>
      <c r="C9" s="89" t="s">
        <v>217</v>
      </c>
      <c r="D9" s="94">
        <f t="shared" si="7"/>
        <v>0</v>
      </c>
      <c r="E9" s="94">
        <f t="shared" si="8"/>
        <v>0</v>
      </c>
      <c r="F9" s="94">
        <f t="shared" si="9"/>
        <v>0</v>
      </c>
      <c r="G9" s="94">
        <f t="shared" si="10"/>
        <v>0</v>
      </c>
      <c r="H9" s="94">
        <f t="shared" si="11"/>
        <v>0</v>
      </c>
      <c r="I9" s="94">
        <f t="shared" si="12"/>
        <v>0</v>
      </c>
      <c r="J9" s="95" t="s">
        <v>200</v>
      </c>
      <c r="K9" s="95" t="s">
        <v>200</v>
      </c>
      <c r="L9" s="94">
        <v>0</v>
      </c>
      <c r="M9" s="94">
        <v>0</v>
      </c>
      <c r="N9" s="94">
        <f t="shared" si="13"/>
        <v>0</v>
      </c>
      <c r="O9" s="94">
        <v>0</v>
      </c>
      <c r="P9" s="94">
        <v>0</v>
      </c>
      <c r="Q9" s="94">
        <f t="shared" si="14"/>
        <v>0</v>
      </c>
      <c r="R9" s="95" t="s">
        <v>200</v>
      </c>
      <c r="S9" s="95" t="s">
        <v>200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5" t="s">
        <v>200</v>
      </c>
      <c r="AA9" s="95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f t="shared" si="15"/>
        <v>0</v>
      </c>
      <c r="AH9" s="95" t="s">
        <v>200</v>
      </c>
      <c r="AI9" s="95" t="s">
        <v>200</v>
      </c>
      <c r="AJ9" s="94">
        <v>0</v>
      </c>
      <c r="AK9" s="94">
        <v>0</v>
      </c>
      <c r="AL9" s="94">
        <f t="shared" si="16"/>
        <v>0</v>
      </c>
      <c r="AM9" s="94">
        <v>0</v>
      </c>
      <c r="AN9" s="94">
        <v>0</v>
      </c>
      <c r="AO9" s="94">
        <f t="shared" si="17"/>
        <v>0</v>
      </c>
      <c r="AP9" s="95" t="s">
        <v>200</v>
      </c>
      <c r="AQ9" s="95" t="s">
        <v>200</v>
      </c>
      <c r="AR9" s="94">
        <v>0</v>
      </c>
      <c r="AS9" s="94">
        <v>0</v>
      </c>
      <c r="AT9" s="94">
        <f t="shared" si="18"/>
        <v>0</v>
      </c>
      <c r="AU9" s="94">
        <v>0</v>
      </c>
      <c r="AV9" s="94">
        <v>0</v>
      </c>
      <c r="AW9" s="94">
        <f t="shared" si="19"/>
        <v>0</v>
      </c>
      <c r="AX9" s="95" t="s">
        <v>200</v>
      </c>
      <c r="AY9" s="95" t="s">
        <v>200</v>
      </c>
      <c r="AZ9" s="94">
        <v>0</v>
      </c>
      <c r="BA9" s="94">
        <v>0</v>
      </c>
      <c r="BB9" s="94">
        <f t="shared" si="20"/>
        <v>0</v>
      </c>
      <c r="BC9" s="94">
        <v>0</v>
      </c>
      <c r="BD9" s="94">
        <v>0</v>
      </c>
      <c r="BE9" s="94">
        <f t="shared" si="21"/>
        <v>0</v>
      </c>
    </row>
    <row r="10" spans="1:57" s="80" customFormat="1" ht="12" customHeight="1">
      <c r="A10" s="89" t="s">
        <v>202</v>
      </c>
      <c r="B10" s="90" t="s">
        <v>218</v>
      </c>
      <c r="C10" s="89" t="s">
        <v>219</v>
      </c>
      <c r="D10" s="94">
        <f t="shared" si="7"/>
        <v>0</v>
      </c>
      <c r="E10" s="94">
        <f t="shared" si="8"/>
        <v>0</v>
      </c>
      <c r="F10" s="94">
        <f t="shared" si="9"/>
        <v>0</v>
      </c>
      <c r="G10" s="94">
        <f t="shared" si="10"/>
        <v>0</v>
      </c>
      <c r="H10" s="94">
        <f t="shared" si="11"/>
        <v>0</v>
      </c>
      <c r="I10" s="94">
        <f t="shared" si="12"/>
        <v>0</v>
      </c>
      <c r="J10" s="95" t="s">
        <v>200</v>
      </c>
      <c r="K10" s="95" t="s">
        <v>200</v>
      </c>
      <c r="L10" s="94">
        <v>0</v>
      </c>
      <c r="M10" s="94">
        <v>0</v>
      </c>
      <c r="N10" s="94">
        <f t="shared" si="13"/>
        <v>0</v>
      </c>
      <c r="O10" s="94">
        <v>0</v>
      </c>
      <c r="P10" s="94">
        <v>0</v>
      </c>
      <c r="Q10" s="94">
        <f t="shared" si="14"/>
        <v>0</v>
      </c>
      <c r="R10" s="95" t="s">
        <v>200</v>
      </c>
      <c r="S10" s="95" t="s">
        <v>200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5" t="s">
        <v>200</v>
      </c>
      <c r="AA10" s="95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f t="shared" si="15"/>
        <v>0</v>
      </c>
      <c r="AH10" s="95" t="s">
        <v>200</v>
      </c>
      <c r="AI10" s="95" t="s">
        <v>200</v>
      </c>
      <c r="AJ10" s="94">
        <v>0</v>
      </c>
      <c r="AK10" s="94">
        <v>0</v>
      </c>
      <c r="AL10" s="94">
        <f t="shared" si="16"/>
        <v>0</v>
      </c>
      <c r="AM10" s="94">
        <v>0</v>
      </c>
      <c r="AN10" s="94">
        <v>0</v>
      </c>
      <c r="AO10" s="94">
        <f t="shared" si="17"/>
        <v>0</v>
      </c>
      <c r="AP10" s="95" t="s">
        <v>200</v>
      </c>
      <c r="AQ10" s="95" t="s">
        <v>200</v>
      </c>
      <c r="AR10" s="94">
        <v>0</v>
      </c>
      <c r="AS10" s="94">
        <v>0</v>
      </c>
      <c r="AT10" s="94">
        <f t="shared" si="18"/>
        <v>0</v>
      </c>
      <c r="AU10" s="94">
        <v>0</v>
      </c>
      <c r="AV10" s="94">
        <v>0</v>
      </c>
      <c r="AW10" s="94">
        <f t="shared" si="19"/>
        <v>0</v>
      </c>
      <c r="AX10" s="95" t="s">
        <v>200</v>
      </c>
      <c r="AY10" s="95" t="s">
        <v>200</v>
      </c>
      <c r="AZ10" s="94">
        <v>0</v>
      </c>
      <c r="BA10" s="94">
        <v>0</v>
      </c>
      <c r="BB10" s="94">
        <f t="shared" si="20"/>
        <v>0</v>
      </c>
      <c r="BC10" s="94">
        <v>0</v>
      </c>
      <c r="BD10" s="94">
        <v>0</v>
      </c>
      <c r="BE10" s="94">
        <f t="shared" si="21"/>
        <v>0</v>
      </c>
    </row>
    <row r="11" spans="1:57" s="80" customFormat="1" ht="12" customHeight="1">
      <c r="A11" s="89" t="s">
        <v>202</v>
      </c>
      <c r="B11" s="90" t="s">
        <v>220</v>
      </c>
      <c r="C11" s="89" t="s">
        <v>221</v>
      </c>
      <c r="D11" s="94">
        <f t="shared" si="7"/>
        <v>0</v>
      </c>
      <c r="E11" s="94">
        <f t="shared" si="8"/>
        <v>0</v>
      </c>
      <c r="F11" s="94">
        <f t="shared" si="9"/>
        <v>0</v>
      </c>
      <c r="G11" s="94">
        <f t="shared" si="10"/>
        <v>0</v>
      </c>
      <c r="H11" s="94">
        <f t="shared" si="11"/>
        <v>0</v>
      </c>
      <c r="I11" s="94">
        <f t="shared" si="12"/>
        <v>0</v>
      </c>
      <c r="J11" s="95" t="s">
        <v>200</v>
      </c>
      <c r="K11" s="95" t="s">
        <v>200</v>
      </c>
      <c r="L11" s="94">
        <v>0</v>
      </c>
      <c r="M11" s="94">
        <v>0</v>
      </c>
      <c r="N11" s="94">
        <f t="shared" si="13"/>
        <v>0</v>
      </c>
      <c r="O11" s="94">
        <v>0</v>
      </c>
      <c r="P11" s="94">
        <v>0</v>
      </c>
      <c r="Q11" s="94">
        <f t="shared" si="14"/>
        <v>0</v>
      </c>
      <c r="R11" s="95" t="s">
        <v>200</v>
      </c>
      <c r="S11" s="95" t="s">
        <v>200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5" t="s">
        <v>200</v>
      </c>
      <c r="AA11" s="95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f t="shared" si="15"/>
        <v>0</v>
      </c>
      <c r="AH11" s="95" t="s">
        <v>200</v>
      </c>
      <c r="AI11" s="95" t="s">
        <v>200</v>
      </c>
      <c r="AJ11" s="94">
        <v>0</v>
      </c>
      <c r="AK11" s="94">
        <v>0</v>
      </c>
      <c r="AL11" s="94">
        <f t="shared" si="16"/>
        <v>0</v>
      </c>
      <c r="AM11" s="94">
        <v>0</v>
      </c>
      <c r="AN11" s="94">
        <v>0</v>
      </c>
      <c r="AO11" s="94">
        <f t="shared" si="17"/>
        <v>0</v>
      </c>
      <c r="AP11" s="95" t="s">
        <v>200</v>
      </c>
      <c r="AQ11" s="95" t="s">
        <v>200</v>
      </c>
      <c r="AR11" s="94">
        <v>0</v>
      </c>
      <c r="AS11" s="94">
        <v>0</v>
      </c>
      <c r="AT11" s="94">
        <f t="shared" si="18"/>
        <v>0</v>
      </c>
      <c r="AU11" s="94">
        <v>0</v>
      </c>
      <c r="AV11" s="94">
        <v>0</v>
      </c>
      <c r="AW11" s="94">
        <f t="shared" si="19"/>
        <v>0</v>
      </c>
      <c r="AX11" s="95" t="s">
        <v>200</v>
      </c>
      <c r="AY11" s="95" t="s">
        <v>200</v>
      </c>
      <c r="AZ11" s="94">
        <v>0</v>
      </c>
      <c r="BA11" s="94">
        <v>0</v>
      </c>
      <c r="BB11" s="94">
        <f t="shared" si="20"/>
        <v>0</v>
      </c>
      <c r="BC11" s="94">
        <v>0</v>
      </c>
      <c r="BD11" s="94">
        <v>0</v>
      </c>
      <c r="BE11" s="94">
        <f t="shared" si="21"/>
        <v>0</v>
      </c>
    </row>
    <row r="12" spans="1:57" s="80" customFormat="1" ht="12" customHeight="1">
      <c r="A12" s="89" t="s">
        <v>202</v>
      </c>
      <c r="B12" s="90" t="s">
        <v>222</v>
      </c>
      <c r="C12" s="89" t="s">
        <v>223</v>
      </c>
      <c r="D12" s="94">
        <f t="shared" si="7"/>
        <v>0</v>
      </c>
      <c r="E12" s="94">
        <f t="shared" si="8"/>
        <v>0</v>
      </c>
      <c r="F12" s="94">
        <f t="shared" si="9"/>
        <v>0</v>
      </c>
      <c r="G12" s="94">
        <f t="shared" si="10"/>
        <v>0</v>
      </c>
      <c r="H12" s="94">
        <f t="shared" si="11"/>
        <v>0</v>
      </c>
      <c r="I12" s="94">
        <f t="shared" si="12"/>
        <v>0</v>
      </c>
      <c r="J12" s="95" t="s">
        <v>200</v>
      </c>
      <c r="K12" s="95" t="s">
        <v>200</v>
      </c>
      <c r="L12" s="94">
        <v>0</v>
      </c>
      <c r="M12" s="94">
        <v>0</v>
      </c>
      <c r="N12" s="94">
        <f t="shared" si="13"/>
        <v>0</v>
      </c>
      <c r="O12" s="94">
        <v>0</v>
      </c>
      <c r="P12" s="94">
        <v>0</v>
      </c>
      <c r="Q12" s="94">
        <f t="shared" si="14"/>
        <v>0</v>
      </c>
      <c r="R12" s="95" t="s">
        <v>200</v>
      </c>
      <c r="S12" s="95" t="s">
        <v>200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5" t="s">
        <v>200</v>
      </c>
      <c r="AA12" s="95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f t="shared" si="15"/>
        <v>0</v>
      </c>
      <c r="AH12" s="95" t="s">
        <v>200</v>
      </c>
      <c r="AI12" s="95" t="s">
        <v>200</v>
      </c>
      <c r="AJ12" s="94">
        <v>0</v>
      </c>
      <c r="AK12" s="94">
        <v>0</v>
      </c>
      <c r="AL12" s="94">
        <f t="shared" si="16"/>
        <v>0</v>
      </c>
      <c r="AM12" s="94">
        <v>0</v>
      </c>
      <c r="AN12" s="94">
        <v>0</v>
      </c>
      <c r="AO12" s="94">
        <f t="shared" si="17"/>
        <v>0</v>
      </c>
      <c r="AP12" s="95" t="s">
        <v>200</v>
      </c>
      <c r="AQ12" s="95" t="s">
        <v>200</v>
      </c>
      <c r="AR12" s="94">
        <v>0</v>
      </c>
      <c r="AS12" s="94">
        <v>0</v>
      </c>
      <c r="AT12" s="94">
        <f t="shared" si="18"/>
        <v>0</v>
      </c>
      <c r="AU12" s="94">
        <v>0</v>
      </c>
      <c r="AV12" s="94">
        <v>0</v>
      </c>
      <c r="AW12" s="94">
        <f t="shared" si="19"/>
        <v>0</v>
      </c>
      <c r="AX12" s="95" t="s">
        <v>200</v>
      </c>
      <c r="AY12" s="95" t="s">
        <v>200</v>
      </c>
      <c r="AZ12" s="94">
        <v>0</v>
      </c>
      <c r="BA12" s="94">
        <v>0</v>
      </c>
      <c r="BB12" s="94">
        <f t="shared" si="20"/>
        <v>0</v>
      </c>
      <c r="BC12" s="94">
        <v>0</v>
      </c>
      <c r="BD12" s="94">
        <v>0</v>
      </c>
      <c r="BE12" s="94">
        <f t="shared" si="21"/>
        <v>0</v>
      </c>
    </row>
    <row r="13" spans="1:57" s="80" customFormat="1" ht="12" customHeight="1">
      <c r="A13" s="89" t="s">
        <v>202</v>
      </c>
      <c r="B13" s="90" t="s">
        <v>224</v>
      </c>
      <c r="C13" s="89" t="s">
        <v>225</v>
      </c>
      <c r="D13" s="94">
        <f t="shared" si="7"/>
        <v>0</v>
      </c>
      <c r="E13" s="94">
        <f t="shared" si="8"/>
        <v>0</v>
      </c>
      <c r="F13" s="94">
        <f t="shared" si="9"/>
        <v>0</v>
      </c>
      <c r="G13" s="94">
        <f t="shared" si="10"/>
        <v>0</v>
      </c>
      <c r="H13" s="94">
        <f t="shared" si="11"/>
        <v>0</v>
      </c>
      <c r="I13" s="94">
        <f t="shared" si="12"/>
        <v>0</v>
      </c>
      <c r="J13" s="95" t="s">
        <v>200</v>
      </c>
      <c r="K13" s="95" t="s">
        <v>200</v>
      </c>
      <c r="L13" s="94">
        <v>0</v>
      </c>
      <c r="M13" s="94">
        <v>0</v>
      </c>
      <c r="N13" s="94">
        <f t="shared" si="13"/>
        <v>0</v>
      </c>
      <c r="O13" s="94">
        <v>0</v>
      </c>
      <c r="P13" s="94">
        <v>0</v>
      </c>
      <c r="Q13" s="94">
        <f t="shared" si="14"/>
        <v>0</v>
      </c>
      <c r="R13" s="95" t="s">
        <v>200</v>
      </c>
      <c r="S13" s="95" t="s">
        <v>200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5" t="s">
        <v>200</v>
      </c>
      <c r="AA13" s="95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f t="shared" si="15"/>
        <v>0</v>
      </c>
      <c r="AH13" s="95" t="s">
        <v>200</v>
      </c>
      <c r="AI13" s="95" t="s">
        <v>200</v>
      </c>
      <c r="AJ13" s="94">
        <v>0</v>
      </c>
      <c r="AK13" s="94">
        <v>0</v>
      </c>
      <c r="AL13" s="94">
        <f t="shared" si="16"/>
        <v>0</v>
      </c>
      <c r="AM13" s="94">
        <v>0</v>
      </c>
      <c r="AN13" s="94">
        <v>0</v>
      </c>
      <c r="AO13" s="94">
        <f t="shared" si="17"/>
        <v>0</v>
      </c>
      <c r="AP13" s="95" t="s">
        <v>200</v>
      </c>
      <c r="AQ13" s="95" t="s">
        <v>200</v>
      </c>
      <c r="AR13" s="94">
        <v>0</v>
      </c>
      <c r="AS13" s="94">
        <v>0</v>
      </c>
      <c r="AT13" s="94">
        <f t="shared" si="18"/>
        <v>0</v>
      </c>
      <c r="AU13" s="94">
        <v>0</v>
      </c>
      <c r="AV13" s="94">
        <v>0</v>
      </c>
      <c r="AW13" s="94">
        <f t="shared" si="19"/>
        <v>0</v>
      </c>
      <c r="AX13" s="95" t="s">
        <v>200</v>
      </c>
      <c r="AY13" s="95" t="s">
        <v>200</v>
      </c>
      <c r="AZ13" s="94">
        <v>0</v>
      </c>
      <c r="BA13" s="94">
        <v>0</v>
      </c>
      <c r="BB13" s="94">
        <f t="shared" si="20"/>
        <v>0</v>
      </c>
      <c r="BC13" s="94">
        <v>0</v>
      </c>
      <c r="BD13" s="94">
        <v>0</v>
      </c>
      <c r="BE13" s="94">
        <f t="shared" si="21"/>
        <v>0</v>
      </c>
    </row>
    <row r="14" spans="1:57" s="80" customFormat="1" ht="12" customHeight="1">
      <c r="A14" s="89" t="s">
        <v>202</v>
      </c>
      <c r="B14" s="90" t="s">
        <v>226</v>
      </c>
      <c r="C14" s="89" t="s">
        <v>227</v>
      </c>
      <c r="D14" s="94">
        <f t="shared" si="7"/>
        <v>0</v>
      </c>
      <c r="E14" s="94">
        <f t="shared" si="8"/>
        <v>13402</v>
      </c>
      <c r="F14" s="94">
        <f t="shared" si="9"/>
        <v>13402</v>
      </c>
      <c r="G14" s="94">
        <f t="shared" si="10"/>
        <v>0</v>
      </c>
      <c r="H14" s="94">
        <f t="shared" si="11"/>
        <v>0</v>
      </c>
      <c r="I14" s="94">
        <f t="shared" si="12"/>
        <v>0</v>
      </c>
      <c r="J14" s="95" t="s">
        <v>204</v>
      </c>
      <c r="K14" s="95" t="s">
        <v>205</v>
      </c>
      <c r="L14" s="94">
        <v>0</v>
      </c>
      <c r="M14" s="94">
        <v>13402</v>
      </c>
      <c r="N14" s="94">
        <f t="shared" si="13"/>
        <v>13402</v>
      </c>
      <c r="O14" s="94">
        <v>0</v>
      </c>
      <c r="P14" s="94">
        <v>0</v>
      </c>
      <c r="Q14" s="94">
        <f t="shared" si="14"/>
        <v>0</v>
      </c>
      <c r="R14" s="95" t="s">
        <v>200</v>
      </c>
      <c r="S14" s="95" t="s">
        <v>200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5" t="s">
        <v>200</v>
      </c>
      <c r="AA14" s="95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f t="shared" si="15"/>
        <v>0</v>
      </c>
      <c r="AH14" s="95" t="s">
        <v>200</v>
      </c>
      <c r="AI14" s="95" t="s">
        <v>200</v>
      </c>
      <c r="AJ14" s="94">
        <v>0</v>
      </c>
      <c r="AK14" s="94">
        <v>0</v>
      </c>
      <c r="AL14" s="94">
        <f t="shared" si="16"/>
        <v>0</v>
      </c>
      <c r="AM14" s="94">
        <v>0</v>
      </c>
      <c r="AN14" s="94">
        <v>0</v>
      </c>
      <c r="AO14" s="94">
        <f t="shared" si="17"/>
        <v>0</v>
      </c>
      <c r="AP14" s="95" t="s">
        <v>200</v>
      </c>
      <c r="AQ14" s="95" t="s">
        <v>200</v>
      </c>
      <c r="AR14" s="94">
        <v>0</v>
      </c>
      <c r="AS14" s="94">
        <v>0</v>
      </c>
      <c r="AT14" s="94">
        <f t="shared" si="18"/>
        <v>0</v>
      </c>
      <c r="AU14" s="94">
        <v>0</v>
      </c>
      <c r="AV14" s="94">
        <v>0</v>
      </c>
      <c r="AW14" s="94">
        <f t="shared" si="19"/>
        <v>0</v>
      </c>
      <c r="AX14" s="95" t="s">
        <v>200</v>
      </c>
      <c r="AY14" s="95" t="s">
        <v>200</v>
      </c>
      <c r="AZ14" s="94">
        <v>0</v>
      </c>
      <c r="BA14" s="94">
        <v>0</v>
      </c>
      <c r="BB14" s="94">
        <f t="shared" si="20"/>
        <v>0</v>
      </c>
      <c r="BC14" s="94">
        <v>0</v>
      </c>
      <c r="BD14" s="94">
        <v>0</v>
      </c>
      <c r="BE14" s="94">
        <f t="shared" si="21"/>
        <v>0</v>
      </c>
    </row>
    <row r="15" spans="1:57" s="80" customFormat="1" ht="12" customHeight="1">
      <c r="A15" s="89" t="s">
        <v>202</v>
      </c>
      <c r="B15" s="90" t="s">
        <v>228</v>
      </c>
      <c r="C15" s="89" t="s">
        <v>229</v>
      </c>
      <c r="D15" s="94">
        <f t="shared" si="7"/>
        <v>0</v>
      </c>
      <c r="E15" s="94">
        <f t="shared" si="8"/>
        <v>0</v>
      </c>
      <c r="F15" s="94">
        <f t="shared" si="9"/>
        <v>0</v>
      </c>
      <c r="G15" s="94">
        <f t="shared" si="10"/>
        <v>0</v>
      </c>
      <c r="H15" s="94">
        <f t="shared" si="11"/>
        <v>0</v>
      </c>
      <c r="I15" s="94">
        <f t="shared" si="12"/>
        <v>0</v>
      </c>
      <c r="J15" s="95" t="s">
        <v>200</v>
      </c>
      <c r="K15" s="95" t="s">
        <v>200</v>
      </c>
      <c r="L15" s="94">
        <v>0</v>
      </c>
      <c r="M15" s="94">
        <v>0</v>
      </c>
      <c r="N15" s="94">
        <f t="shared" si="13"/>
        <v>0</v>
      </c>
      <c r="O15" s="94">
        <v>0</v>
      </c>
      <c r="P15" s="94">
        <v>0</v>
      </c>
      <c r="Q15" s="94">
        <f t="shared" si="14"/>
        <v>0</v>
      </c>
      <c r="R15" s="95" t="s">
        <v>200</v>
      </c>
      <c r="S15" s="95" t="s">
        <v>200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5" t="s">
        <v>200</v>
      </c>
      <c r="AA15" s="95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f t="shared" si="15"/>
        <v>0</v>
      </c>
      <c r="AH15" s="95" t="s">
        <v>200</v>
      </c>
      <c r="AI15" s="95" t="s">
        <v>200</v>
      </c>
      <c r="AJ15" s="94">
        <v>0</v>
      </c>
      <c r="AK15" s="94">
        <v>0</v>
      </c>
      <c r="AL15" s="94">
        <f t="shared" si="16"/>
        <v>0</v>
      </c>
      <c r="AM15" s="94">
        <v>0</v>
      </c>
      <c r="AN15" s="94">
        <v>0</v>
      </c>
      <c r="AO15" s="94">
        <f t="shared" si="17"/>
        <v>0</v>
      </c>
      <c r="AP15" s="95" t="s">
        <v>200</v>
      </c>
      <c r="AQ15" s="95" t="s">
        <v>200</v>
      </c>
      <c r="AR15" s="94">
        <v>0</v>
      </c>
      <c r="AS15" s="94">
        <v>0</v>
      </c>
      <c r="AT15" s="94">
        <f t="shared" si="18"/>
        <v>0</v>
      </c>
      <c r="AU15" s="94">
        <v>0</v>
      </c>
      <c r="AV15" s="94">
        <v>0</v>
      </c>
      <c r="AW15" s="94">
        <f t="shared" si="19"/>
        <v>0</v>
      </c>
      <c r="AX15" s="95" t="s">
        <v>200</v>
      </c>
      <c r="AY15" s="95" t="s">
        <v>200</v>
      </c>
      <c r="AZ15" s="94">
        <v>0</v>
      </c>
      <c r="BA15" s="94">
        <v>0</v>
      </c>
      <c r="BB15" s="94">
        <f t="shared" si="20"/>
        <v>0</v>
      </c>
      <c r="BC15" s="94">
        <v>0</v>
      </c>
      <c r="BD15" s="94">
        <v>0</v>
      </c>
      <c r="BE15" s="94">
        <f t="shared" si="21"/>
        <v>0</v>
      </c>
    </row>
    <row r="16" spans="1:57" s="80" customFormat="1" ht="12" customHeight="1">
      <c r="A16" s="89" t="s">
        <v>202</v>
      </c>
      <c r="B16" s="90" t="s">
        <v>230</v>
      </c>
      <c r="C16" s="89" t="s">
        <v>231</v>
      </c>
      <c r="D16" s="94">
        <f t="shared" si="7"/>
        <v>0</v>
      </c>
      <c r="E16" s="94">
        <f t="shared" si="8"/>
        <v>0</v>
      </c>
      <c r="F16" s="94">
        <f t="shared" si="9"/>
        <v>0</v>
      </c>
      <c r="G16" s="94">
        <f t="shared" si="10"/>
        <v>0</v>
      </c>
      <c r="H16" s="94">
        <f t="shared" si="11"/>
        <v>0</v>
      </c>
      <c r="I16" s="94">
        <f t="shared" si="12"/>
        <v>0</v>
      </c>
      <c r="J16" s="95" t="s">
        <v>200</v>
      </c>
      <c r="K16" s="95" t="s">
        <v>200</v>
      </c>
      <c r="L16" s="94">
        <v>0</v>
      </c>
      <c r="M16" s="94">
        <v>0</v>
      </c>
      <c r="N16" s="94">
        <f t="shared" si="13"/>
        <v>0</v>
      </c>
      <c r="O16" s="94">
        <v>0</v>
      </c>
      <c r="P16" s="94">
        <v>0</v>
      </c>
      <c r="Q16" s="94">
        <f t="shared" si="14"/>
        <v>0</v>
      </c>
      <c r="R16" s="95" t="s">
        <v>200</v>
      </c>
      <c r="S16" s="95" t="s">
        <v>200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5" t="s">
        <v>200</v>
      </c>
      <c r="AA16" s="95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f t="shared" si="15"/>
        <v>0</v>
      </c>
      <c r="AH16" s="95" t="s">
        <v>200</v>
      </c>
      <c r="AI16" s="95" t="s">
        <v>200</v>
      </c>
      <c r="AJ16" s="94">
        <v>0</v>
      </c>
      <c r="AK16" s="94">
        <v>0</v>
      </c>
      <c r="AL16" s="94">
        <f t="shared" si="16"/>
        <v>0</v>
      </c>
      <c r="AM16" s="94">
        <v>0</v>
      </c>
      <c r="AN16" s="94">
        <v>0</v>
      </c>
      <c r="AO16" s="94">
        <f t="shared" si="17"/>
        <v>0</v>
      </c>
      <c r="AP16" s="95" t="s">
        <v>200</v>
      </c>
      <c r="AQ16" s="95" t="s">
        <v>200</v>
      </c>
      <c r="AR16" s="94">
        <v>0</v>
      </c>
      <c r="AS16" s="94">
        <v>0</v>
      </c>
      <c r="AT16" s="94">
        <f t="shared" si="18"/>
        <v>0</v>
      </c>
      <c r="AU16" s="94">
        <v>0</v>
      </c>
      <c r="AV16" s="94">
        <v>0</v>
      </c>
      <c r="AW16" s="94">
        <f t="shared" si="19"/>
        <v>0</v>
      </c>
      <c r="AX16" s="95" t="s">
        <v>200</v>
      </c>
      <c r="AY16" s="95" t="s">
        <v>200</v>
      </c>
      <c r="AZ16" s="94">
        <v>0</v>
      </c>
      <c r="BA16" s="94">
        <v>0</v>
      </c>
      <c r="BB16" s="94">
        <f t="shared" si="20"/>
        <v>0</v>
      </c>
      <c r="BC16" s="94">
        <v>0</v>
      </c>
      <c r="BD16" s="94">
        <v>0</v>
      </c>
      <c r="BE16" s="94">
        <f t="shared" si="21"/>
        <v>0</v>
      </c>
    </row>
    <row r="17" spans="1:57" s="80" customFormat="1" ht="12" customHeight="1">
      <c r="A17" s="89" t="s">
        <v>202</v>
      </c>
      <c r="B17" s="90" t="s">
        <v>232</v>
      </c>
      <c r="C17" s="89" t="s">
        <v>233</v>
      </c>
      <c r="D17" s="94">
        <f t="shared" si="7"/>
        <v>0</v>
      </c>
      <c r="E17" s="94">
        <f t="shared" si="8"/>
        <v>0</v>
      </c>
      <c r="F17" s="94">
        <f t="shared" si="9"/>
        <v>0</v>
      </c>
      <c r="G17" s="94">
        <f t="shared" si="10"/>
        <v>0</v>
      </c>
      <c r="H17" s="94">
        <f t="shared" si="11"/>
        <v>0</v>
      </c>
      <c r="I17" s="94">
        <f t="shared" si="12"/>
        <v>0</v>
      </c>
      <c r="J17" s="95" t="s">
        <v>200</v>
      </c>
      <c r="K17" s="95" t="s">
        <v>200</v>
      </c>
      <c r="L17" s="94">
        <v>0</v>
      </c>
      <c r="M17" s="94">
        <v>0</v>
      </c>
      <c r="N17" s="94">
        <f t="shared" si="13"/>
        <v>0</v>
      </c>
      <c r="O17" s="94">
        <v>0</v>
      </c>
      <c r="P17" s="94">
        <v>0</v>
      </c>
      <c r="Q17" s="94">
        <f t="shared" si="14"/>
        <v>0</v>
      </c>
      <c r="R17" s="95" t="s">
        <v>200</v>
      </c>
      <c r="S17" s="95" t="s">
        <v>200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5" t="s">
        <v>200</v>
      </c>
      <c r="AA17" s="95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f t="shared" si="15"/>
        <v>0</v>
      </c>
      <c r="AH17" s="95" t="s">
        <v>200</v>
      </c>
      <c r="AI17" s="95" t="s">
        <v>200</v>
      </c>
      <c r="AJ17" s="94">
        <v>0</v>
      </c>
      <c r="AK17" s="94">
        <v>0</v>
      </c>
      <c r="AL17" s="94">
        <f t="shared" si="16"/>
        <v>0</v>
      </c>
      <c r="AM17" s="94">
        <v>0</v>
      </c>
      <c r="AN17" s="94">
        <v>0</v>
      </c>
      <c r="AO17" s="94">
        <f t="shared" si="17"/>
        <v>0</v>
      </c>
      <c r="AP17" s="95" t="s">
        <v>200</v>
      </c>
      <c r="AQ17" s="95" t="s">
        <v>200</v>
      </c>
      <c r="AR17" s="94">
        <v>0</v>
      </c>
      <c r="AS17" s="94">
        <v>0</v>
      </c>
      <c r="AT17" s="94">
        <f t="shared" si="18"/>
        <v>0</v>
      </c>
      <c r="AU17" s="94">
        <v>0</v>
      </c>
      <c r="AV17" s="94">
        <v>0</v>
      </c>
      <c r="AW17" s="94">
        <f t="shared" si="19"/>
        <v>0</v>
      </c>
      <c r="AX17" s="95" t="s">
        <v>200</v>
      </c>
      <c r="AY17" s="95" t="s">
        <v>200</v>
      </c>
      <c r="AZ17" s="94">
        <v>0</v>
      </c>
      <c r="BA17" s="94">
        <v>0</v>
      </c>
      <c r="BB17" s="94">
        <f t="shared" si="20"/>
        <v>0</v>
      </c>
      <c r="BC17" s="94">
        <v>0</v>
      </c>
      <c r="BD17" s="94">
        <v>0</v>
      </c>
      <c r="BE17" s="94">
        <f t="shared" si="21"/>
        <v>0</v>
      </c>
    </row>
    <row r="18" spans="1:57" s="80" customFormat="1" ht="12" customHeight="1">
      <c r="A18" s="89" t="s">
        <v>202</v>
      </c>
      <c r="B18" s="90" t="s">
        <v>234</v>
      </c>
      <c r="C18" s="89" t="s">
        <v>235</v>
      </c>
      <c r="D18" s="94">
        <f t="shared" si="7"/>
        <v>0</v>
      </c>
      <c r="E18" s="94">
        <f t="shared" si="8"/>
        <v>0</v>
      </c>
      <c r="F18" s="94">
        <f t="shared" si="9"/>
        <v>0</v>
      </c>
      <c r="G18" s="94">
        <f t="shared" si="10"/>
        <v>0</v>
      </c>
      <c r="H18" s="94">
        <f t="shared" si="11"/>
        <v>0</v>
      </c>
      <c r="I18" s="94">
        <f t="shared" si="12"/>
        <v>0</v>
      </c>
      <c r="J18" s="95" t="s">
        <v>200</v>
      </c>
      <c r="K18" s="95" t="s">
        <v>200</v>
      </c>
      <c r="L18" s="94">
        <v>0</v>
      </c>
      <c r="M18" s="94">
        <v>0</v>
      </c>
      <c r="N18" s="94">
        <f t="shared" si="13"/>
        <v>0</v>
      </c>
      <c r="O18" s="94">
        <v>0</v>
      </c>
      <c r="P18" s="94">
        <v>0</v>
      </c>
      <c r="Q18" s="94">
        <f t="shared" si="14"/>
        <v>0</v>
      </c>
      <c r="R18" s="95" t="s">
        <v>200</v>
      </c>
      <c r="S18" s="95" t="s">
        <v>200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5" t="s">
        <v>200</v>
      </c>
      <c r="AA18" s="95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f t="shared" si="15"/>
        <v>0</v>
      </c>
      <c r="AH18" s="95" t="s">
        <v>200</v>
      </c>
      <c r="AI18" s="95" t="s">
        <v>200</v>
      </c>
      <c r="AJ18" s="94">
        <v>0</v>
      </c>
      <c r="AK18" s="94">
        <v>0</v>
      </c>
      <c r="AL18" s="94">
        <f t="shared" si="16"/>
        <v>0</v>
      </c>
      <c r="AM18" s="94">
        <v>0</v>
      </c>
      <c r="AN18" s="94">
        <v>0</v>
      </c>
      <c r="AO18" s="94">
        <f t="shared" si="17"/>
        <v>0</v>
      </c>
      <c r="AP18" s="95" t="s">
        <v>200</v>
      </c>
      <c r="AQ18" s="95" t="s">
        <v>200</v>
      </c>
      <c r="AR18" s="94">
        <v>0</v>
      </c>
      <c r="AS18" s="94">
        <v>0</v>
      </c>
      <c r="AT18" s="94">
        <f t="shared" si="18"/>
        <v>0</v>
      </c>
      <c r="AU18" s="94">
        <v>0</v>
      </c>
      <c r="AV18" s="94">
        <v>0</v>
      </c>
      <c r="AW18" s="94">
        <f t="shared" si="19"/>
        <v>0</v>
      </c>
      <c r="AX18" s="95" t="s">
        <v>200</v>
      </c>
      <c r="AY18" s="95" t="s">
        <v>200</v>
      </c>
      <c r="AZ18" s="94">
        <v>0</v>
      </c>
      <c r="BA18" s="94">
        <v>0</v>
      </c>
      <c r="BB18" s="94">
        <f t="shared" si="20"/>
        <v>0</v>
      </c>
      <c r="BC18" s="94">
        <v>0</v>
      </c>
      <c r="BD18" s="94">
        <v>0</v>
      </c>
      <c r="BE18" s="94">
        <f t="shared" si="21"/>
        <v>0</v>
      </c>
    </row>
    <row r="19" spans="1:57" s="80" customFormat="1" ht="12" customHeight="1">
      <c r="A19" s="89" t="s">
        <v>202</v>
      </c>
      <c r="B19" s="90" t="s">
        <v>236</v>
      </c>
      <c r="C19" s="89" t="s">
        <v>237</v>
      </c>
      <c r="D19" s="94">
        <f t="shared" si="7"/>
        <v>0</v>
      </c>
      <c r="E19" s="94">
        <f t="shared" si="8"/>
        <v>0</v>
      </c>
      <c r="F19" s="94">
        <f t="shared" si="9"/>
        <v>0</v>
      </c>
      <c r="G19" s="94">
        <f t="shared" si="10"/>
        <v>0</v>
      </c>
      <c r="H19" s="94">
        <f t="shared" si="11"/>
        <v>0</v>
      </c>
      <c r="I19" s="94">
        <f t="shared" si="12"/>
        <v>0</v>
      </c>
      <c r="J19" s="95" t="s">
        <v>200</v>
      </c>
      <c r="K19" s="95" t="s">
        <v>200</v>
      </c>
      <c r="L19" s="94">
        <v>0</v>
      </c>
      <c r="M19" s="94">
        <v>0</v>
      </c>
      <c r="N19" s="94">
        <f t="shared" si="13"/>
        <v>0</v>
      </c>
      <c r="O19" s="94">
        <v>0</v>
      </c>
      <c r="P19" s="94">
        <v>0</v>
      </c>
      <c r="Q19" s="94">
        <f t="shared" si="14"/>
        <v>0</v>
      </c>
      <c r="R19" s="95" t="s">
        <v>200</v>
      </c>
      <c r="S19" s="95" t="s">
        <v>200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5" t="s">
        <v>200</v>
      </c>
      <c r="AA19" s="95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f t="shared" si="15"/>
        <v>0</v>
      </c>
      <c r="AH19" s="95" t="s">
        <v>200</v>
      </c>
      <c r="AI19" s="95" t="s">
        <v>200</v>
      </c>
      <c r="AJ19" s="94">
        <v>0</v>
      </c>
      <c r="AK19" s="94">
        <v>0</v>
      </c>
      <c r="AL19" s="94">
        <f t="shared" si="16"/>
        <v>0</v>
      </c>
      <c r="AM19" s="94">
        <v>0</v>
      </c>
      <c r="AN19" s="94">
        <v>0</v>
      </c>
      <c r="AO19" s="94">
        <f t="shared" si="17"/>
        <v>0</v>
      </c>
      <c r="AP19" s="95" t="s">
        <v>200</v>
      </c>
      <c r="AQ19" s="95" t="s">
        <v>200</v>
      </c>
      <c r="AR19" s="94">
        <v>0</v>
      </c>
      <c r="AS19" s="94">
        <v>0</v>
      </c>
      <c r="AT19" s="94">
        <f t="shared" si="18"/>
        <v>0</v>
      </c>
      <c r="AU19" s="94">
        <v>0</v>
      </c>
      <c r="AV19" s="94">
        <v>0</v>
      </c>
      <c r="AW19" s="94">
        <f t="shared" si="19"/>
        <v>0</v>
      </c>
      <c r="AX19" s="95" t="s">
        <v>200</v>
      </c>
      <c r="AY19" s="95" t="s">
        <v>200</v>
      </c>
      <c r="AZ19" s="94">
        <v>0</v>
      </c>
      <c r="BA19" s="94">
        <v>0</v>
      </c>
      <c r="BB19" s="94">
        <f t="shared" si="20"/>
        <v>0</v>
      </c>
      <c r="BC19" s="94">
        <v>0</v>
      </c>
      <c r="BD19" s="94">
        <v>0</v>
      </c>
      <c r="BE19" s="94">
        <f t="shared" si="21"/>
        <v>0</v>
      </c>
    </row>
    <row r="20" spans="1:57" s="80" customFormat="1" ht="12" customHeight="1">
      <c r="A20" s="89" t="s">
        <v>202</v>
      </c>
      <c r="B20" s="90" t="s">
        <v>238</v>
      </c>
      <c r="C20" s="89" t="s">
        <v>239</v>
      </c>
      <c r="D20" s="94">
        <f t="shared" si="7"/>
        <v>0</v>
      </c>
      <c r="E20" s="94">
        <f t="shared" si="8"/>
        <v>0</v>
      </c>
      <c r="F20" s="94">
        <f t="shared" si="9"/>
        <v>0</v>
      </c>
      <c r="G20" s="94">
        <f t="shared" si="10"/>
        <v>0</v>
      </c>
      <c r="H20" s="94">
        <f t="shared" si="11"/>
        <v>0</v>
      </c>
      <c r="I20" s="94">
        <f t="shared" si="12"/>
        <v>0</v>
      </c>
      <c r="J20" s="95" t="s">
        <v>200</v>
      </c>
      <c r="K20" s="95" t="s">
        <v>200</v>
      </c>
      <c r="L20" s="94">
        <v>0</v>
      </c>
      <c r="M20" s="94">
        <v>0</v>
      </c>
      <c r="N20" s="94">
        <f t="shared" si="13"/>
        <v>0</v>
      </c>
      <c r="O20" s="94">
        <v>0</v>
      </c>
      <c r="P20" s="94">
        <v>0</v>
      </c>
      <c r="Q20" s="94">
        <f t="shared" si="14"/>
        <v>0</v>
      </c>
      <c r="R20" s="95" t="s">
        <v>200</v>
      </c>
      <c r="S20" s="95" t="s">
        <v>200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5" t="s">
        <v>200</v>
      </c>
      <c r="AA20" s="95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f t="shared" si="15"/>
        <v>0</v>
      </c>
      <c r="AH20" s="95" t="s">
        <v>200</v>
      </c>
      <c r="AI20" s="95" t="s">
        <v>200</v>
      </c>
      <c r="AJ20" s="94">
        <v>0</v>
      </c>
      <c r="AK20" s="94">
        <v>0</v>
      </c>
      <c r="AL20" s="94">
        <f t="shared" si="16"/>
        <v>0</v>
      </c>
      <c r="AM20" s="94">
        <v>0</v>
      </c>
      <c r="AN20" s="94">
        <v>0</v>
      </c>
      <c r="AO20" s="94">
        <f t="shared" si="17"/>
        <v>0</v>
      </c>
      <c r="AP20" s="95" t="s">
        <v>200</v>
      </c>
      <c r="AQ20" s="95" t="s">
        <v>200</v>
      </c>
      <c r="AR20" s="94">
        <v>0</v>
      </c>
      <c r="AS20" s="94">
        <v>0</v>
      </c>
      <c r="AT20" s="94">
        <f t="shared" si="18"/>
        <v>0</v>
      </c>
      <c r="AU20" s="94">
        <v>0</v>
      </c>
      <c r="AV20" s="94">
        <v>0</v>
      </c>
      <c r="AW20" s="94">
        <f t="shared" si="19"/>
        <v>0</v>
      </c>
      <c r="AX20" s="95" t="s">
        <v>200</v>
      </c>
      <c r="AY20" s="95" t="s">
        <v>200</v>
      </c>
      <c r="AZ20" s="94">
        <v>0</v>
      </c>
      <c r="BA20" s="94">
        <v>0</v>
      </c>
      <c r="BB20" s="94">
        <f t="shared" si="20"/>
        <v>0</v>
      </c>
      <c r="BC20" s="94">
        <v>0</v>
      </c>
      <c r="BD20" s="94">
        <v>0</v>
      </c>
      <c r="BE20" s="94">
        <f t="shared" si="21"/>
        <v>0</v>
      </c>
    </row>
    <row r="21" spans="1:57" s="80" customFormat="1" ht="12" customHeight="1">
      <c r="A21" s="89" t="s">
        <v>202</v>
      </c>
      <c r="B21" s="90" t="s">
        <v>240</v>
      </c>
      <c r="C21" s="89" t="s">
        <v>241</v>
      </c>
      <c r="D21" s="94">
        <f t="shared" si="7"/>
        <v>0</v>
      </c>
      <c r="E21" s="94">
        <f t="shared" si="8"/>
        <v>9279</v>
      </c>
      <c r="F21" s="94">
        <f t="shared" si="9"/>
        <v>9279</v>
      </c>
      <c r="G21" s="94">
        <f t="shared" si="10"/>
        <v>0</v>
      </c>
      <c r="H21" s="94">
        <f t="shared" si="11"/>
        <v>0</v>
      </c>
      <c r="I21" s="94">
        <f t="shared" si="12"/>
        <v>0</v>
      </c>
      <c r="J21" s="95" t="s">
        <v>204</v>
      </c>
      <c r="K21" s="95" t="s">
        <v>205</v>
      </c>
      <c r="L21" s="94">
        <v>0</v>
      </c>
      <c r="M21" s="94">
        <v>9279</v>
      </c>
      <c r="N21" s="94">
        <f t="shared" si="13"/>
        <v>9279</v>
      </c>
      <c r="O21" s="94">
        <v>0</v>
      </c>
      <c r="P21" s="94">
        <v>0</v>
      </c>
      <c r="Q21" s="94">
        <f t="shared" si="14"/>
        <v>0</v>
      </c>
      <c r="R21" s="95" t="s">
        <v>200</v>
      </c>
      <c r="S21" s="95" t="s">
        <v>200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5" t="s">
        <v>200</v>
      </c>
      <c r="AA21" s="95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f t="shared" si="15"/>
        <v>0</v>
      </c>
      <c r="AH21" s="95" t="s">
        <v>200</v>
      </c>
      <c r="AI21" s="95" t="s">
        <v>200</v>
      </c>
      <c r="AJ21" s="94">
        <v>0</v>
      </c>
      <c r="AK21" s="94">
        <v>0</v>
      </c>
      <c r="AL21" s="94">
        <f t="shared" si="16"/>
        <v>0</v>
      </c>
      <c r="AM21" s="94">
        <v>0</v>
      </c>
      <c r="AN21" s="94">
        <v>0</v>
      </c>
      <c r="AO21" s="94">
        <f t="shared" si="17"/>
        <v>0</v>
      </c>
      <c r="AP21" s="95" t="s">
        <v>200</v>
      </c>
      <c r="AQ21" s="95" t="s">
        <v>200</v>
      </c>
      <c r="AR21" s="94">
        <v>0</v>
      </c>
      <c r="AS21" s="94">
        <v>0</v>
      </c>
      <c r="AT21" s="94">
        <f t="shared" si="18"/>
        <v>0</v>
      </c>
      <c r="AU21" s="94">
        <v>0</v>
      </c>
      <c r="AV21" s="94">
        <v>0</v>
      </c>
      <c r="AW21" s="94">
        <f t="shared" si="19"/>
        <v>0</v>
      </c>
      <c r="AX21" s="95" t="s">
        <v>200</v>
      </c>
      <c r="AY21" s="95" t="s">
        <v>200</v>
      </c>
      <c r="AZ21" s="94">
        <v>0</v>
      </c>
      <c r="BA21" s="94">
        <v>0</v>
      </c>
      <c r="BB21" s="94">
        <f t="shared" si="20"/>
        <v>0</v>
      </c>
      <c r="BC21" s="94">
        <v>0</v>
      </c>
      <c r="BD21" s="94">
        <v>0</v>
      </c>
      <c r="BE21" s="94">
        <f t="shared" si="21"/>
        <v>0</v>
      </c>
    </row>
    <row r="22" spans="1:57" s="80" customFormat="1" ht="12" customHeight="1">
      <c r="A22" s="89" t="s">
        <v>202</v>
      </c>
      <c r="B22" s="90" t="s">
        <v>242</v>
      </c>
      <c r="C22" s="89" t="s">
        <v>243</v>
      </c>
      <c r="D22" s="94">
        <f t="shared" si="7"/>
        <v>0</v>
      </c>
      <c r="E22" s="94">
        <f t="shared" si="8"/>
        <v>872</v>
      </c>
      <c r="F22" s="94">
        <f t="shared" si="9"/>
        <v>872</v>
      </c>
      <c r="G22" s="94">
        <f t="shared" si="10"/>
        <v>0</v>
      </c>
      <c r="H22" s="94">
        <f t="shared" si="11"/>
        <v>0</v>
      </c>
      <c r="I22" s="94">
        <f t="shared" si="12"/>
        <v>0</v>
      </c>
      <c r="J22" s="95" t="s">
        <v>204</v>
      </c>
      <c r="K22" s="95" t="s">
        <v>205</v>
      </c>
      <c r="L22" s="94">
        <v>0</v>
      </c>
      <c r="M22" s="94">
        <v>872</v>
      </c>
      <c r="N22" s="94">
        <f t="shared" si="13"/>
        <v>872</v>
      </c>
      <c r="O22" s="94">
        <v>0</v>
      </c>
      <c r="P22" s="94">
        <v>0</v>
      </c>
      <c r="Q22" s="94">
        <f t="shared" si="14"/>
        <v>0</v>
      </c>
      <c r="R22" s="95" t="s">
        <v>200</v>
      </c>
      <c r="S22" s="95" t="s">
        <v>200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5" t="s">
        <v>200</v>
      </c>
      <c r="AA22" s="95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f t="shared" si="15"/>
        <v>0</v>
      </c>
      <c r="AH22" s="95" t="s">
        <v>200</v>
      </c>
      <c r="AI22" s="95" t="s">
        <v>200</v>
      </c>
      <c r="AJ22" s="94">
        <v>0</v>
      </c>
      <c r="AK22" s="94">
        <v>0</v>
      </c>
      <c r="AL22" s="94">
        <f t="shared" si="16"/>
        <v>0</v>
      </c>
      <c r="AM22" s="94">
        <v>0</v>
      </c>
      <c r="AN22" s="94">
        <v>0</v>
      </c>
      <c r="AO22" s="94">
        <f t="shared" si="17"/>
        <v>0</v>
      </c>
      <c r="AP22" s="95" t="s">
        <v>200</v>
      </c>
      <c r="AQ22" s="95" t="s">
        <v>200</v>
      </c>
      <c r="AR22" s="94">
        <v>0</v>
      </c>
      <c r="AS22" s="94">
        <v>0</v>
      </c>
      <c r="AT22" s="94">
        <f t="shared" si="18"/>
        <v>0</v>
      </c>
      <c r="AU22" s="94">
        <v>0</v>
      </c>
      <c r="AV22" s="94">
        <v>0</v>
      </c>
      <c r="AW22" s="94">
        <f t="shared" si="19"/>
        <v>0</v>
      </c>
      <c r="AX22" s="95" t="s">
        <v>200</v>
      </c>
      <c r="AY22" s="95" t="s">
        <v>200</v>
      </c>
      <c r="AZ22" s="94">
        <v>0</v>
      </c>
      <c r="BA22" s="94">
        <v>0</v>
      </c>
      <c r="BB22" s="94">
        <f t="shared" si="20"/>
        <v>0</v>
      </c>
      <c r="BC22" s="94">
        <v>0</v>
      </c>
      <c r="BD22" s="94">
        <v>0</v>
      </c>
      <c r="BE22" s="94">
        <f t="shared" si="21"/>
        <v>0</v>
      </c>
    </row>
    <row r="23" spans="1:57" s="80" customFormat="1" ht="12" customHeight="1">
      <c r="A23" s="89" t="s">
        <v>202</v>
      </c>
      <c r="B23" s="90" t="s">
        <v>244</v>
      </c>
      <c r="C23" s="89" t="s">
        <v>245</v>
      </c>
      <c r="D23" s="94">
        <f t="shared" si="7"/>
        <v>0</v>
      </c>
      <c r="E23" s="94">
        <f t="shared" si="8"/>
        <v>0</v>
      </c>
      <c r="F23" s="94">
        <f t="shared" si="9"/>
        <v>0</v>
      </c>
      <c r="G23" s="94">
        <f t="shared" si="10"/>
        <v>0</v>
      </c>
      <c r="H23" s="94">
        <f t="shared" si="11"/>
        <v>0</v>
      </c>
      <c r="I23" s="94">
        <f t="shared" si="12"/>
        <v>0</v>
      </c>
      <c r="J23" s="95" t="s">
        <v>200</v>
      </c>
      <c r="K23" s="95" t="s">
        <v>200</v>
      </c>
      <c r="L23" s="94">
        <v>0</v>
      </c>
      <c r="M23" s="94">
        <v>0</v>
      </c>
      <c r="N23" s="94">
        <f t="shared" si="13"/>
        <v>0</v>
      </c>
      <c r="O23" s="94">
        <v>0</v>
      </c>
      <c r="P23" s="94">
        <v>0</v>
      </c>
      <c r="Q23" s="94">
        <f t="shared" si="14"/>
        <v>0</v>
      </c>
      <c r="R23" s="95" t="s">
        <v>200</v>
      </c>
      <c r="S23" s="95" t="s">
        <v>200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5" t="s">
        <v>200</v>
      </c>
      <c r="AA23" s="95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f t="shared" si="15"/>
        <v>0</v>
      </c>
      <c r="AH23" s="95" t="s">
        <v>200</v>
      </c>
      <c r="AI23" s="95" t="s">
        <v>200</v>
      </c>
      <c r="AJ23" s="94">
        <v>0</v>
      </c>
      <c r="AK23" s="94">
        <v>0</v>
      </c>
      <c r="AL23" s="94">
        <f t="shared" si="16"/>
        <v>0</v>
      </c>
      <c r="AM23" s="94">
        <v>0</v>
      </c>
      <c r="AN23" s="94">
        <v>0</v>
      </c>
      <c r="AO23" s="94">
        <f t="shared" si="17"/>
        <v>0</v>
      </c>
      <c r="AP23" s="95" t="s">
        <v>200</v>
      </c>
      <c r="AQ23" s="95" t="s">
        <v>200</v>
      </c>
      <c r="AR23" s="94">
        <v>0</v>
      </c>
      <c r="AS23" s="94">
        <v>0</v>
      </c>
      <c r="AT23" s="94">
        <f t="shared" si="18"/>
        <v>0</v>
      </c>
      <c r="AU23" s="94">
        <v>0</v>
      </c>
      <c r="AV23" s="94">
        <v>0</v>
      </c>
      <c r="AW23" s="94">
        <f t="shared" si="19"/>
        <v>0</v>
      </c>
      <c r="AX23" s="95" t="s">
        <v>200</v>
      </c>
      <c r="AY23" s="95" t="s">
        <v>200</v>
      </c>
      <c r="AZ23" s="94">
        <v>0</v>
      </c>
      <c r="BA23" s="94">
        <v>0</v>
      </c>
      <c r="BB23" s="94">
        <f t="shared" si="20"/>
        <v>0</v>
      </c>
      <c r="BC23" s="94">
        <v>0</v>
      </c>
      <c r="BD23" s="94">
        <v>0</v>
      </c>
      <c r="BE23" s="94">
        <f t="shared" si="21"/>
        <v>0</v>
      </c>
    </row>
    <row r="24" spans="1:57" s="80" customFormat="1" ht="12" customHeight="1">
      <c r="A24" s="89" t="s">
        <v>202</v>
      </c>
      <c r="B24" s="90" t="s">
        <v>246</v>
      </c>
      <c r="C24" s="89" t="s">
        <v>247</v>
      </c>
      <c r="D24" s="94">
        <f t="shared" si="7"/>
        <v>0</v>
      </c>
      <c r="E24" s="94">
        <f t="shared" si="8"/>
        <v>0</v>
      </c>
      <c r="F24" s="94">
        <f t="shared" si="9"/>
        <v>0</v>
      </c>
      <c r="G24" s="94">
        <f t="shared" si="10"/>
        <v>0</v>
      </c>
      <c r="H24" s="94">
        <f t="shared" si="11"/>
        <v>0</v>
      </c>
      <c r="I24" s="94">
        <f t="shared" si="12"/>
        <v>0</v>
      </c>
      <c r="J24" s="95" t="s">
        <v>200</v>
      </c>
      <c r="K24" s="95" t="s">
        <v>200</v>
      </c>
      <c r="L24" s="94">
        <v>0</v>
      </c>
      <c r="M24" s="94">
        <v>0</v>
      </c>
      <c r="N24" s="94">
        <f t="shared" si="13"/>
        <v>0</v>
      </c>
      <c r="O24" s="94">
        <v>0</v>
      </c>
      <c r="P24" s="94">
        <v>0</v>
      </c>
      <c r="Q24" s="94">
        <f t="shared" si="14"/>
        <v>0</v>
      </c>
      <c r="R24" s="95" t="s">
        <v>200</v>
      </c>
      <c r="S24" s="95" t="s">
        <v>200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5" t="s">
        <v>200</v>
      </c>
      <c r="AA24" s="95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f t="shared" si="15"/>
        <v>0</v>
      </c>
      <c r="AH24" s="95" t="s">
        <v>200</v>
      </c>
      <c r="AI24" s="95" t="s">
        <v>200</v>
      </c>
      <c r="AJ24" s="94">
        <v>0</v>
      </c>
      <c r="AK24" s="94">
        <v>0</v>
      </c>
      <c r="AL24" s="94">
        <f t="shared" si="16"/>
        <v>0</v>
      </c>
      <c r="AM24" s="94">
        <v>0</v>
      </c>
      <c r="AN24" s="94">
        <v>0</v>
      </c>
      <c r="AO24" s="94">
        <f t="shared" si="17"/>
        <v>0</v>
      </c>
      <c r="AP24" s="95" t="s">
        <v>200</v>
      </c>
      <c r="AQ24" s="95" t="s">
        <v>200</v>
      </c>
      <c r="AR24" s="94">
        <v>0</v>
      </c>
      <c r="AS24" s="94">
        <v>0</v>
      </c>
      <c r="AT24" s="94">
        <f t="shared" si="18"/>
        <v>0</v>
      </c>
      <c r="AU24" s="94">
        <v>0</v>
      </c>
      <c r="AV24" s="94">
        <v>0</v>
      </c>
      <c r="AW24" s="94">
        <f t="shared" si="19"/>
        <v>0</v>
      </c>
      <c r="AX24" s="95" t="s">
        <v>200</v>
      </c>
      <c r="AY24" s="95" t="s">
        <v>200</v>
      </c>
      <c r="AZ24" s="94">
        <v>0</v>
      </c>
      <c r="BA24" s="94">
        <v>0</v>
      </c>
      <c r="BB24" s="94">
        <f t="shared" si="20"/>
        <v>0</v>
      </c>
      <c r="BC24" s="94">
        <v>0</v>
      </c>
      <c r="BD24" s="94">
        <v>0</v>
      </c>
      <c r="BE24" s="94">
        <f t="shared" si="21"/>
        <v>0</v>
      </c>
    </row>
    <row r="25" spans="1:57" s="80" customFormat="1" ht="12" customHeight="1">
      <c r="A25" s="89" t="s">
        <v>202</v>
      </c>
      <c r="B25" s="90" t="s">
        <v>248</v>
      </c>
      <c r="C25" s="89" t="s">
        <v>249</v>
      </c>
      <c r="D25" s="94">
        <f t="shared" si="7"/>
        <v>0</v>
      </c>
      <c r="E25" s="94">
        <f t="shared" si="8"/>
        <v>0</v>
      </c>
      <c r="F25" s="94">
        <f t="shared" si="9"/>
        <v>0</v>
      </c>
      <c r="G25" s="94">
        <f t="shared" si="10"/>
        <v>0</v>
      </c>
      <c r="H25" s="94">
        <f t="shared" si="11"/>
        <v>0</v>
      </c>
      <c r="I25" s="94">
        <f t="shared" si="12"/>
        <v>0</v>
      </c>
      <c r="J25" s="95" t="s">
        <v>200</v>
      </c>
      <c r="K25" s="95" t="s">
        <v>200</v>
      </c>
      <c r="L25" s="94">
        <v>0</v>
      </c>
      <c r="M25" s="94">
        <v>0</v>
      </c>
      <c r="N25" s="94">
        <f t="shared" si="13"/>
        <v>0</v>
      </c>
      <c r="O25" s="94">
        <v>0</v>
      </c>
      <c r="P25" s="94">
        <v>0</v>
      </c>
      <c r="Q25" s="94">
        <f t="shared" si="14"/>
        <v>0</v>
      </c>
      <c r="R25" s="95" t="s">
        <v>200</v>
      </c>
      <c r="S25" s="95" t="s">
        <v>200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5" t="s">
        <v>200</v>
      </c>
      <c r="AA25" s="95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f t="shared" si="15"/>
        <v>0</v>
      </c>
      <c r="AH25" s="95" t="s">
        <v>200</v>
      </c>
      <c r="AI25" s="95" t="s">
        <v>200</v>
      </c>
      <c r="AJ25" s="94">
        <v>0</v>
      </c>
      <c r="AK25" s="94">
        <v>0</v>
      </c>
      <c r="AL25" s="94">
        <f t="shared" si="16"/>
        <v>0</v>
      </c>
      <c r="AM25" s="94">
        <v>0</v>
      </c>
      <c r="AN25" s="94">
        <v>0</v>
      </c>
      <c r="AO25" s="94">
        <f t="shared" si="17"/>
        <v>0</v>
      </c>
      <c r="AP25" s="95" t="s">
        <v>200</v>
      </c>
      <c r="AQ25" s="95" t="s">
        <v>200</v>
      </c>
      <c r="AR25" s="94">
        <v>0</v>
      </c>
      <c r="AS25" s="94">
        <v>0</v>
      </c>
      <c r="AT25" s="94">
        <f t="shared" si="18"/>
        <v>0</v>
      </c>
      <c r="AU25" s="94">
        <v>0</v>
      </c>
      <c r="AV25" s="94">
        <v>0</v>
      </c>
      <c r="AW25" s="94">
        <f t="shared" si="19"/>
        <v>0</v>
      </c>
      <c r="AX25" s="95" t="s">
        <v>200</v>
      </c>
      <c r="AY25" s="95" t="s">
        <v>200</v>
      </c>
      <c r="AZ25" s="94">
        <v>0</v>
      </c>
      <c r="BA25" s="94">
        <v>0</v>
      </c>
      <c r="BB25" s="94">
        <f t="shared" si="20"/>
        <v>0</v>
      </c>
      <c r="BC25" s="94">
        <v>0</v>
      </c>
      <c r="BD25" s="94">
        <v>0</v>
      </c>
      <c r="BE25" s="94">
        <f t="shared" si="21"/>
        <v>0</v>
      </c>
    </row>
    <row r="26" spans="1:57" s="80" customFormat="1" ht="12" customHeight="1">
      <c r="A26" s="89" t="s">
        <v>202</v>
      </c>
      <c r="B26" s="90" t="s">
        <v>250</v>
      </c>
      <c r="C26" s="89" t="s">
        <v>251</v>
      </c>
      <c r="D26" s="94">
        <f t="shared" si="7"/>
        <v>0</v>
      </c>
      <c r="E26" s="94">
        <f t="shared" si="8"/>
        <v>0</v>
      </c>
      <c r="F26" s="94">
        <f t="shared" si="9"/>
        <v>0</v>
      </c>
      <c r="G26" s="94">
        <f t="shared" si="10"/>
        <v>0</v>
      </c>
      <c r="H26" s="94">
        <f t="shared" si="11"/>
        <v>0</v>
      </c>
      <c r="I26" s="94">
        <f t="shared" si="12"/>
        <v>0</v>
      </c>
      <c r="J26" s="95" t="s">
        <v>200</v>
      </c>
      <c r="K26" s="95" t="s">
        <v>200</v>
      </c>
      <c r="L26" s="94">
        <v>0</v>
      </c>
      <c r="M26" s="94">
        <v>0</v>
      </c>
      <c r="N26" s="94">
        <f t="shared" si="13"/>
        <v>0</v>
      </c>
      <c r="O26" s="94">
        <v>0</v>
      </c>
      <c r="P26" s="94">
        <v>0</v>
      </c>
      <c r="Q26" s="94">
        <f t="shared" si="14"/>
        <v>0</v>
      </c>
      <c r="R26" s="95" t="s">
        <v>200</v>
      </c>
      <c r="S26" s="95" t="s">
        <v>200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5" t="s">
        <v>200</v>
      </c>
      <c r="AA26" s="95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f t="shared" si="15"/>
        <v>0</v>
      </c>
      <c r="AH26" s="95" t="s">
        <v>200</v>
      </c>
      <c r="AI26" s="95" t="s">
        <v>200</v>
      </c>
      <c r="AJ26" s="94">
        <v>0</v>
      </c>
      <c r="AK26" s="94">
        <v>0</v>
      </c>
      <c r="AL26" s="94">
        <f t="shared" si="16"/>
        <v>0</v>
      </c>
      <c r="AM26" s="94">
        <v>0</v>
      </c>
      <c r="AN26" s="94">
        <v>0</v>
      </c>
      <c r="AO26" s="94">
        <f t="shared" si="17"/>
        <v>0</v>
      </c>
      <c r="AP26" s="95" t="s">
        <v>200</v>
      </c>
      <c r="AQ26" s="95" t="s">
        <v>200</v>
      </c>
      <c r="AR26" s="94">
        <v>0</v>
      </c>
      <c r="AS26" s="94">
        <v>0</v>
      </c>
      <c r="AT26" s="94">
        <f t="shared" si="18"/>
        <v>0</v>
      </c>
      <c r="AU26" s="94">
        <v>0</v>
      </c>
      <c r="AV26" s="94">
        <v>0</v>
      </c>
      <c r="AW26" s="94">
        <f t="shared" si="19"/>
        <v>0</v>
      </c>
      <c r="AX26" s="95" t="s">
        <v>200</v>
      </c>
      <c r="AY26" s="95" t="s">
        <v>200</v>
      </c>
      <c r="AZ26" s="94">
        <v>0</v>
      </c>
      <c r="BA26" s="94">
        <v>0</v>
      </c>
      <c r="BB26" s="94">
        <f t="shared" si="20"/>
        <v>0</v>
      </c>
      <c r="BC26" s="94">
        <v>0</v>
      </c>
      <c r="BD26" s="94">
        <v>0</v>
      </c>
      <c r="BE26" s="94">
        <f t="shared" si="21"/>
        <v>0</v>
      </c>
    </row>
    <row r="27" spans="1:57" s="80" customFormat="1" ht="12" customHeight="1">
      <c r="A27" s="89" t="s">
        <v>202</v>
      </c>
      <c r="B27" s="90" t="s">
        <v>252</v>
      </c>
      <c r="C27" s="89" t="s">
        <v>253</v>
      </c>
      <c r="D27" s="94">
        <f t="shared" si="7"/>
        <v>0</v>
      </c>
      <c r="E27" s="94">
        <f t="shared" si="8"/>
        <v>0</v>
      </c>
      <c r="F27" s="94">
        <f t="shared" si="9"/>
        <v>0</v>
      </c>
      <c r="G27" s="94">
        <f t="shared" si="10"/>
        <v>0</v>
      </c>
      <c r="H27" s="94">
        <f t="shared" si="11"/>
        <v>0</v>
      </c>
      <c r="I27" s="94">
        <f t="shared" si="12"/>
        <v>0</v>
      </c>
      <c r="J27" s="95" t="s">
        <v>200</v>
      </c>
      <c r="K27" s="95" t="s">
        <v>200</v>
      </c>
      <c r="L27" s="94">
        <v>0</v>
      </c>
      <c r="M27" s="94">
        <v>0</v>
      </c>
      <c r="N27" s="94">
        <f t="shared" si="13"/>
        <v>0</v>
      </c>
      <c r="O27" s="94">
        <v>0</v>
      </c>
      <c r="P27" s="94">
        <v>0</v>
      </c>
      <c r="Q27" s="94">
        <f t="shared" si="14"/>
        <v>0</v>
      </c>
      <c r="R27" s="95" t="s">
        <v>200</v>
      </c>
      <c r="S27" s="95" t="s">
        <v>200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5" t="s">
        <v>200</v>
      </c>
      <c r="AA27" s="95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f t="shared" si="15"/>
        <v>0</v>
      </c>
      <c r="AH27" s="95" t="s">
        <v>200</v>
      </c>
      <c r="AI27" s="95" t="s">
        <v>200</v>
      </c>
      <c r="AJ27" s="94">
        <v>0</v>
      </c>
      <c r="AK27" s="94">
        <v>0</v>
      </c>
      <c r="AL27" s="94">
        <f t="shared" si="16"/>
        <v>0</v>
      </c>
      <c r="AM27" s="94">
        <v>0</v>
      </c>
      <c r="AN27" s="94">
        <v>0</v>
      </c>
      <c r="AO27" s="94">
        <f t="shared" si="17"/>
        <v>0</v>
      </c>
      <c r="AP27" s="95" t="s">
        <v>200</v>
      </c>
      <c r="AQ27" s="95" t="s">
        <v>200</v>
      </c>
      <c r="AR27" s="94">
        <v>0</v>
      </c>
      <c r="AS27" s="94">
        <v>0</v>
      </c>
      <c r="AT27" s="94">
        <f t="shared" si="18"/>
        <v>0</v>
      </c>
      <c r="AU27" s="94">
        <v>0</v>
      </c>
      <c r="AV27" s="94">
        <v>0</v>
      </c>
      <c r="AW27" s="94">
        <f t="shared" si="19"/>
        <v>0</v>
      </c>
      <c r="AX27" s="95" t="s">
        <v>200</v>
      </c>
      <c r="AY27" s="95" t="s">
        <v>200</v>
      </c>
      <c r="AZ27" s="94">
        <v>0</v>
      </c>
      <c r="BA27" s="94">
        <v>0</v>
      </c>
      <c r="BB27" s="94">
        <f t="shared" si="20"/>
        <v>0</v>
      </c>
      <c r="BC27" s="94">
        <v>0</v>
      </c>
      <c r="BD27" s="94">
        <v>0</v>
      </c>
      <c r="BE27" s="94">
        <f t="shared" si="21"/>
        <v>0</v>
      </c>
    </row>
    <row r="28" spans="1:57" s="80" customFormat="1" ht="12" customHeight="1">
      <c r="A28" s="89" t="s">
        <v>202</v>
      </c>
      <c r="B28" s="90" t="s">
        <v>254</v>
      </c>
      <c r="C28" s="89" t="s">
        <v>201</v>
      </c>
      <c r="D28" s="94">
        <f t="shared" si="7"/>
        <v>0</v>
      </c>
      <c r="E28" s="94">
        <f t="shared" si="8"/>
        <v>0</v>
      </c>
      <c r="F28" s="94">
        <f t="shared" si="9"/>
        <v>0</v>
      </c>
      <c r="G28" s="94">
        <f t="shared" si="10"/>
        <v>0</v>
      </c>
      <c r="H28" s="94">
        <f t="shared" si="11"/>
        <v>0</v>
      </c>
      <c r="I28" s="94">
        <f t="shared" si="12"/>
        <v>0</v>
      </c>
      <c r="J28" s="95" t="s">
        <v>200</v>
      </c>
      <c r="K28" s="95" t="s">
        <v>200</v>
      </c>
      <c r="L28" s="94">
        <v>0</v>
      </c>
      <c r="M28" s="94">
        <v>0</v>
      </c>
      <c r="N28" s="94">
        <f t="shared" si="13"/>
        <v>0</v>
      </c>
      <c r="O28" s="94">
        <v>0</v>
      </c>
      <c r="P28" s="94">
        <v>0</v>
      </c>
      <c r="Q28" s="94">
        <f t="shared" si="14"/>
        <v>0</v>
      </c>
      <c r="R28" s="95" t="s">
        <v>200</v>
      </c>
      <c r="S28" s="95" t="s">
        <v>200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5" t="s">
        <v>200</v>
      </c>
      <c r="AA28" s="95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f t="shared" si="15"/>
        <v>0</v>
      </c>
      <c r="AH28" s="95" t="s">
        <v>200</v>
      </c>
      <c r="AI28" s="95" t="s">
        <v>200</v>
      </c>
      <c r="AJ28" s="94">
        <v>0</v>
      </c>
      <c r="AK28" s="94">
        <v>0</v>
      </c>
      <c r="AL28" s="94">
        <f t="shared" si="16"/>
        <v>0</v>
      </c>
      <c r="AM28" s="94">
        <v>0</v>
      </c>
      <c r="AN28" s="94">
        <v>0</v>
      </c>
      <c r="AO28" s="94">
        <f t="shared" si="17"/>
        <v>0</v>
      </c>
      <c r="AP28" s="95" t="s">
        <v>200</v>
      </c>
      <c r="AQ28" s="95" t="s">
        <v>200</v>
      </c>
      <c r="AR28" s="94">
        <v>0</v>
      </c>
      <c r="AS28" s="94">
        <v>0</v>
      </c>
      <c r="AT28" s="94">
        <f t="shared" si="18"/>
        <v>0</v>
      </c>
      <c r="AU28" s="94">
        <v>0</v>
      </c>
      <c r="AV28" s="94">
        <v>0</v>
      </c>
      <c r="AW28" s="94">
        <f t="shared" si="19"/>
        <v>0</v>
      </c>
      <c r="AX28" s="95" t="s">
        <v>200</v>
      </c>
      <c r="AY28" s="95" t="s">
        <v>200</v>
      </c>
      <c r="AZ28" s="94">
        <v>0</v>
      </c>
      <c r="BA28" s="94">
        <v>0</v>
      </c>
      <c r="BB28" s="94">
        <f t="shared" si="20"/>
        <v>0</v>
      </c>
      <c r="BC28" s="94">
        <v>0</v>
      </c>
      <c r="BD28" s="94">
        <v>0</v>
      </c>
      <c r="BE28" s="94">
        <f t="shared" si="21"/>
        <v>0</v>
      </c>
    </row>
    <row r="29" spans="1:57" s="80" customFormat="1" ht="12" customHeight="1">
      <c r="A29" s="89" t="s">
        <v>202</v>
      </c>
      <c r="B29" s="90" t="s">
        <v>255</v>
      </c>
      <c r="C29" s="89" t="s">
        <v>256</v>
      </c>
      <c r="D29" s="94">
        <f t="shared" si="7"/>
        <v>0</v>
      </c>
      <c r="E29" s="94">
        <f t="shared" si="8"/>
        <v>0</v>
      </c>
      <c r="F29" s="94">
        <f t="shared" si="9"/>
        <v>0</v>
      </c>
      <c r="G29" s="94">
        <f t="shared" si="10"/>
        <v>0</v>
      </c>
      <c r="H29" s="94">
        <f t="shared" si="11"/>
        <v>0</v>
      </c>
      <c r="I29" s="94">
        <f t="shared" si="12"/>
        <v>0</v>
      </c>
      <c r="J29" s="95" t="s">
        <v>200</v>
      </c>
      <c r="K29" s="95" t="s">
        <v>200</v>
      </c>
      <c r="L29" s="94">
        <v>0</v>
      </c>
      <c r="M29" s="94">
        <v>0</v>
      </c>
      <c r="N29" s="94">
        <f t="shared" si="13"/>
        <v>0</v>
      </c>
      <c r="O29" s="94">
        <v>0</v>
      </c>
      <c r="P29" s="94">
        <v>0</v>
      </c>
      <c r="Q29" s="94">
        <f t="shared" si="14"/>
        <v>0</v>
      </c>
      <c r="R29" s="95" t="s">
        <v>200</v>
      </c>
      <c r="S29" s="95" t="s">
        <v>200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5" t="s">
        <v>200</v>
      </c>
      <c r="AA29" s="95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f t="shared" si="15"/>
        <v>0</v>
      </c>
      <c r="AH29" s="95" t="s">
        <v>200</v>
      </c>
      <c r="AI29" s="95" t="s">
        <v>200</v>
      </c>
      <c r="AJ29" s="94">
        <v>0</v>
      </c>
      <c r="AK29" s="94">
        <v>0</v>
      </c>
      <c r="AL29" s="94">
        <f t="shared" si="16"/>
        <v>0</v>
      </c>
      <c r="AM29" s="94">
        <v>0</v>
      </c>
      <c r="AN29" s="94">
        <v>0</v>
      </c>
      <c r="AO29" s="94">
        <f t="shared" si="17"/>
        <v>0</v>
      </c>
      <c r="AP29" s="95" t="s">
        <v>200</v>
      </c>
      <c r="AQ29" s="95" t="s">
        <v>200</v>
      </c>
      <c r="AR29" s="94">
        <v>0</v>
      </c>
      <c r="AS29" s="94">
        <v>0</v>
      </c>
      <c r="AT29" s="94">
        <f t="shared" si="18"/>
        <v>0</v>
      </c>
      <c r="AU29" s="94">
        <v>0</v>
      </c>
      <c r="AV29" s="94">
        <v>0</v>
      </c>
      <c r="AW29" s="94">
        <f t="shared" si="19"/>
        <v>0</v>
      </c>
      <c r="AX29" s="95" t="s">
        <v>200</v>
      </c>
      <c r="AY29" s="95" t="s">
        <v>200</v>
      </c>
      <c r="AZ29" s="94">
        <v>0</v>
      </c>
      <c r="BA29" s="94">
        <v>0</v>
      </c>
      <c r="BB29" s="94">
        <f t="shared" si="20"/>
        <v>0</v>
      </c>
      <c r="BC29" s="94">
        <v>0</v>
      </c>
      <c r="BD29" s="94">
        <v>0</v>
      </c>
      <c r="BE29" s="94">
        <f t="shared" si="21"/>
        <v>0</v>
      </c>
    </row>
    <row r="30" spans="1:57" s="80" customFormat="1" ht="12" customHeight="1">
      <c r="A30" s="89" t="s">
        <v>202</v>
      </c>
      <c r="B30" s="90" t="s">
        <v>257</v>
      </c>
      <c r="C30" s="89" t="s">
        <v>258</v>
      </c>
      <c r="D30" s="94">
        <f t="shared" si="7"/>
        <v>0</v>
      </c>
      <c r="E30" s="94">
        <f t="shared" si="8"/>
        <v>0</v>
      </c>
      <c r="F30" s="94">
        <f t="shared" si="9"/>
        <v>0</v>
      </c>
      <c r="G30" s="94">
        <f t="shared" si="10"/>
        <v>0</v>
      </c>
      <c r="H30" s="94">
        <f t="shared" si="11"/>
        <v>0</v>
      </c>
      <c r="I30" s="94">
        <f t="shared" si="12"/>
        <v>0</v>
      </c>
      <c r="J30" s="95" t="s">
        <v>200</v>
      </c>
      <c r="K30" s="95" t="s">
        <v>200</v>
      </c>
      <c r="L30" s="94">
        <v>0</v>
      </c>
      <c r="M30" s="94">
        <v>0</v>
      </c>
      <c r="N30" s="94">
        <f t="shared" si="13"/>
        <v>0</v>
      </c>
      <c r="O30" s="94">
        <v>0</v>
      </c>
      <c r="P30" s="94">
        <v>0</v>
      </c>
      <c r="Q30" s="94">
        <f t="shared" si="14"/>
        <v>0</v>
      </c>
      <c r="R30" s="95" t="s">
        <v>200</v>
      </c>
      <c r="S30" s="95" t="s">
        <v>200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5" t="s">
        <v>200</v>
      </c>
      <c r="AA30" s="95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f t="shared" si="15"/>
        <v>0</v>
      </c>
      <c r="AH30" s="95" t="s">
        <v>200</v>
      </c>
      <c r="AI30" s="95" t="s">
        <v>200</v>
      </c>
      <c r="AJ30" s="94">
        <v>0</v>
      </c>
      <c r="AK30" s="94">
        <v>0</v>
      </c>
      <c r="AL30" s="94">
        <f t="shared" si="16"/>
        <v>0</v>
      </c>
      <c r="AM30" s="94">
        <v>0</v>
      </c>
      <c r="AN30" s="94">
        <v>0</v>
      </c>
      <c r="AO30" s="94">
        <f t="shared" si="17"/>
        <v>0</v>
      </c>
      <c r="AP30" s="95" t="s">
        <v>200</v>
      </c>
      <c r="AQ30" s="95" t="s">
        <v>200</v>
      </c>
      <c r="AR30" s="94">
        <v>0</v>
      </c>
      <c r="AS30" s="94">
        <v>0</v>
      </c>
      <c r="AT30" s="94">
        <f t="shared" si="18"/>
        <v>0</v>
      </c>
      <c r="AU30" s="94">
        <v>0</v>
      </c>
      <c r="AV30" s="94">
        <v>0</v>
      </c>
      <c r="AW30" s="94">
        <f t="shared" si="19"/>
        <v>0</v>
      </c>
      <c r="AX30" s="95" t="s">
        <v>200</v>
      </c>
      <c r="AY30" s="95" t="s">
        <v>200</v>
      </c>
      <c r="AZ30" s="94">
        <v>0</v>
      </c>
      <c r="BA30" s="94">
        <v>0</v>
      </c>
      <c r="BB30" s="94">
        <f t="shared" si="20"/>
        <v>0</v>
      </c>
      <c r="BC30" s="94">
        <v>0</v>
      </c>
      <c r="BD30" s="94">
        <v>0</v>
      </c>
      <c r="BE30" s="94">
        <f t="shared" si="21"/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65" dxfId="208" stopIfTrue="1">
      <formula>$A7&lt;&gt;""</formula>
    </cfRule>
  </conditionalFormatting>
  <conditionalFormatting sqref="A10:BE10">
    <cfRule type="expression" priority="164" dxfId="208" stopIfTrue="1">
      <formula>$A10&lt;&gt;""</formula>
    </cfRule>
  </conditionalFormatting>
  <conditionalFormatting sqref="A11:BE11">
    <cfRule type="expression" priority="163" dxfId="208" stopIfTrue="1">
      <formula>$A11&lt;&gt;""</formula>
    </cfRule>
  </conditionalFormatting>
  <conditionalFormatting sqref="A12:BE12">
    <cfRule type="expression" priority="162" dxfId="208" stopIfTrue="1">
      <formula>$A12&lt;&gt;""</formula>
    </cfRule>
  </conditionalFormatting>
  <conditionalFormatting sqref="A13:BE13">
    <cfRule type="expression" priority="161" dxfId="208" stopIfTrue="1">
      <formula>$A13&lt;&gt;""</formula>
    </cfRule>
  </conditionalFormatting>
  <conditionalFormatting sqref="A14:BE14">
    <cfRule type="expression" priority="160" dxfId="208" stopIfTrue="1">
      <formula>$A14&lt;&gt;""</formula>
    </cfRule>
  </conditionalFormatting>
  <conditionalFormatting sqref="A15:BE15">
    <cfRule type="expression" priority="159" dxfId="208" stopIfTrue="1">
      <formula>$A15&lt;&gt;""</formula>
    </cfRule>
  </conditionalFormatting>
  <conditionalFormatting sqref="A9:BE9">
    <cfRule type="expression" priority="158" dxfId="208" stopIfTrue="1">
      <formula>$A9&lt;&gt;""</formula>
    </cfRule>
  </conditionalFormatting>
  <conditionalFormatting sqref="A17:BE17">
    <cfRule type="expression" priority="157" dxfId="208" stopIfTrue="1">
      <formula>$A17&lt;&gt;""</formula>
    </cfRule>
  </conditionalFormatting>
  <conditionalFormatting sqref="A18:BE18">
    <cfRule type="expression" priority="156" dxfId="208" stopIfTrue="1">
      <formula>$A18&lt;&gt;""</formula>
    </cfRule>
  </conditionalFormatting>
  <conditionalFormatting sqref="A19:BE19">
    <cfRule type="expression" priority="155" dxfId="208" stopIfTrue="1">
      <formula>$A19&lt;&gt;""</formula>
    </cfRule>
  </conditionalFormatting>
  <conditionalFormatting sqref="A20:BE20">
    <cfRule type="expression" priority="154" dxfId="208" stopIfTrue="1">
      <formula>$A20&lt;&gt;""</formula>
    </cfRule>
  </conditionalFormatting>
  <conditionalFormatting sqref="A21:BE21">
    <cfRule type="expression" priority="153" dxfId="208" stopIfTrue="1">
      <formula>$A21&lt;&gt;""</formula>
    </cfRule>
  </conditionalFormatting>
  <conditionalFormatting sqref="A22:BE22">
    <cfRule type="expression" priority="152" dxfId="208" stopIfTrue="1">
      <formula>$A22&lt;&gt;""</formula>
    </cfRule>
  </conditionalFormatting>
  <conditionalFormatting sqref="A23:BE23">
    <cfRule type="expression" priority="151" dxfId="208" stopIfTrue="1">
      <formula>$A23&lt;&gt;""</formula>
    </cfRule>
  </conditionalFormatting>
  <conditionalFormatting sqref="A24:BE24">
    <cfRule type="expression" priority="150" dxfId="208" stopIfTrue="1">
      <formula>$A24&lt;&gt;""</formula>
    </cfRule>
  </conditionalFormatting>
  <conditionalFormatting sqref="A25:BE25">
    <cfRule type="expression" priority="149" dxfId="208" stopIfTrue="1">
      <formula>$A25&lt;&gt;""</formula>
    </cfRule>
  </conditionalFormatting>
  <conditionalFormatting sqref="A26:BE26">
    <cfRule type="expression" priority="148" dxfId="208" stopIfTrue="1">
      <formula>$A26&lt;&gt;""</formula>
    </cfRule>
  </conditionalFormatting>
  <conditionalFormatting sqref="A27:BE27">
    <cfRule type="expression" priority="147" dxfId="208" stopIfTrue="1">
      <formula>$A27&lt;&gt;""</formula>
    </cfRule>
  </conditionalFormatting>
  <conditionalFormatting sqref="A28:BE28">
    <cfRule type="expression" priority="146" dxfId="208" stopIfTrue="1">
      <formula>$A28&lt;&gt;""</formula>
    </cfRule>
  </conditionalFormatting>
  <conditionalFormatting sqref="A29:BE29">
    <cfRule type="expression" priority="145" dxfId="208" stopIfTrue="1">
      <formula>$A29&lt;&gt;""</formula>
    </cfRule>
  </conditionalFormatting>
  <conditionalFormatting sqref="A30:BE30">
    <cfRule type="expression" priority="144" dxfId="208" stopIfTrue="1">
      <formula>$A30&lt;&gt;""</formula>
    </cfRule>
  </conditionalFormatting>
  <conditionalFormatting sqref="A16:BE16">
    <cfRule type="expression" priority="131" dxfId="208" stopIfTrue="1">
      <formula>$A16&lt;&gt;""</formula>
    </cfRule>
  </conditionalFormatting>
  <conditionalFormatting sqref="A8:BE8">
    <cfRule type="expression" priority="24" dxfId="208" stopIfTrue="1">
      <formula>$A8&lt;&gt;""</formula>
    </cfRule>
  </conditionalFormatting>
  <conditionalFormatting sqref="A9:BE9">
    <cfRule type="expression" priority="23" dxfId="208" stopIfTrue="1">
      <formula>$A9&lt;&gt;""</formula>
    </cfRule>
  </conditionalFormatting>
  <conditionalFormatting sqref="A10:BE10">
    <cfRule type="expression" priority="22" dxfId="208" stopIfTrue="1">
      <formula>$A10&lt;&gt;""</formula>
    </cfRule>
  </conditionalFormatting>
  <conditionalFormatting sqref="A11:BE11">
    <cfRule type="expression" priority="21" dxfId="208" stopIfTrue="1">
      <formula>$A11&lt;&gt;""</formula>
    </cfRule>
  </conditionalFormatting>
  <conditionalFormatting sqref="A12:BE12">
    <cfRule type="expression" priority="20" dxfId="208" stopIfTrue="1">
      <formula>$A12&lt;&gt;""</formula>
    </cfRule>
  </conditionalFormatting>
  <conditionalFormatting sqref="A13:BE13">
    <cfRule type="expression" priority="19" dxfId="208" stopIfTrue="1">
      <formula>$A13&lt;&gt;""</formula>
    </cfRule>
  </conditionalFormatting>
  <conditionalFormatting sqref="A14:BE14">
    <cfRule type="expression" priority="18" dxfId="208" stopIfTrue="1">
      <formula>$A14&lt;&gt;""</formula>
    </cfRule>
  </conditionalFormatting>
  <conditionalFormatting sqref="A15:BE15">
    <cfRule type="expression" priority="17" dxfId="208" stopIfTrue="1">
      <formula>$A15&lt;&gt;""</formula>
    </cfRule>
  </conditionalFormatting>
  <conditionalFormatting sqref="A16:BE16">
    <cfRule type="expression" priority="16" dxfId="208" stopIfTrue="1">
      <formula>$A16&lt;&gt;""</formula>
    </cfRule>
  </conditionalFormatting>
  <conditionalFormatting sqref="A17:BE17">
    <cfRule type="expression" priority="15" dxfId="208" stopIfTrue="1">
      <formula>$A17&lt;&gt;""</formula>
    </cfRule>
  </conditionalFormatting>
  <conditionalFormatting sqref="A18:BE18">
    <cfRule type="expression" priority="14" dxfId="208" stopIfTrue="1">
      <formula>$A18&lt;&gt;""</formula>
    </cfRule>
  </conditionalFormatting>
  <conditionalFormatting sqref="A19:BE19">
    <cfRule type="expression" priority="13" dxfId="208" stopIfTrue="1">
      <formula>$A19&lt;&gt;""</formula>
    </cfRule>
  </conditionalFormatting>
  <conditionalFormatting sqref="A20:BE20">
    <cfRule type="expression" priority="12" dxfId="208" stopIfTrue="1">
      <formula>$A20&lt;&gt;""</formula>
    </cfRule>
  </conditionalFormatting>
  <conditionalFormatting sqref="A21:BE21">
    <cfRule type="expression" priority="11" dxfId="208" stopIfTrue="1">
      <formula>$A21&lt;&gt;""</formula>
    </cfRule>
  </conditionalFormatting>
  <conditionalFormatting sqref="A22:BE22">
    <cfRule type="expression" priority="10" dxfId="208" stopIfTrue="1">
      <formula>$A22&lt;&gt;""</formula>
    </cfRule>
  </conditionalFormatting>
  <conditionalFormatting sqref="A23:BE23">
    <cfRule type="expression" priority="9" dxfId="208" stopIfTrue="1">
      <formula>$A23&lt;&gt;""</formula>
    </cfRule>
  </conditionalFormatting>
  <conditionalFormatting sqref="A24:BE24">
    <cfRule type="expression" priority="8" dxfId="208" stopIfTrue="1">
      <formula>$A24&lt;&gt;""</formula>
    </cfRule>
  </conditionalFormatting>
  <conditionalFormatting sqref="A25:BE25">
    <cfRule type="expression" priority="7" dxfId="208" stopIfTrue="1">
      <formula>$A25&lt;&gt;""</formula>
    </cfRule>
  </conditionalFormatting>
  <conditionalFormatting sqref="A26:BE26">
    <cfRule type="expression" priority="6" dxfId="208" stopIfTrue="1">
      <formula>$A26&lt;&gt;""</formula>
    </cfRule>
  </conditionalFormatting>
  <conditionalFormatting sqref="A27:BE27">
    <cfRule type="expression" priority="5" dxfId="208" stopIfTrue="1">
      <formula>$A27&lt;&gt;""</formula>
    </cfRule>
  </conditionalFormatting>
  <conditionalFormatting sqref="A28:BE28">
    <cfRule type="expression" priority="4" dxfId="208" stopIfTrue="1">
      <formula>$A28&lt;&gt;""</formula>
    </cfRule>
  </conditionalFormatting>
  <conditionalFormatting sqref="A29:BE29">
    <cfRule type="expression" priority="3" dxfId="208" stopIfTrue="1">
      <formula>$A29&lt;&gt;""</formula>
    </cfRule>
  </conditionalFormatting>
  <conditionalFormatting sqref="A30:BE30">
    <cfRule type="expression" priority="2" dxfId="208" stopIfTrue="1">
      <formula>$A30&lt;&gt;""</formula>
    </cfRule>
  </conditionalFormatting>
  <conditionalFormatting sqref="A7:BE7">
    <cfRule type="expression" priority="1" dxfId="20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9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07" t="s">
        <v>156</v>
      </c>
      <c r="B2" s="109" t="s">
        <v>157</v>
      </c>
      <c r="C2" s="105" t="s">
        <v>158</v>
      </c>
      <c r="D2" s="113" t="s">
        <v>159</v>
      </c>
      <c r="E2" s="114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08"/>
      <c r="B3" s="110"/>
      <c r="C3" s="111"/>
      <c r="D3" s="115"/>
      <c r="E3" s="116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08"/>
      <c r="B4" s="110"/>
      <c r="C4" s="106"/>
      <c r="D4" s="107" t="s">
        <v>147</v>
      </c>
      <c r="E4" s="107" t="s">
        <v>148</v>
      </c>
      <c r="F4" s="107" t="s">
        <v>190</v>
      </c>
      <c r="G4" s="107" t="s">
        <v>191</v>
      </c>
      <c r="H4" s="107" t="s">
        <v>147</v>
      </c>
      <c r="I4" s="107" t="s">
        <v>148</v>
      </c>
      <c r="J4" s="107" t="s">
        <v>190</v>
      </c>
      <c r="K4" s="107" t="s">
        <v>191</v>
      </c>
      <c r="L4" s="107" t="s">
        <v>147</v>
      </c>
      <c r="M4" s="107" t="s">
        <v>148</v>
      </c>
      <c r="N4" s="107" t="s">
        <v>190</v>
      </c>
      <c r="O4" s="107" t="s">
        <v>191</v>
      </c>
      <c r="P4" s="107" t="s">
        <v>147</v>
      </c>
      <c r="Q4" s="107" t="s">
        <v>148</v>
      </c>
      <c r="R4" s="107" t="s">
        <v>190</v>
      </c>
      <c r="S4" s="107" t="s">
        <v>191</v>
      </c>
      <c r="T4" s="107" t="s">
        <v>147</v>
      </c>
      <c r="U4" s="107" t="s">
        <v>148</v>
      </c>
      <c r="V4" s="107" t="s">
        <v>190</v>
      </c>
      <c r="W4" s="107" t="s">
        <v>191</v>
      </c>
      <c r="X4" s="107" t="s">
        <v>147</v>
      </c>
      <c r="Y4" s="107" t="s">
        <v>148</v>
      </c>
      <c r="Z4" s="107" t="s">
        <v>190</v>
      </c>
      <c r="AA4" s="107" t="s">
        <v>191</v>
      </c>
      <c r="AB4" s="107" t="s">
        <v>147</v>
      </c>
      <c r="AC4" s="107" t="s">
        <v>148</v>
      </c>
      <c r="AD4" s="107" t="s">
        <v>190</v>
      </c>
      <c r="AE4" s="107" t="s">
        <v>191</v>
      </c>
      <c r="AF4" s="107" t="s">
        <v>147</v>
      </c>
      <c r="AG4" s="107" t="s">
        <v>148</v>
      </c>
      <c r="AH4" s="107" t="s">
        <v>190</v>
      </c>
      <c r="AI4" s="107" t="s">
        <v>191</v>
      </c>
      <c r="AJ4" s="107" t="s">
        <v>147</v>
      </c>
      <c r="AK4" s="107" t="s">
        <v>148</v>
      </c>
      <c r="AL4" s="107" t="s">
        <v>190</v>
      </c>
      <c r="AM4" s="107" t="s">
        <v>191</v>
      </c>
      <c r="AN4" s="107" t="s">
        <v>147</v>
      </c>
      <c r="AO4" s="107" t="s">
        <v>148</v>
      </c>
      <c r="AP4" s="107" t="s">
        <v>190</v>
      </c>
      <c r="AQ4" s="107" t="s">
        <v>191</v>
      </c>
      <c r="AR4" s="107" t="s">
        <v>147</v>
      </c>
      <c r="AS4" s="107" t="s">
        <v>148</v>
      </c>
      <c r="AT4" s="107" t="s">
        <v>190</v>
      </c>
      <c r="AU4" s="107" t="s">
        <v>191</v>
      </c>
      <c r="AV4" s="107" t="s">
        <v>147</v>
      </c>
      <c r="AW4" s="107" t="s">
        <v>148</v>
      </c>
      <c r="AX4" s="107" t="s">
        <v>190</v>
      </c>
      <c r="AY4" s="107" t="s">
        <v>191</v>
      </c>
      <c r="AZ4" s="107" t="s">
        <v>147</v>
      </c>
      <c r="BA4" s="107" t="s">
        <v>148</v>
      </c>
      <c r="BB4" s="107" t="s">
        <v>190</v>
      </c>
      <c r="BC4" s="107" t="s">
        <v>191</v>
      </c>
      <c r="BD4" s="107" t="s">
        <v>147</v>
      </c>
      <c r="BE4" s="107" t="s">
        <v>148</v>
      </c>
      <c r="BF4" s="107" t="s">
        <v>190</v>
      </c>
      <c r="BG4" s="107" t="s">
        <v>191</v>
      </c>
      <c r="BH4" s="107" t="s">
        <v>147</v>
      </c>
      <c r="BI4" s="107" t="s">
        <v>148</v>
      </c>
      <c r="BJ4" s="107" t="s">
        <v>190</v>
      </c>
      <c r="BK4" s="107" t="s">
        <v>191</v>
      </c>
      <c r="BL4" s="107" t="s">
        <v>147</v>
      </c>
      <c r="BM4" s="107" t="s">
        <v>148</v>
      </c>
      <c r="BN4" s="107" t="s">
        <v>190</v>
      </c>
      <c r="BO4" s="107" t="s">
        <v>191</v>
      </c>
      <c r="BP4" s="107" t="s">
        <v>147</v>
      </c>
      <c r="BQ4" s="107" t="s">
        <v>148</v>
      </c>
      <c r="BR4" s="107" t="s">
        <v>190</v>
      </c>
      <c r="BS4" s="107" t="s">
        <v>191</v>
      </c>
      <c r="BT4" s="107" t="s">
        <v>147</v>
      </c>
      <c r="BU4" s="107" t="s">
        <v>148</v>
      </c>
      <c r="BV4" s="107" t="s">
        <v>190</v>
      </c>
      <c r="BW4" s="107" t="s">
        <v>191</v>
      </c>
      <c r="BX4" s="107" t="s">
        <v>147</v>
      </c>
      <c r="BY4" s="107" t="s">
        <v>148</v>
      </c>
      <c r="BZ4" s="107" t="s">
        <v>190</v>
      </c>
      <c r="CA4" s="107" t="s">
        <v>191</v>
      </c>
      <c r="CB4" s="107" t="s">
        <v>147</v>
      </c>
      <c r="CC4" s="107" t="s">
        <v>148</v>
      </c>
      <c r="CD4" s="107" t="s">
        <v>190</v>
      </c>
      <c r="CE4" s="107" t="s">
        <v>191</v>
      </c>
      <c r="CF4" s="107" t="s">
        <v>147</v>
      </c>
      <c r="CG4" s="107" t="s">
        <v>148</v>
      </c>
      <c r="CH4" s="107" t="s">
        <v>190</v>
      </c>
      <c r="CI4" s="107" t="s">
        <v>191</v>
      </c>
      <c r="CJ4" s="107" t="s">
        <v>147</v>
      </c>
      <c r="CK4" s="107" t="s">
        <v>148</v>
      </c>
      <c r="CL4" s="107" t="s">
        <v>190</v>
      </c>
      <c r="CM4" s="107" t="s">
        <v>191</v>
      </c>
      <c r="CN4" s="107" t="s">
        <v>147</v>
      </c>
      <c r="CO4" s="107" t="s">
        <v>148</v>
      </c>
      <c r="CP4" s="107" t="s">
        <v>190</v>
      </c>
      <c r="CQ4" s="107" t="s">
        <v>191</v>
      </c>
      <c r="CR4" s="107" t="s">
        <v>147</v>
      </c>
      <c r="CS4" s="107" t="s">
        <v>148</v>
      </c>
      <c r="CT4" s="107" t="s">
        <v>190</v>
      </c>
      <c r="CU4" s="107" t="s">
        <v>191</v>
      </c>
      <c r="CV4" s="107" t="s">
        <v>147</v>
      </c>
      <c r="CW4" s="107" t="s">
        <v>148</v>
      </c>
      <c r="CX4" s="107" t="s">
        <v>190</v>
      </c>
      <c r="CY4" s="107" t="s">
        <v>191</v>
      </c>
      <c r="CZ4" s="107" t="s">
        <v>147</v>
      </c>
      <c r="DA4" s="107" t="s">
        <v>148</v>
      </c>
      <c r="DB4" s="107" t="s">
        <v>190</v>
      </c>
      <c r="DC4" s="107" t="s">
        <v>191</v>
      </c>
      <c r="DD4" s="107" t="s">
        <v>147</v>
      </c>
      <c r="DE4" s="107" t="s">
        <v>148</v>
      </c>
      <c r="DF4" s="107" t="s">
        <v>190</v>
      </c>
      <c r="DG4" s="107" t="s">
        <v>191</v>
      </c>
      <c r="DH4" s="107" t="s">
        <v>147</v>
      </c>
      <c r="DI4" s="107" t="s">
        <v>148</v>
      </c>
      <c r="DJ4" s="107" t="s">
        <v>190</v>
      </c>
      <c r="DK4" s="107" t="s">
        <v>191</v>
      </c>
      <c r="DL4" s="107" t="s">
        <v>147</v>
      </c>
      <c r="DM4" s="107" t="s">
        <v>148</v>
      </c>
      <c r="DN4" s="107" t="s">
        <v>190</v>
      </c>
      <c r="DO4" s="107" t="s">
        <v>191</v>
      </c>
      <c r="DP4" s="107" t="s">
        <v>147</v>
      </c>
      <c r="DQ4" s="107" t="s">
        <v>148</v>
      </c>
      <c r="DR4" s="107" t="s">
        <v>190</v>
      </c>
      <c r="DS4" s="107" t="s">
        <v>191</v>
      </c>
      <c r="DT4" s="107" t="s">
        <v>147</v>
      </c>
      <c r="DU4" s="107" t="s">
        <v>148</v>
      </c>
    </row>
    <row r="5" spans="1:125" s="4" customFormat="1" ht="13.5">
      <c r="A5" s="108"/>
      <c r="B5" s="110"/>
      <c r="C5" s="106"/>
      <c r="D5" s="108"/>
      <c r="E5" s="108"/>
      <c r="F5" s="112"/>
      <c r="G5" s="108"/>
      <c r="H5" s="108"/>
      <c r="I5" s="108"/>
      <c r="J5" s="112"/>
      <c r="K5" s="108"/>
      <c r="L5" s="108"/>
      <c r="M5" s="108"/>
      <c r="N5" s="112"/>
      <c r="O5" s="108"/>
      <c r="P5" s="108"/>
      <c r="Q5" s="108"/>
      <c r="R5" s="112"/>
      <c r="S5" s="108"/>
      <c r="T5" s="108"/>
      <c r="U5" s="108"/>
      <c r="V5" s="112"/>
      <c r="W5" s="108"/>
      <c r="X5" s="108"/>
      <c r="Y5" s="108"/>
      <c r="Z5" s="112"/>
      <c r="AA5" s="108"/>
      <c r="AB5" s="108"/>
      <c r="AC5" s="108"/>
      <c r="AD5" s="112"/>
      <c r="AE5" s="108"/>
      <c r="AF5" s="108"/>
      <c r="AG5" s="108"/>
      <c r="AH5" s="112"/>
      <c r="AI5" s="108"/>
      <c r="AJ5" s="108"/>
      <c r="AK5" s="108"/>
      <c r="AL5" s="112"/>
      <c r="AM5" s="108"/>
      <c r="AN5" s="108"/>
      <c r="AO5" s="108"/>
      <c r="AP5" s="112"/>
      <c r="AQ5" s="108"/>
      <c r="AR5" s="108"/>
      <c r="AS5" s="108"/>
      <c r="AT5" s="112"/>
      <c r="AU5" s="108"/>
      <c r="AV5" s="108"/>
      <c r="AW5" s="108"/>
      <c r="AX5" s="112"/>
      <c r="AY5" s="108"/>
      <c r="AZ5" s="108"/>
      <c r="BA5" s="108"/>
      <c r="BB5" s="112"/>
      <c r="BC5" s="108"/>
      <c r="BD5" s="108"/>
      <c r="BE5" s="108"/>
      <c r="BF5" s="112"/>
      <c r="BG5" s="108"/>
      <c r="BH5" s="108"/>
      <c r="BI5" s="108"/>
      <c r="BJ5" s="112"/>
      <c r="BK5" s="108"/>
      <c r="BL5" s="108"/>
      <c r="BM5" s="108"/>
      <c r="BN5" s="112"/>
      <c r="BO5" s="108"/>
      <c r="BP5" s="108"/>
      <c r="BQ5" s="108"/>
      <c r="BR5" s="112"/>
      <c r="BS5" s="108"/>
      <c r="BT5" s="108"/>
      <c r="BU5" s="108"/>
      <c r="BV5" s="112"/>
      <c r="BW5" s="108"/>
      <c r="BX5" s="108"/>
      <c r="BY5" s="108"/>
      <c r="BZ5" s="112"/>
      <c r="CA5" s="108"/>
      <c r="CB5" s="108"/>
      <c r="CC5" s="108"/>
      <c r="CD5" s="112"/>
      <c r="CE5" s="108"/>
      <c r="CF5" s="108"/>
      <c r="CG5" s="108"/>
      <c r="CH5" s="112"/>
      <c r="CI5" s="108"/>
      <c r="CJ5" s="108"/>
      <c r="CK5" s="108"/>
      <c r="CL5" s="112"/>
      <c r="CM5" s="108"/>
      <c r="CN5" s="108"/>
      <c r="CO5" s="108"/>
      <c r="CP5" s="112"/>
      <c r="CQ5" s="108"/>
      <c r="CR5" s="108"/>
      <c r="CS5" s="108"/>
      <c r="CT5" s="112"/>
      <c r="CU5" s="108"/>
      <c r="CV5" s="108"/>
      <c r="CW5" s="108"/>
      <c r="CX5" s="112"/>
      <c r="CY5" s="108"/>
      <c r="CZ5" s="108"/>
      <c r="DA5" s="108"/>
      <c r="DB5" s="112"/>
      <c r="DC5" s="108"/>
      <c r="DD5" s="108"/>
      <c r="DE5" s="108"/>
      <c r="DF5" s="112"/>
      <c r="DG5" s="108"/>
      <c r="DH5" s="108"/>
      <c r="DI5" s="108"/>
      <c r="DJ5" s="112"/>
      <c r="DK5" s="108"/>
      <c r="DL5" s="108"/>
      <c r="DM5" s="108"/>
      <c r="DN5" s="112"/>
      <c r="DO5" s="108"/>
      <c r="DP5" s="108"/>
      <c r="DQ5" s="108"/>
      <c r="DR5" s="112"/>
      <c r="DS5" s="108"/>
      <c r="DT5" s="108"/>
      <c r="DU5" s="108"/>
    </row>
    <row r="6" spans="1:125" s="5" customFormat="1" ht="13.5">
      <c r="A6" s="108"/>
      <c r="B6" s="110"/>
      <c r="C6" s="106"/>
      <c r="D6" s="72" t="s">
        <v>155</v>
      </c>
      <c r="E6" s="72" t="s">
        <v>155</v>
      </c>
      <c r="F6" s="112"/>
      <c r="G6" s="108"/>
      <c r="H6" s="72" t="s">
        <v>155</v>
      </c>
      <c r="I6" s="72" t="s">
        <v>155</v>
      </c>
      <c r="J6" s="112"/>
      <c r="K6" s="108"/>
      <c r="L6" s="72" t="s">
        <v>155</v>
      </c>
      <c r="M6" s="72" t="s">
        <v>155</v>
      </c>
      <c r="N6" s="112"/>
      <c r="O6" s="108"/>
      <c r="P6" s="72" t="s">
        <v>155</v>
      </c>
      <c r="Q6" s="72" t="s">
        <v>155</v>
      </c>
      <c r="R6" s="112"/>
      <c r="S6" s="108"/>
      <c r="T6" s="72" t="s">
        <v>155</v>
      </c>
      <c r="U6" s="72" t="s">
        <v>155</v>
      </c>
      <c r="V6" s="112"/>
      <c r="W6" s="108"/>
      <c r="X6" s="72" t="s">
        <v>155</v>
      </c>
      <c r="Y6" s="72" t="s">
        <v>155</v>
      </c>
      <c r="Z6" s="112"/>
      <c r="AA6" s="108"/>
      <c r="AB6" s="72" t="s">
        <v>155</v>
      </c>
      <c r="AC6" s="72" t="s">
        <v>155</v>
      </c>
      <c r="AD6" s="112"/>
      <c r="AE6" s="108"/>
      <c r="AF6" s="72" t="s">
        <v>155</v>
      </c>
      <c r="AG6" s="72" t="s">
        <v>155</v>
      </c>
      <c r="AH6" s="112"/>
      <c r="AI6" s="108"/>
      <c r="AJ6" s="72" t="s">
        <v>155</v>
      </c>
      <c r="AK6" s="72" t="s">
        <v>155</v>
      </c>
      <c r="AL6" s="112"/>
      <c r="AM6" s="108"/>
      <c r="AN6" s="72" t="s">
        <v>155</v>
      </c>
      <c r="AO6" s="72" t="s">
        <v>155</v>
      </c>
      <c r="AP6" s="112"/>
      <c r="AQ6" s="108"/>
      <c r="AR6" s="72" t="s">
        <v>155</v>
      </c>
      <c r="AS6" s="72" t="s">
        <v>155</v>
      </c>
      <c r="AT6" s="112"/>
      <c r="AU6" s="108"/>
      <c r="AV6" s="72" t="s">
        <v>155</v>
      </c>
      <c r="AW6" s="72" t="s">
        <v>155</v>
      </c>
      <c r="AX6" s="112"/>
      <c r="AY6" s="108"/>
      <c r="AZ6" s="72" t="s">
        <v>155</v>
      </c>
      <c r="BA6" s="72" t="s">
        <v>155</v>
      </c>
      <c r="BB6" s="112"/>
      <c r="BC6" s="108"/>
      <c r="BD6" s="72" t="s">
        <v>155</v>
      </c>
      <c r="BE6" s="72" t="s">
        <v>155</v>
      </c>
      <c r="BF6" s="112"/>
      <c r="BG6" s="108"/>
      <c r="BH6" s="72" t="s">
        <v>155</v>
      </c>
      <c r="BI6" s="72" t="s">
        <v>155</v>
      </c>
      <c r="BJ6" s="112"/>
      <c r="BK6" s="108"/>
      <c r="BL6" s="72" t="s">
        <v>155</v>
      </c>
      <c r="BM6" s="72" t="s">
        <v>155</v>
      </c>
      <c r="BN6" s="112"/>
      <c r="BO6" s="108"/>
      <c r="BP6" s="72" t="s">
        <v>155</v>
      </c>
      <c r="BQ6" s="72" t="s">
        <v>155</v>
      </c>
      <c r="BR6" s="112"/>
      <c r="BS6" s="108"/>
      <c r="BT6" s="72" t="s">
        <v>155</v>
      </c>
      <c r="BU6" s="72" t="s">
        <v>155</v>
      </c>
      <c r="BV6" s="112"/>
      <c r="BW6" s="108"/>
      <c r="BX6" s="72" t="s">
        <v>155</v>
      </c>
      <c r="BY6" s="72" t="s">
        <v>155</v>
      </c>
      <c r="BZ6" s="112"/>
      <c r="CA6" s="108"/>
      <c r="CB6" s="72" t="s">
        <v>155</v>
      </c>
      <c r="CC6" s="72" t="s">
        <v>155</v>
      </c>
      <c r="CD6" s="112"/>
      <c r="CE6" s="108"/>
      <c r="CF6" s="72" t="s">
        <v>155</v>
      </c>
      <c r="CG6" s="72" t="s">
        <v>155</v>
      </c>
      <c r="CH6" s="112"/>
      <c r="CI6" s="108"/>
      <c r="CJ6" s="72" t="s">
        <v>155</v>
      </c>
      <c r="CK6" s="72" t="s">
        <v>155</v>
      </c>
      <c r="CL6" s="112"/>
      <c r="CM6" s="108"/>
      <c r="CN6" s="72" t="s">
        <v>155</v>
      </c>
      <c r="CO6" s="72" t="s">
        <v>155</v>
      </c>
      <c r="CP6" s="112"/>
      <c r="CQ6" s="108"/>
      <c r="CR6" s="72" t="s">
        <v>155</v>
      </c>
      <c r="CS6" s="72" t="s">
        <v>155</v>
      </c>
      <c r="CT6" s="112"/>
      <c r="CU6" s="108"/>
      <c r="CV6" s="72" t="s">
        <v>155</v>
      </c>
      <c r="CW6" s="72" t="s">
        <v>155</v>
      </c>
      <c r="CX6" s="112"/>
      <c r="CY6" s="108"/>
      <c r="CZ6" s="72" t="s">
        <v>155</v>
      </c>
      <c r="DA6" s="72" t="s">
        <v>155</v>
      </c>
      <c r="DB6" s="112"/>
      <c r="DC6" s="108"/>
      <c r="DD6" s="72" t="s">
        <v>155</v>
      </c>
      <c r="DE6" s="72" t="s">
        <v>155</v>
      </c>
      <c r="DF6" s="112"/>
      <c r="DG6" s="108"/>
      <c r="DH6" s="72" t="s">
        <v>155</v>
      </c>
      <c r="DI6" s="72" t="s">
        <v>155</v>
      </c>
      <c r="DJ6" s="112"/>
      <c r="DK6" s="108"/>
      <c r="DL6" s="72" t="s">
        <v>155</v>
      </c>
      <c r="DM6" s="72" t="s">
        <v>155</v>
      </c>
      <c r="DN6" s="112"/>
      <c r="DO6" s="108"/>
      <c r="DP6" s="72" t="s">
        <v>155</v>
      </c>
      <c r="DQ6" s="72" t="s">
        <v>155</v>
      </c>
      <c r="DR6" s="112"/>
      <c r="DS6" s="108"/>
      <c r="DT6" s="72" t="s">
        <v>155</v>
      </c>
      <c r="DU6" s="72" t="s">
        <v>155</v>
      </c>
    </row>
    <row r="7" spans="1:125" s="81" customFormat="1" ht="12" customHeight="1">
      <c r="A7" s="85" t="s">
        <v>202</v>
      </c>
      <c r="B7" s="86" t="s">
        <v>203</v>
      </c>
      <c r="C7" s="85" t="s">
        <v>198</v>
      </c>
      <c r="D7" s="93">
        <f>SUM(D8:D9)</f>
        <v>23553</v>
      </c>
      <c r="E7" s="93">
        <f>SUM(E8:E9)</f>
        <v>0</v>
      </c>
      <c r="F7" s="93">
        <f>COUNTIF(F8:F9,"&lt;&gt;")-COUNTIF(F8:F9,"&lt; &gt;")</f>
        <v>1</v>
      </c>
      <c r="G7" s="93">
        <f>COUNTIF(G8:G9,"&lt;&gt;")-COUNTIF(G8:G9,"&lt; &gt;")</f>
        <v>1</v>
      </c>
      <c r="H7" s="93">
        <f>SUM(H8:H9)</f>
        <v>13402</v>
      </c>
      <c r="I7" s="93">
        <f>SUM(I8:I9)</f>
        <v>0</v>
      </c>
      <c r="J7" s="93">
        <f>COUNTIF(J8:J9,"&lt;&gt;")-COUNTIF(J8:J9,"&lt; &gt;")</f>
        <v>1</v>
      </c>
      <c r="K7" s="93">
        <f>COUNTIF(K8:K9,"&lt;&gt;")-COUNTIF(K8:K9,"&lt; &gt;")</f>
        <v>1</v>
      </c>
      <c r="L7" s="93">
        <f>SUM(L8:L9)</f>
        <v>872</v>
      </c>
      <c r="M7" s="93">
        <f>SUM(M8:M9)</f>
        <v>0</v>
      </c>
      <c r="N7" s="93">
        <f>COUNTIF(N8:N9,"&lt;&gt;")-COUNTIF(N8:N9,"&lt; &gt;")</f>
        <v>1</v>
      </c>
      <c r="O7" s="93">
        <f>COUNTIF(O8:O9,"&lt;&gt;")-COUNTIF(O8:O9,"&lt; &gt;")</f>
        <v>1</v>
      </c>
      <c r="P7" s="93">
        <f>SUM(P8:P9)</f>
        <v>9279</v>
      </c>
      <c r="Q7" s="93">
        <f>SUM(Q8:Q9)</f>
        <v>0</v>
      </c>
      <c r="R7" s="93">
        <v>0</v>
      </c>
      <c r="S7" s="93">
        <v>0</v>
      </c>
      <c r="T7" s="93">
        <f>SUM(T8:T9)</f>
        <v>0</v>
      </c>
      <c r="U7" s="93">
        <f>SUM(U8:U9)</f>
        <v>0</v>
      </c>
      <c r="V7" s="93">
        <v>0</v>
      </c>
      <c r="W7" s="93">
        <v>0</v>
      </c>
      <c r="X7" s="93">
        <f>SUM(X8:X9)</f>
        <v>0</v>
      </c>
      <c r="Y7" s="93">
        <f>SUM(Y8:Y9)</f>
        <v>0</v>
      </c>
      <c r="Z7" s="93">
        <v>0</v>
      </c>
      <c r="AA7" s="93">
        <v>0</v>
      </c>
      <c r="AB7" s="93">
        <f>SUM(AB8:AB9)</f>
        <v>0</v>
      </c>
      <c r="AC7" s="93">
        <f>SUM(AC8:AC9)</f>
        <v>0</v>
      </c>
      <c r="AD7" s="93">
        <v>0</v>
      </c>
      <c r="AE7" s="93">
        <v>0</v>
      </c>
      <c r="AF7" s="93">
        <f>SUM(AF8:AF9)</f>
        <v>0</v>
      </c>
      <c r="AG7" s="93">
        <f>SUM(AG8:AG9)</f>
        <v>0</v>
      </c>
      <c r="AH7" s="93">
        <v>0</v>
      </c>
      <c r="AI7" s="93">
        <v>0</v>
      </c>
      <c r="AJ7" s="93">
        <f>SUM(AJ8:AJ9)</f>
        <v>0</v>
      </c>
      <c r="AK7" s="93">
        <f>SUM(AK8:AK9)</f>
        <v>0</v>
      </c>
      <c r="AL7" s="93">
        <v>0</v>
      </c>
      <c r="AM7" s="93">
        <v>0</v>
      </c>
      <c r="AN7" s="93">
        <f>SUM(AN8:AN9)</f>
        <v>0</v>
      </c>
      <c r="AO7" s="93">
        <f>SUM(AO8:AO9)</f>
        <v>0</v>
      </c>
      <c r="AP7" s="93">
        <v>0</v>
      </c>
      <c r="AQ7" s="93">
        <v>0</v>
      </c>
      <c r="AR7" s="93">
        <f>SUM(AR8:AR9)</f>
        <v>0</v>
      </c>
      <c r="AS7" s="93">
        <f>SUM(AS8:AS9)</f>
        <v>0</v>
      </c>
      <c r="AT7" s="93">
        <v>0</v>
      </c>
      <c r="AU7" s="93">
        <v>0</v>
      </c>
      <c r="AV7" s="93">
        <f>SUM(AV8:AV9)</f>
        <v>0</v>
      </c>
      <c r="AW7" s="93">
        <f>SUM(AW8:AW9)</f>
        <v>0</v>
      </c>
      <c r="AX7" s="93">
        <v>0</v>
      </c>
      <c r="AY7" s="93">
        <v>0</v>
      </c>
      <c r="AZ7" s="93">
        <f>SUM(AZ8:AZ9)</f>
        <v>0</v>
      </c>
      <c r="BA7" s="93">
        <f>SUM(BA8:BA9)</f>
        <v>0</v>
      </c>
      <c r="BB7" s="93">
        <v>0</v>
      </c>
      <c r="BC7" s="93">
        <v>0</v>
      </c>
      <c r="BD7" s="93">
        <f>SUM(BD8:BD9)</f>
        <v>0</v>
      </c>
      <c r="BE7" s="93">
        <f>SUM(BE8:BE9)</f>
        <v>0</v>
      </c>
      <c r="BF7" s="93">
        <v>0</v>
      </c>
      <c r="BG7" s="93">
        <v>0</v>
      </c>
      <c r="BH7" s="93">
        <f>SUM(BH8:BH9)</f>
        <v>0</v>
      </c>
      <c r="BI7" s="93">
        <f>SUM(BI8:BI9)</f>
        <v>0</v>
      </c>
      <c r="BJ7" s="93">
        <v>0</v>
      </c>
      <c r="BK7" s="93">
        <v>0</v>
      </c>
      <c r="BL7" s="93">
        <f>SUM(BL8:BL9)</f>
        <v>0</v>
      </c>
      <c r="BM7" s="93">
        <f>SUM(BM8:BM9)</f>
        <v>0</v>
      </c>
      <c r="BN7" s="93">
        <v>0</v>
      </c>
      <c r="BO7" s="93">
        <v>0</v>
      </c>
      <c r="BP7" s="93">
        <f>SUM(BP8:BP9)</f>
        <v>0</v>
      </c>
      <c r="BQ7" s="93">
        <f>SUM(BQ8:BQ9)</f>
        <v>0</v>
      </c>
      <c r="BR7" s="93">
        <v>0</v>
      </c>
      <c r="BS7" s="93">
        <v>0</v>
      </c>
      <c r="BT7" s="93">
        <f>SUM(BT8:BT9)</f>
        <v>0</v>
      </c>
      <c r="BU7" s="93">
        <f>SUM(BU8:BU9)</f>
        <v>0</v>
      </c>
      <c r="BV7" s="93">
        <v>0</v>
      </c>
      <c r="BW7" s="93">
        <v>0</v>
      </c>
      <c r="BX7" s="93">
        <f>SUM(BX8:BX9)</f>
        <v>0</v>
      </c>
      <c r="BY7" s="93">
        <f>SUM(BY8:BY9)</f>
        <v>0</v>
      </c>
      <c r="BZ7" s="93">
        <v>0</v>
      </c>
      <c r="CA7" s="93">
        <v>0</v>
      </c>
      <c r="CB7" s="93">
        <f>SUM(CB8:CB9)</f>
        <v>0</v>
      </c>
      <c r="CC7" s="93">
        <f>SUM(CC8:CC9)</f>
        <v>0</v>
      </c>
      <c r="CD7" s="93">
        <v>0</v>
      </c>
      <c r="CE7" s="93">
        <v>0</v>
      </c>
      <c r="CF7" s="93">
        <f>SUM(CF8:CF9)</f>
        <v>0</v>
      </c>
      <c r="CG7" s="93">
        <f>SUM(CG8:CG9)</f>
        <v>0</v>
      </c>
      <c r="CH7" s="93">
        <v>0</v>
      </c>
      <c r="CI7" s="93">
        <v>0</v>
      </c>
      <c r="CJ7" s="93">
        <f>SUM(CJ8:CJ9)</f>
        <v>0</v>
      </c>
      <c r="CK7" s="93">
        <f>SUM(CK8:CK9)</f>
        <v>0</v>
      </c>
      <c r="CL7" s="93">
        <v>0</v>
      </c>
      <c r="CM7" s="93">
        <v>0</v>
      </c>
      <c r="CN7" s="93">
        <f>SUM(CN8:CN9)</f>
        <v>0</v>
      </c>
      <c r="CO7" s="93">
        <f>SUM(CO8:CO9)</f>
        <v>0</v>
      </c>
      <c r="CP7" s="93">
        <v>0</v>
      </c>
      <c r="CQ7" s="93">
        <v>0</v>
      </c>
      <c r="CR7" s="93">
        <f>SUM(CR8:CR9)</f>
        <v>0</v>
      </c>
      <c r="CS7" s="93">
        <f>SUM(CS8:CS9)</f>
        <v>0</v>
      </c>
      <c r="CT7" s="93">
        <v>0</v>
      </c>
      <c r="CU7" s="93">
        <v>0</v>
      </c>
      <c r="CV7" s="93">
        <f>SUM(CV8:CV9)</f>
        <v>0</v>
      </c>
      <c r="CW7" s="93">
        <f>SUM(CW8:CW9)</f>
        <v>0</v>
      </c>
      <c r="CX7" s="93">
        <v>0</v>
      </c>
      <c r="CY7" s="93">
        <v>0</v>
      </c>
      <c r="CZ7" s="93">
        <f>SUM(CZ8:CZ9)</f>
        <v>0</v>
      </c>
      <c r="DA7" s="93">
        <f>SUM(DA8:DA9)</f>
        <v>0</v>
      </c>
      <c r="DB7" s="93">
        <v>0</v>
      </c>
      <c r="DC7" s="93">
        <v>0</v>
      </c>
      <c r="DD7" s="93">
        <f>SUM(DD8:DD9)</f>
        <v>0</v>
      </c>
      <c r="DE7" s="93">
        <f>SUM(DE8:DE9)</f>
        <v>0</v>
      </c>
      <c r="DF7" s="93">
        <v>0</v>
      </c>
      <c r="DG7" s="93">
        <v>0</v>
      </c>
      <c r="DH7" s="93">
        <f>SUM(DH8:DH9)</f>
        <v>0</v>
      </c>
      <c r="DI7" s="93">
        <f>SUM(DI8:DI9)</f>
        <v>0</v>
      </c>
      <c r="DJ7" s="93">
        <v>0</v>
      </c>
      <c r="DK7" s="93">
        <v>0</v>
      </c>
      <c r="DL7" s="93">
        <f>SUM(DL8:DL9)</f>
        <v>0</v>
      </c>
      <c r="DM7" s="93">
        <f>SUM(DM8:DM9)</f>
        <v>0</v>
      </c>
      <c r="DN7" s="93">
        <v>0</v>
      </c>
      <c r="DO7" s="93">
        <v>0</v>
      </c>
      <c r="DP7" s="93">
        <f>SUM(DP8:DP9)</f>
        <v>0</v>
      </c>
      <c r="DQ7" s="93">
        <f>SUM(DQ8:DQ9)</f>
        <v>0</v>
      </c>
      <c r="DR7" s="93">
        <v>0</v>
      </c>
      <c r="DS7" s="93">
        <v>0</v>
      </c>
      <c r="DT7" s="93">
        <f>SUM(DT8:DT9)</f>
        <v>0</v>
      </c>
      <c r="DU7" s="93">
        <f>SUM(DU8:DU9)</f>
        <v>0</v>
      </c>
    </row>
    <row r="8" spans="1:125" s="80" customFormat="1" ht="12" customHeight="1">
      <c r="A8" s="89" t="s">
        <v>202</v>
      </c>
      <c r="B8" s="90" t="s">
        <v>212</v>
      </c>
      <c r="C8" s="89" t="s">
        <v>213</v>
      </c>
      <c r="D8" s="94">
        <f>SUM(H8,L8,P8,T8,X8,AB8,AF8,AJ8,AN8,AR8,AV8,AZ8,BD8,BH8,BL8,BP8,BT8,BX8,CB8,CF8,CJ8,CN8,CR8,CV8,CZ8,DD8,DH8,DL8,DP8,DT8)</f>
        <v>23553</v>
      </c>
      <c r="E8" s="94">
        <f>SUM(I8,M8,Q8,U8,Y8,AC8,AG8,AK8,AO8,AS8,AW8,BA8,BE8,BI8,BM8,BQ8,BU8,BY8,CC8,CG8,CK8,CO8,CS8,CW8,DA8,DE8,DI8,DM8,DQ8,DU8)</f>
        <v>0</v>
      </c>
      <c r="F8" s="96" t="s">
        <v>206</v>
      </c>
      <c r="G8" s="95" t="s">
        <v>207</v>
      </c>
      <c r="H8" s="94">
        <v>13402</v>
      </c>
      <c r="I8" s="94">
        <v>0</v>
      </c>
      <c r="J8" s="96" t="s">
        <v>208</v>
      </c>
      <c r="K8" s="95" t="s">
        <v>209</v>
      </c>
      <c r="L8" s="94">
        <v>872</v>
      </c>
      <c r="M8" s="94">
        <v>0</v>
      </c>
      <c r="N8" s="96" t="s">
        <v>210</v>
      </c>
      <c r="O8" s="95" t="s">
        <v>211</v>
      </c>
      <c r="P8" s="94">
        <v>9279</v>
      </c>
      <c r="Q8" s="94">
        <v>0</v>
      </c>
      <c r="R8" s="96" t="s">
        <v>200</v>
      </c>
      <c r="S8" s="95" t="s">
        <v>200</v>
      </c>
      <c r="T8" s="94">
        <v>0</v>
      </c>
      <c r="U8" s="94">
        <v>0</v>
      </c>
      <c r="V8" s="96" t="s">
        <v>200</v>
      </c>
      <c r="W8" s="95" t="s">
        <v>200</v>
      </c>
      <c r="X8" s="94">
        <v>0</v>
      </c>
      <c r="Y8" s="94">
        <v>0</v>
      </c>
      <c r="Z8" s="96" t="s">
        <v>200</v>
      </c>
      <c r="AA8" s="95" t="s">
        <v>200</v>
      </c>
      <c r="AB8" s="94">
        <v>0</v>
      </c>
      <c r="AC8" s="94">
        <v>0</v>
      </c>
      <c r="AD8" s="96" t="s">
        <v>200</v>
      </c>
      <c r="AE8" s="95" t="s">
        <v>200</v>
      </c>
      <c r="AF8" s="94">
        <v>0</v>
      </c>
      <c r="AG8" s="94">
        <v>0</v>
      </c>
      <c r="AH8" s="96" t="s">
        <v>200</v>
      </c>
      <c r="AI8" s="95" t="s">
        <v>200</v>
      </c>
      <c r="AJ8" s="94">
        <v>0</v>
      </c>
      <c r="AK8" s="94">
        <v>0</v>
      </c>
      <c r="AL8" s="96" t="s">
        <v>200</v>
      </c>
      <c r="AM8" s="95" t="s">
        <v>200</v>
      </c>
      <c r="AN8" s="94">
        <v>0</v>
      </c>
      <c r="AO8" s="94">
        <v>0</v>
      </c>
      <c r="AP8" s="96" t="s">
        <v>200</v>
      </c>
      <c r="AQ8" s="95" t="s">
        <v>200</v>
      </c>
      <c r="AR8" s="94">
        <v>0</v>
      </c>
      <c r="AS8" s="94">
        <v>0</v>
      </c>
      <c r="AT8" s="96" t="s">
        <v>200</v>
      </c>
      <c r="AU8" s="95" t="s">
        <v>200</v>
      </c>
      <c r="AV8" s="94">
        <v>0</v>
      </c>
      <c r="AW8" s="94">
        <v>0</v>
      </c>
      <c r="AX8" s="96" t="s">
        <v>200</v>
      </c>
      <c r="AY8" s="95" t="s">
        <v>200</v>
      </c>
      <c r="AZ8" s="94">
        <v>0</v>
      </c>
      <c r="BA8" s="94">
        <v>0</v>
      </c>
      <c r="BB8" s="96" t="s">
        <v>200</v>
      </c>
      <c r="BC8" s="95" t="s">
        <v>200</v>
      </c>
      <c r="BD8" s="94">
        <v>0</v>
      </c>
      <c r="BE8" s="94">
        <v>0</v>
      </c>
      <c r="BF8" s="96" t="s">
        <v>200</v>
      </c>
      <c r="BG8" s="95" t="s">
        <v>200</v>
      </c>
      <c r="BH8" s="94">
        <v>0</v>
      </c>
      <c r="BI8" s="94">
        <v>0</v>
      </c>
      <c r="BJ8" s="96" t="s">
        <v>200</v>
      </c>
      <c r="BK8" s="95" t="s">
        <v>200</v>
      </c>
      <c r="BL8" s="94">
        <v>0</v>
      </c>
      <c r="BM8" s="94">
        <v>0</v>
      </c>
      <c r="BN8" s="96" t="s">
        <v>200</v>
      </c>
      <c r="BO8" s="95" t="s">
        <v>200</v>
      </c>
      <c r="BP8" s="94">
        <v>0</v>
      </c>
      <c r="BQ8" s="94">
        <v>0</v>
      </c>
      <c r="BR8" s="96" t="s">
        <v>200</v>
      </c>
      <c r="BS8" s="95" t="s">
        <v>200</v>
      </c>
      <c r="BT8" s="94">
        <v>0</v>
      </c>
      <c r="BU8" s="94">
        <v>0</v>
      </c>
      <c r="BV8" s="96" t="s">
        <v>200</v>
      </c>
      <c r="BW8" s="95" t="s">
        <v>200</v>
      </c>
      <c r="BX8" s="94">
        <v>0</v>
      </c>
      <c r="BY8" s="94">
        <v>0</v>
      </c>
      <c r="BZ8" s="96" t="s">
        <v>200</v>
      </c>
      <c r="CA8" s="95" t="s">
        <v>200</v>
      </c>
      <c r="CB8" s="94">
        <v>0</v>
      </c>
      <c r="CC8" s="94">
        <v>0</v>
      </c>
      <c r="CD8" s="96" t="s">
        <v>200</v>
      </c>
      <c r="CE8" s="95" t="s">
        <v>200</v>
      </c>
      <c r="CF8" s="94">
        <v>0</v>
      </c>
      <c r="CG8" s="94">
        <v>0</v>
      </c>
      <c r="CH8" s="96" t="s">
        <v>200</v>
      </c>
      <c r="CI8" s="95" t="s">
        <v>200</v>
      </c>
      <c r="CJ8" s="94">
        <v>0</v>
      </c>
      <c r="CK8" s="94">
        <v>0</v>
      </c>
      <c r="CL8" s="96" t="s">
        <v>200</v>
      </c>
      <c r="CM8" s="95" t="s">
        <v>200</v>
      </c>
      <c r="CN8" s="94">
        <v>0</v>
      </c>
      <c r="CO8" s="94">
        <v>0</v>
      </c>
      <c r="CP8" s="96" t="s">
        <v>200</v>
      </c>
      <c r="CQ8" s="95" t="s">
        <v>200</v>
      </c>
      <c r="CR8" s="94">
        <v>0</v>
      </c>
      <c r="CS8" s="94">
        <v>0</v>
      </c>
      <c r="CT8" s="96" t="s">
        <v>200</v>
      </c>
      <c r="CU8" s="95" t="s">
        <v>200</v>
      </c>
      <c r="CV8" s="94">
        <v>0</v>
      </c>
      <c r="CW8" s="94">
        <v>0</v>
      </c>
      <c r="CX8" s="96" t="s">
        <v>200</v>
      </c>
      <c r="CY8" s="95" t="s">
        <v>200</v>
      </c>
      <c r="CZ8" s="94">
        <v>0</v>
      </c>
      <c r="DA8" s="94">
        <v>0</v>
      </c>
      <c r="DB8" s="96" t="s">
        <v>200</v>
      </c>
      <c r="DC8" s="95" t="s">
        <v>200</v>
      </c>
      <c r="DD8" s="94">
        <v>0</v>
      </c>
      <c r="DE8" s="94">
        <v>0</v>
      </c>
      <c r="DF8" s="96" t="s">
        <v>200</v>
      </c>
      <c r="DG8" s="95" t="s">
        <v>200</v>
      </c>
      <c r="DH8" s="94">
        <v>0</v>
      </c>
      <c r="DI8" s="94">
        <v>0</v>
      </c>
      <c r="DJ8" s="96" t="s">
        <v>200</v>
      </c>
      <c r="DK8" s="95" t="s">
        <v>200</v>
      </c>
      <c r="DL8" s="94">
        <v>0</v>
      </c>
      <c r="DM8" s="94">
        <v>0</v>
      </c>
      <c r="DN8" s="96" t="s">
        <v>200</v>
      </c>
      <c r="DO8" s="95" t="s">
        <v>200</v>
      </c>
      <c r="DP8" s="94">
        <v>0</v>
      </c>
      <c r="DQ8" s="94">
        <v>0</v>
      </c>
      <c r="DR8" s="96" t="s">
        <v>200</v>
      </c>
      <c r="DS8" s="95" t="s">
        <v>200</v>
      </c>
      <c r="DT8" s="94">
        <v>0</v>
      </c>
      <c r="DU8" s="94">
        <v>0</v>
      </c>
    </row>
    <row r="9" spans="1:125" s="80" customFormat="1" ht="12" customHeight="1">
      <c r="A9" s="89" t="s">
        <v>202</v>
      </c>
      <c r="B9" s="90" t="s">
        <v>214</v>
      </c>
      <c r="C9" s="89" t="s">
        <v>215</v>
      </c>
      <c r="D9" s="94">
        <f>SUM(H9,L9,P9,T9,X9,AB9,AF9,AJ9,AN9,AR9,AV9,AZ9,BD9,BH9,BL9,BP9,BT9,BX9,CB9,CF9,CJ9,CN9,CR9,CV9,CZ9,DD9,DH9,DL9,DP9,DT9)</f>
        <v>0</v>
      </c>
      <c r="E9" s="94">
        <f>SUM(I9,M9,Q9,U9,Y9,AC9,AG9,AK9,AO9,AS9,AW9,BA9,BE9,BI9,BM9,BQ9,BU9,BY9,CC9,CG9,CK9,CO9,CS9,CW9,DA9,DE9,DI9,DM9,DQ9,DU9)</f>
        <v>0</v>
      </c>
      <c r="F9" s="96" t="s">
        <v>200</v>
      </c>
      <c r="G9" s="95" t="s">
        <v>200</v>
      </c>
      <c r="H9" s="94">
        <v>0</v>
      </c>
      <c r="I9" s="94">
        <v>0</v>
      </c>
      <c r="J9" s="96" t="s">
        <v>200</v>
      </c>
      <c r="K9" s="95" t="s">
        <v>200</v>
      </c>
      <c r="L9" s="94">
        <v>0</v>
      </c>
      <c r="M9" s="94">
        <v>0</v>
      </c>
      <c r="N9" s="96" t="s">
        <v>200</v>
      </c>
      <c r="O9" s="95" t="s">
        <v>200</v>
      </c>
      <c r="P9" s="94">
        <v>0</v>
      </c>
      <c r="Q9" s="94">
        <v>0</v>
      </c>
      <c r="R9" s="96" t="s">
        <v>200</v>
      </c>
      <c r="S9" s="95" t="s">
        <v>200</v>
      </c>
      <c r="T9" s="94">
        <v>0</v>
      </c>
      <c r="U9" s="94">
        <v>0</v>
      </c>
      <c r="V9" s="96" t="s">
        <v>200</v>
      </c>
      <c r="W9" s="95" t="s">
        <v>200</v>
      </c>
      <c r="X9" s="94">
        <v>0</v>
      </c>
      <c r="Y9" s="94">
        <v>0</v>
      </c>
      <c r="Z9" s="96" t="s">
        <v>200</v>
      </c>
      <c r="AA9" s="95" t="s">
        <v>200</v>
      </c>
      <c r="AB9" s="94">
        <v>0</v>
      </c>
      <c r="AC9" s="94">
        <v>0</v>
      </c>
      <c r="AD9" s="96" t="s">
        <v>200</v>
      </c>
      <c r="AE9" s="95" t="s">
        <v>200</v>
      </c>
      <c r="AF9" s="94">
        <v>0</v>
      </c>
      <c r="AG9" s="94">
        <v>0</v>
      </c>
      <c r="AH9" s="96" t="s">
        <v>200</v>
      </c>
      <c r="AI9" s="95" t="s">
        <v>200</v>
      </c>
      <c r="AJ9" s="94">
        <v>0</v>
      </c>
      <c r="AK9" s="94">
        <v>0</v>
      </c>
      <c r="AL9" s="96" t="s">
        <v>200</v>
      </c>
      <c r="AM9" s="95" t="s">
        <v>200</v>
      </c>
      <c r="AN9" s="94">
        <v>0</v>
      </c>
      <c r="AO9" s="94">
        <v>0</v>
      </c>
      <c r="AP9" s="96" t="s">
        <v>200</v>
      </c>
      <c r="AQ9" s="95" t="s">
        <v>200</v>
      </c>
      <c r="AR9" s="94">
        <v>0</v>
      </c>
      <c r="AS9" s="94">
        <v>0</v>
      </c>
      <c r="AT9" s="96" t="s">
        <v>200</v>
      </c>
      <c r="AU9" s="95" t="s">
        <v>200</v>
      </c>
      <c r="AV9" s="94">
        <v>0</v>
      </c>
      <c r="AW9" s="94">
        <v>0</v>
      </c>
      <c r="AX9" s="96" t="s">
        <v>200</v>
      </c>
      <c r="AY9" s="95" t="s">
        <v>200</v>
      </c>
      <c r="AZ9" s="94">
        <v>0</v>
      </c>
      <c r="BA9" s="94">
        <v>0</v>
      </c>
      <c r="BB9" s="96" t="s">
        <v>200</v>
      </c>
      <c r="BC9" s="95" t="s">
        <v>200</v>
      </c>
      <c r="BD9" s="94">
        <v>0</v>
      </c>
      <c r="BE9" s="94">
        <v>0</v>
      </c>
      <c r="BF9" s="96" t="s">
        <v>200</v>
      </c>
      <c r="BG9" s="95" t="s">
        <v>200</v>
      </c>
      <c r="BH9" s="94">
        <v>0</v>
      </c>
      <c r="BI9" s="94">
        <v>0</v>
      </c>
      <c r="BJ9" s="96" t="s">
        <v>200</v>
      </c>
      <c r="BK9" s="95" t="s">
        <v>200</v>
      </c>
      <c r="BL9" s="94">
        <v>0</v>
      </c>
      <c r="BM9" s="94">
        <v>0</v>
      </c>
      <c r="BN9" s="96" t="s">
        <v>200</v>
      </c>
      <c r="BO9" s="95" t="s">
        <v>200</v>
      </c>
      <c r="BP9" s="94">
        <v>0</v>
      </c>
      <c r="BQ9" s="94">
        <v>0</v>
      </c>
      <c r="BR9" s="96" t="s">
        <v>200</v>
      </c>
      <c r="BS9" s="95" t="s">
        <v>200</v>
      </c>
      <c r="BT9" s="94">
        <v>0</v>
      </c>
      <c r="BU9" s="94">
        <v>0</v>
      </c>
      <c r="BV9" s="96" t="s">
        <v>200</v>
      </c>
      <c r="BW9" s="95" t="s">
        <v>200</v>
      </c>
      <c r="BX9" s="94">
        <v>0</v>
      </c>
      <c r="BY9" s="94">
        <v>0</v>
      </c>
      <c r="BZ9" s="96" t="s">
        <v>200</v>
      </c>
      <c r="CA9" s="95" t="s">
        <v>200</v>
      </c>
      <c r="CB9" s="94">
        <v>0</v>
      </c>
      <c r="CC9" s="94">
        <v>0</v>
      </c>
      <c r="CD9" s="96" t="s">
        <v>200</v>
      </c>
      <c r="CE9" s="95" t="s">
        <v>200</v>
      </c>
      <c r="CF9" s="94">
        <v>0</v>
      </c>
      <c r="CG9" s="94">
        <v>0</v>
      </c>
      <c r="CH9" s="96" t="s">
        <v>200</v>
      </c>
      <c r="CI9" s="95" t="s">
        <v>200</v>
      </c>
      <c r="CJ9" s="94">
        <v>0</v>
      </c>
      <c r="CK9" s="94">
        <v>0</v>
      </c>
      <c r="CL9" s="96" t="s">
        <v>200</v>
      </c>
      <c r="CM9" s="95" t="s">
        <v>200</v>
      </c>
      <c r="CN9" s="94">
        <v>0</v>
      </c>
      <c r="CO9" s="94">
        <v>0</v>
      </c>
      <c r="CP9" s="96" t="s">
        <v>200</v>
      </c>
      <c r="CQ9" s="95" t="s">
        <v>200</v>
      </c>
      <c r="CR9" s="94">
        <v>0</v>
      </c>
      <c r="CS9" s="94">
        <v>0</v>
      </c>
      <c r="CT9" s="96" t="s">
        <v>200</v>
      </c>
      <c r="CU9" s="95" t="s">
        <v>200</v>
      </c>
      <c r="CV9" s="94">
        <v>0</v>
      </c>
      <c r="CW9" s="94">
        <v>0</v>
      </c>
      <c r="CX9" s="96" t="s">
        <v>200</v>
      </c>
      <c r="CY9" s="95" t="s">
        <v>200</v>
      </c>
      <c r="CZ9" s="94">
        <v>0</v>
      </c>
      <c r="DA9" s="94">
        <v>0</v>
      </c>
      <c r="DB9" s="96" t="s">
        <v>200</v>
      </c>
      <c r="DC9" s="95" t="s">
        <v>200</v>
      </c>
      <c r="DD9" s="94">
        <v>0</v>
      </c>
      <c r="DE9" s="94">
        <v>0</v>
      </c>
      <c r="DF9" s="96" t="s">
        <v>200</v>
      </c>
      <c r="DG9" s="95" t="s">
        <v>200</v>
      </c>
      <c r="DH9" s="94">
        <v>0</v>
      </c>
      <c r="DI9" s="94">
        <v>0</v>
      </c>
      <c r="DJ9" s="96" t="s">
        <v>200</v>
      </c>
      <c r="DK9" s="95" t="s">
        <v>200</v>
      </c>
      <c r="DL9" s="94">
        <v>0</v>
      </c>
      <c r="DM9" s="94">
        <v>0</v>
      </c>
      <c r="DN9" s="96" t="s">
        <v>200</v>
      </c>
      <c r="DO9" s="95" t="s">
        <v>200</v>
      </c>
      <c r="DP9" s="94">
        <v>0</v>
      </c>
      <c r="DQ9" s="94">
        <v>0</v>
      </c>
      <c r="DR9" s="96" t="s">
        <v>200</v>
      </c>
      <c r="DS9" s="95" t="s">
        <v>200</v>
      </c>
      <c r="DT9" s="94">
        <v>0</v>
      </c>
      <c r="DU9" s="94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8" dxfId="208" stopIfTrue="1">
      <formula>$A7&lt;&gt;""</formula>
    </cfRule>
  </conditionalFormatting>
  <conditionalFormatting sqref="A9:DU9">
    <cfRule type="expression" priority="47" dxfId="208" stopIfTrue="1">
      <formula>$A9&lt;&gt;""</formula>
    </cfRule>
  </conditionalFormatting>
  <conditionalFormatting sqref="A8:DU8">
    <cfRule type="expression" priority="46" dxfId="208" stopIfTrue="1">
      <formula>$A8&lt;&gt;""</formula>
    </cfRule>
  </conditionalFormatting>
  <conditionalFormatting sqref="A8:DU8">
    <cfRule type="expression" priority="3" dxfId="208" stopIfTrue="1">
      <formula>$A8&lt;&gt;""</formula>
    </cfRule>
  </conditionalFormatting>
  <conditionalFormatting sqref="A9:DU9">
    <cfRule type="expression" priority="2" dxfId="208" stopIfTrue="1">
      <formula>$A9&lt;&gt;""</formula>
    </cfRule>
  </conditionalFormatting>
  <conditionalFormatting sqref="A7:DU7">
    <cfRule type="expression" priority="1" dxfId="20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2015-02-17T03:11:47Z</dcterms:modified>
  <cp:category/>
  <cp:version/>
  <cp:contentType/>
  <cp:contentStatus/>
</cp:coreProperties>
</file>