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'し尿処理状況'!$A$7:$BC$40</definedName>
    <definedName name="_xlnm.Print_Area" localSheetId="0">'水洗化人口等'!$A$7:$Z$40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<sst xmlns="http://schemas.openxmlformats.org/spreadsheetml/2006/main" count="750" uniqueCount="327">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</sst>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SUM(D8:D40)</f>
        <v>1312383</v>
      </c>
      <c r="E7" s="196">
        <f>SUM(E8:E40)</f>
        <v>395956</v>
      </c>
      <c r="F7" s="197">
        <f>IF(D7&gt;0,E7/D7*100,"-")</f>
        <v>30.170765698732765</v>
      </c>
      <c r="G7" s="196">
        <f>SUM(G8:G40)</f>
        <v>394845</v>
      </c>
      <c r="H7" s="196">
        <f>SUM(H8:H40)</f>
        <v>1111</v>
      </c>
      <c r="I7" s="196">
        <f>SUM(I8:I40)</f>
        <v>916427</v>
      </c>
      <c r="J7" s="197">
        <f>IF($D7&gt;0,I7/$D7*100,"-")</f>
        <v>69.82923430126723</v>
      </c>
      <c r="K7" s="196">
        <f>SUM(K8:K40)</f>
        <v>631977</v>
      </c>
      <c r="L7" s="197">
        <f>IF($D7&gt;0,K7/$D7*100,"-")</f>
        <v>48.15492123869328</v>
      </c>
      <c r="M7" s="196">
        <f>SUM(M8:M40)</f>
        <v>1717</v>
      </c>
      <c r="N7" s="197">
        <f>IF($D7&gt;0,M7/$D7*100,"-")</f>
        <v>0.13083071024236065</v>
      </c>
      <c r="O7" s="196">
        <f>SUM(O8:O40)</f>
        <v>282733</v>
      </c>
      <c r="P7" s="196">
        <f>SUM(P8:P40)</f>
        <v>237016</v>
      </c>
      <c r="Q7" s="197">
        <f>IF($D7&gt;0,O7/$D7*100,"-")</f>
        <v>21.543482352331598</v>
      </c>
      <c r="R7" s="196">
        <f>SUM(R8:R40)</f>
        <v>5376</v>
      </c>
      <c r="S7" s="198">
        <f aca="true" t="shared" si="0" ref="S7:Z7">COUNTIF(S8:S40,"○")</f>
        <v>31</v>
      </c>
      <c r="T7" s="198">
        <f t="shared" si="0"/>
        <v>0</v>
      </c>
      <c r="U7" s="198">
        <f t="shared" si="0"/>
        <v>0</v>
      </c>
      <c r="V7" s="198">
        <f t="shared" si="0"/>
        <v>2</v>
      </c>
      <c r="W7" s="198">
        <f t="shared" si="0"/>
        <v>28</v>
      </c>
      <c r="X7" s="198">
        <f t="shared" si="0"/>
        <v>0</v>
      </c>
      <c r="Y7" s="198">
        <f t="shared" si="0"/>
        <v>0</v>
      </c>
      <c r="Z7" s="198">
        <f t="shared" si="0"/>
        <v>5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40">+SUM(E8,+I8)</f>
        <v>295667</v>
      </c>
      <c r="E8" s="94">
        <f aca="true" t="shared" si="2" ref="E8:E40">+SUM(G8,+H8)</f>
        <v>22454</v>
      </c>
      <c r="F8" s="95">
        <f aca="true" t="shared" si="3" ref="F8:F40">IF(D8&gt;0,E8/D8*100,"-")</f>
        <v>7.594354459577836</v>
      </c>
      <c r="G8" s="94">
        <v>22454</v>
      </c>
      <c r="H8" s="94">
        <v>0</v>
      </c>
      <c r="I8" s="94">
        <f aca="true" t="shared" si="4" ref="I8:I40">+SUM(K8,+M8,+O8)</f>
        <v>273213</v>
      </c>
      <c r="J8" s="95">
        <f aca="true" t="shared" si="5" ref="J8:J40">IF($D8&gt;0,I8/$D8*100,"-")</f>
        <v>92.40564554042217</v>
      </c>
      <c r="K8" s="94">
        <v>251123</v>
      </c>
      <c r="L8" s="95">
        <f aca="true" t="shared" si="6" ref="L8:L40">IF($D8&gt;0,K8/$D8*100,"-")</f>
        <v>84.93440255422485</v>
      </c>
      <c r="M8" s="94">
        <v>0</v>
      </c>
      <c r="N8" s="95">
        <f aca="true" t="shared" si="7" ref="N8:N40">IF($D8&gt;0,M8/$D8*100,"-")</f>
        <v>0</v>
      </c>
      <c r="O8" s="94">
        <v>22090</v>
      </c>
      <c r="P8" s="94">
        <v>20338</v>
      </c>
      <c r="Q8" s="95">
        <f aca="true" t="shared" si="8" ref="Q8:Q40">IF($D8&gt;0,O8/$D8*100,"-")</f>
        <v>7.47124298619731</v>
      </c>
      <c r="R8" s="94">
        <v>1323</v>
      </c>
      <c r="S8" s="96" t="s">
        <v>257</v>
      </c>
      <c r="T8" s="96"/>
      <c r="U8" s="96"/>
      <c r="V8" s="96"/>
      <c r="W8" s="97" t="s">
        <v>257</v>
      </c>
      <c r="X8" s="97"/>
      <c r="Y8" s="97"/>
      <c r="Z8" s="97"/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57606</v>
      </c>
      <c r="E9" s="94">
        <f t="shared" si="2"/>
        <v>14851</v>
      </c>
      <c r="F9" s="95">
        <f t="shared" si="3"/>
        <v>25.780300663125367</v>
      </c>
      <c r="G9" s="94">
        <v>14851</v>
      </c>
      <c r="H9" s="94">
        <v>0</v>
      </c>
      <c r="I9" s="94">
        <f t="shared" si="4"/>
        <v>42755</v>
      </c>
      <c r="J9" s="95">
        <f t="shared" si="5"/>
        <v>74.21969933687464</v>
      </c>
      <c r="K9" s="94">
        <v>29852</v>
      </c>
      <c r="L9" s="95">
        <f t="shared" si="6"/>
        <v>51.8209908690067</v>
      </c>
      <c r="M9" s="94">
        <v>0</v>
      </c>
      <c r="N9" s="95">
        <f t="shared" si="7"/>
        <v>0</v>
      </c>
      <c r="O9" s="94">
        <v>12903</v>
      </c>
      <c r="P9" s="94">
        <v>11525</v>
      </c>
      <c r="Q9" s="95">
        <f t="shared" si="8"/>
        <v>22.39870846786793</v>
      </c>
      <c r="R9" s="94">
        <v>96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39174</v>
      </c>
      <c r="E10" s="94">
        <f t="shared" si="2"/>
        <v>17300</v>
      </c>
      <c r="F10" s="95">
        <f t="shared" si="3"/>
        <v>44.16194414662786</v>
      </c>
      <c r="G10" s="94">
        <v>17239</v>
      </c>
      <c r="H10" s="94">
        <v>61</v>
      </c>
      <c r="I10" s="94">
        <f t="shared" si="4"/>
        <v>21874</v>
      </c>
      <c r="J10" s="95">
        <f t="shared" si="5"/>
        <v>55.83805585337214</v>
      </c>
      <c r="K10" s="94">
        <v>7058</v>
      </c>
      <c r="L10" s="95">
        <f t="shared" si="6"/>
        <v>18.017052126410373</v>
      </c>
      <c r="M10" s="94">
        <v>0</v>
      </c>
      <c r="N10" s="95">
        <f t="shared" si="7"/>
        <v>0</v>
      </c>
      <c r="O10" s="94">
        <v>14816</v>
      </c>
      <c r="P10" s="94">
        <v>14027</v>
      </c>
      <c r="Q10" s="95">
        <f t="shared" si="8"/>
        <v>37.82100372696176</v>
      </c>
      <c r="R10" s="94">
        <v>278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100250</v>
      </c>
      <c r="E11" s="94">
        <f t="shared" si="2"/>
        <v>24630</v>
      </c>
      <c r="F11" s="95">
        <f t="shared" si="3"/>
        <v>24.56857855361596</v>
      </c>
      <c r="G11" s="94">
        <v>24630</v>
      </c>
      <c r="H11" s="94">
        <v>0</v>
      </c>
      <c r="I11" s="94">
        <f t="shared" si="4"/>
        <v>75620</v>
      </c>
      <c r="J11" s="95">
        <f t="shared" si="5"/>
        <v>75.43142144638404</v>
      </c>
      <c r="K11" s="94">
        <v>48107</v>
      </c>
      <c r="L11" s="95">
        <f t="shared" si="6"/>
        <v>47.987032418952616</v>
      </c>
      <c r="M11" s="94">
        <v>173</v>
      </c>
      <c r="N11" s="95">
        <f t="shared" si="7"/>
        <v>0.17256857855361596</v>
      </c>
      <c r="O11" s="94">
        <v>27340</v>
      </c>
      <c r="P11" s="94">
        <v>26717</v>
      </c>
      <c r="Q11" s="95">
        <f t="shared" si="8"/>
        <v>27.271820448877804</v>
      </c>
      <c r="R11" s="94">
        <v>297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93880</v>
      </c>
      <c r="E12" s="107">
        <f t="shared" si="2"/>
        <v>21709</v>
      </c>
      <c r="F12" s="108">
        <f t="shared" si="3"/>
        <v>23.124201107797187</v>
      </c>
      <c r="G12" s="107">
        <v>21709</v>
      </c>
      <c r="H12" s="107">
        <v>0</v>
      </c>
      <c r="I12" s="107">
        <f t="shared" si="4"/>
        <v>72171</v>
      </c>
      <c r="J12" s="108">
        <f t="shared" si="5"/>
        <v>76.87579889220281</v>
      </c>
      <c r="K12" s="107">
        <v>53663</v>
      </c>
      <c r="L12" s="108">
        <f t="shared" si="6"/>
        <v>57.161269706007666</v>
      </c>
      <c r="M12" s="107">
        <v>47</v>
      </c>
      <c r="N12" s="108">
        <f t="shared" si="7"/>
        <v>0.05006391137622497</v>
      </c>
      <c r="O12" s="107">
        <v>18461</v>
      </c>
      <c r="P12" s="107">
        <v>18222</v>
      </c>
      <c r="Q12" s="108">
        <f t="shared" si="8"/>
        <v>19.66446527481892</v>
      </c>
      <c r="R12" s="107">
        <v>415</v>
      </c>
      <c r="S12" s="100" t="s">
        <v>257</v>
      </c>
      <c r="T12" s="100"/>
      <c r="U12" s="100"/>
      <c r="V12" s="100"/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37543</v>
      </c>
      <c r="E13" s="107">
        <f t="shared" si="2"/>
        <v>23389</v>
      </c>
      <c r="F13" s="108">
        <f t="shared" si="3"/>
        <v>62.29923021601896</v>
      </c>
      <c r="G13" s="107">
        <v>23005</v>
      </c>
      <c r="H13" s="107">
        <v>384</v>
      </c>
      <c r="I13" s="107">
        <f t="shared" si="4"/>
        <v>14154</v>
      </c>
      <c r="J13" s="108">
        <f t="shared" si="5"/>
        <v>37.70076978398104</v>
      </c>
      <c r="K13" s="107">
        <v>7556</v>
      </c>
      <c r="L13" s="108">
        <f t="shared" si="6"/>
        <v>20.126255227339318</v>
      </c>
      <c r="M13" s="107">
        <v>77</v>
      </c>
      <c r="N13" s="108">
        <f t="shared" si="7"/>
        <v>0.20509815411661297</v>
      </c>
      <c r="O13" s="107">
        <v>6521</v>
      </c>
      <c r="P13" s="107">
        <v>3853</v>
      </c>
      <c r="Q13" s="108">
        <f t="shared" si="8"/>
        <v>17.369416402525104</v>
      </c>
      <c r="R13" s="107">
        <v>177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29479</v>
      </c>
      <c r="E14" s="107">
        <f t="shared" si="2"/>
        <v>13647</v>
      </c>
      <c r="F14" s="108">
        <f t="shared" si="3"/>
        <v>46.2939719800536</v>
      </c>
      <c r="G14" s="107">
        <v>13647</v>
      </c>
      <c r="H14" s="107">
        <v>0</v>
      </c>
      <c r="I14" s="107">
        <f t="shared" si="4"/>
        <v>15832</v>
      </c>
      <c r="J14" s="108">
        <f t="shared" si="5"/>
        <v>53.70602801994641</v>
      </c>
      <c r="K14" s="107">
        <v>9758</v>
      </c>
      <c r="L14" s="108">
        <f t="shared" si="6"/>
        <v>33.101529902642554</v>
      </c>
      <c r="M14" s="107">
        <v>0</v>
      </c>
      <c r="N14" s="108">
        <f t="shared" si="7"/>
        <v>0</v>
      </c>
      <c r="O14" s="107">
        <v>6074</v>
      </c>
      <c r="P14" s="107">
        <v>5871</v>
      </c>
      <c r="Q14" s="108">
        <f t="shared" si="8"/>
        <v>20.604498117303844</v>
      </c>
      <c r="R14" s="107">
        <v>87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126162</v>
      </c>
      <c r="E15" s="107">
        <f t="shared" si="2"/>
        <v>65895</v>
      </c>
      <c r="F15" s="108">
        <f t="shared" si="3"/>
        <v>52.23046559185809</v>
      </c>
      <c r="G15" s="107">
        <v>65895</v>
      </c>
      <c r="H15" s="107">
        <v>0</v>
      </c>
      <c r="I15" s="107">
        <f t="shared" si="4"/>
        <v>60267</v>
      </c>
      <c r="J15" s="108">
        <f t="shared" si="5"/>
        <v>47.76953440814191</v>
      </c>
      <c r="K15" s="107">
        <v>30879</v>
      </c>
      <c r="L15" s="108">
        <f t="shared" si="6"/>
        <v>24.475674133257243</v>
      </c>
      <c r="M15" s="107">
        <v>161</v>
      </c>
      <c r="N15" s="108">
        <f t="shared" si="7"/>
        <v>0.12761370301675623</v>
      </c>
      <c r="O15" s="107">
        <v>29227</v>
      </c>
      <c r="P15" s="107">
        <v>29227</v>
      </c>
      <c r="Q15" s="108">
        <f t="shared" si="8"/>
        <v>23.166246571867916</v>
      </c>
      <c r="R15" s="107">
        <v>751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20600</v>
      </c>
      <c r="E16" s="107">
        <f t="shared" si="2"/>
        <v>8680</v>
      </c>
      <c r="F16" s="108">
        <f t="shared" si="3"/>
        <v>42.13592233009709</v>
      </c>
      <c r="G16" s="107">
        <v>8680</v>
      </c>
      <c r="H16" s="107">
        <v>0</v>
      </c>
      <c r="I16" s="107">
        <f t="shared" si="4"/>
        <v>11920</v>
      </c>
      <c r="J16" s="108">
        <f t="shared" si="5"/>
        <v>57.86407766990291</v>
      </c>
      <c r="K16" s="107">
        <v>1263</v>
      </c>
      <c r="L16" s="108">
        <f t="shared" si="6"/>
        <v>6.131067961165049</v>
      </c>
      <c r="M16" s="107">
        <v>0</v>
      </c>
      <c r="N16" s="108">
        <f t="shared" si="7"/>
        <v>0</v>
      </c>
      <c r="O16" s="107">
        <v>10657</v>
      </c>
      <c r="P16" s="107">
        <v>10387</v>
      </c>
      <c r="Q16" s="108">
        <f t="shared" si="8"/>
        <v>51.73300970873787</v>
      </c>
      <c r="R16" s="107">
        <v>85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37020</v>
      </c>
      <c r="E17" s="107">
        <f t="shared" si="2"/>
        <v>10048</v>
      </c>
      <c r="F17" s="108">
        <f t="shared" si="3"/>
        <v>27.142085359265263</v>
      </c>
      <c r="G17" s="107">
        <v>10048</v>
      </c>
      <c r="H17" s="107">
        <v>0</v>
      </c>
      <c r="I17" s="107">
        <f t="shared" si="4"/>
        <v>26972</v>
      </c>
      <c r="J17" s="108">
        <f t="shared" si="5"/>
        <v>72.85791464073473</v>
      </c>
      <c r="K17" s="107">
        <v>17145</v>
      </c>
      <c r="L17" s="108">
        <f t="shared" si="6"/>
        <v>46.31280388978931</v>
      </c>
      <c r="M17" s="107">
        <v>0</v>
      </c>
      <c r="N17" s="108">
        <f t="shared" si="7"/>
        <v>0</v>
      </c>
      <c r="O17" s="107">
        <v>9827</v>
      </c>
      <c r="P17" s="107">
        <v>8889</v>
      </c>
      <c r="Q17" s="108">
        <f t="shared" si="8"/>
        <v>26.545110750945433</v>
      </c>
      <c r="R17" s="107">
        <v>93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29473</v>
      </c>
      <c r="E18" s="107">
        <f t="shared" si="2"/>
        <v>12668</v>
      </c>
      <c r="F18" s="108">
        <f t="shared" si="3"/>
        <v>42.981712075458894</v>
      </c>
      <c r="G18" s="107">
        <v>12668</v>
      </c>
      <c r="H18" s="107">
        <v>0</v>
      </c>
      <c r="I18" s="107">
        <f t="shared" si="4"/>
        <v>16805</v>
      </c>
      <c r="J18" s="108">
        <f t="shared" si="5"/>
        <v>57.0182879245411</v>
      </c>
      <c r="K18" s="107">
        <v>11703</v>
      </c>
      <c r="L18" s="108">
        <f t="shared" si="6"/>
        <v>39.707528924778615</v>
      </c>
      <c r="M18" s="107">
        <v>173</v>
      </c>
      <c r="N18" s="108">
        <f t="shared" si="7"/>
        <v>0.5869779119872426</v>
      </c>
      <c r="O18" s="107">
        <v>4929</v>
      </c>
      <c r="P18" s="107">
        <v>4347</v>
      </c>
      <c r="Q18" s="108">
        <f t="shared" si="8"/>
        <v>16.72378108777525</v>
      </c>
      <c r="R18" s="107">
        <v>159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28170</v>
      </c>
      <c r="E19" s="107">
        <f t="shared" si="2"/>
        <v>9761</v>
      </c>
      <c r="F19" s="108">
        <f t="shared" si="3"/>
        <v>34.65033723819666</v>
      </c>
      <c r="G19" s="107">
        <v>9511</v>
      </c>
      <c r="H19" s="107">
        <v>250</v>
      </c>
      <c r="I19" s="107">
        <f t="shared" si="4"/>
        <v>18409</v>
      </c>
      <c r="J19" s="108">
        <f t="shared" si="5"/>
        <v>65.34966276180334</v>
      </c>
      <c r="K19" s="107">
        <v>6914</v>
      </c>
      <c r="L19" s="108">
        <f t="shared" si="6"/>
        <v>24.543840965566204</v>
      </c>
      <c r="M19" s="107">
        <v>0</v>
      </c>
      <c r="N19" s="108">
        <f t="shared" si="7"/>
        <v>0</v>
      </c>
      <c r="O19" s="107">
        <v>11495</v>
      </c>
      <c r="P19" s="107">
        <v>6042</v>
      </c>
      <c r="Q19" s="108">
        <f t="shared" si="8"/>
        <v>40.805821796237126</v>
      </c>
      <c r="R19" s="107">
        <v>134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123863</v>
      </c>
      <c r="E20" s="107">
        <f t="shared" si="2"/>
        <v>46153</v>
      </c>
      <c r="F20" s="108">
        <f t="shared" si="3"/>
        <v>37.26132904902998</v>
      </c>
      <c r="G20" s="107">
        <v>46153</v>
      </c>
      <c r="H20" s="107">
        <v>0</v>
      </c>
      <c r="I20" s="107">
        <f t="shared" si="4"/>
        <v>77710</v>
      </c>
      <c r="J20" s="108">
        <f t="shared" si="5"/>
        <v>62.73867095097002</v>
      </c>
      <c r="K20" s="107">
        <v>40085</v>
      </c>
      <c r="L20" s="108">
        <f t="shared" si="6"/>
        <v>32.36236810023978</v>
      </c>
      <c r="M20" s="107">
        <v>1086</v>
      </c>
      <c r="N20" s="108">
        <f t="shared" si="7"/>
        <v>0.8767751467346988</v>
      </c>
      <c r="O20" s="107">
        <v>36539</v>
      </c>
      <c r="P20" s="107">
        <v>19839</v>
      </c>
      <c r="Q20" s="108">
        <f t="shared" si="8"/>
        <v>29.499527703995543</v>
      </c>
      <c r="R20" s="107">
        <v>468</v>
      </c>
      <c r="S20" s="100"/>
      <c r="T20" s="100"/>
      <c r="U20" s="100"/>
      <c r="V20" s="100" t="s">
        <v>257</v>
      </c>
      <c r="W20" s="100"/>
      <c r="X20" s="100"/>
      <c r="Y20" s="100"/>
      <c r="Z20" s="100" t="s">
        <v>257</v>
      </c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55014</v>
      </c>
      <c r="E21" s="107">
        <f t="shared" si="2"/>
        <v>13568</v>
      </c>
      <c r="F21" s="108">
        <f t="shared" si="3"/>
        <v>24.66281310211946</v>
      </c>
      <c r="G21" s="107">
        <v>13398</v>
      </c>
      <c r="H21" s="107">
        <v>170</v>
      </c>
      <c r="I21" s="107">
        <f t="shared" si="4"/>
        <v>41446</v>
      </c>
      <c r="J21" s="108">
        <f t="shared" si="5"/>
        <v>75.33718689788054</v>
      </c>
      <c r="K21" s="107">
        <v>31546</v>
      </c>
      <c r="L21" s="108">
        <f t="shared" si="6"/>
        <v>57.34176755007816</v>
      </c>
      <c r="M21" s="107">
        <v>0</v>
      </c>
      <c r="N21" s="108">
        <f t="shared" si="7"/>
        <v>0</v>
      </c>
      <c r="O21" s="107">
        <v>9900</v>
      </c>
      <c r="P21" s="107">
        <v>9754</v>
      </c>
      <c r="Q21" s="108">
        <f t="shared" si="8"/>
        <v>17.995419347802375</v>
      </c>
      <c r="R21" s="107">
        <v>98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17811</v>
      </c>
      <c r="E22" s="107">
        <f t="shared" si="2"/>
        <v>5787</v>
      </c>
      <c r="F22" s="108">
        <f t="shared" si="3"/>
        <v>32.49115715007579</v>
      </c>
      <c r="G22" s="107">
        <v>5787</v>
      </c>
      <c r="H22" s="107">
        <v>0</v>
      </c>
      <c r="I22" s="107">
        <f t="shared" si="4"/>
        <v>12024</v>
      </c>
      <c r="J22" s="108">
        <f t="shared" si="5"/>
        <v>67.5088428499242</v>
      </c>
      <c r="K22" s="107">
        <v>8832</v>
      </c>
      <c r="L22" s="108">
        <f t="shared" si="6"/>
        <v>49.58733367020381</v>
      </c>
      <c r="M22" s="107">
        <v>0</v>
      </c>
      <c r="N22" s="108">
        <f t="shared" si="7"/>
        <v>0</v>
      </c>
      <c r="O22" s="107">
        <v>3192</v>
      </c>
      <c r="P22" s="107">
        <v>2826</v>
      </c>
      <c r="Q22" s="108">
        <f t="shared" si="8"/>
        <v>17.921509179720395</v>
      </c>
      <c r="R22" s="107">
        <v>38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7080</v>
      </c>
      <c r="E23" s="107">
        <f t="shared" si="2"/>
        <v>3624</v>
      </c>
      <c r="F23" s="108">
        <f t="shared" si="3"/>
        <v>51.186440677966104</v>
      </c>
      <c r="G23" s="107">
        <v>3589</v>
      </c>
      <c r="H23" s="107">
        <v>35</v>
      </c>
      <c r="I23" s="107">
        <f t="shared" si="4"/>
        <v>3456</v>
      </c>
      <c r="J23" s="108">
        <f t="shared" si="5"/>
        <v>48.8135593220339</v>
      </c>
      <c r="K23" s="107">
        <v>0</v>
      </c>
      <c r="L23" s="108">
        <f t="shared" si="6"/>
        <v>0</v>
      </c>
      <c r="M23" s="107">
        <v>0</v>
      </c>
      <c r="N23" s="108">
        <f t="shared" si="7"/>
        <v>0</v>
      </c>
      <c r="O23" s="107">
        <v>3456</v>
      </c>
      <c r="P23" s="107">
        <v>3456</v>
      </c>
      <c r="Q23" s="108">
        <f t="shared" si="8"/>
        <v>48.8135593220339</v>
      </c>
      <c r="R23" s="107">
        <v>19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14918</v>
      </c>
      <c r="E24" s="107">
        <f t="shared" si="2"/>
        <v>7645</v>
      </c>
      <c r="F24" s="108">
        <f t="shared" si="3"/>
        <v>51.24681592706797</v>
      </c>
      <c r="G24" s="107">
        <v>7645</v>
      </c>
      <c r="H24" s="107">
        <v>0</v>
      </c>
      <c r="I24" s="107">
        <f t="shared" si="4"/>
        <v>7273</v>
      </c>
      <c r="J24" s="108">
        <f t="shared" si="5"/>
        <v>48.75318407293203</v>
      </c>
      <c r="K24" s="107">
        <v>4944</v>
      </c>
      <c r="L24" s="108">
        <f t="shared" si="6"/>
        <v>33.141171738838985</v>
      </c>
      <c r="M24" s="107">
        <v>0</v>
      </c>
      <c r="N24" s="108">
        <f t="shared" si="7"/>
        <v>0</v>
      </c>
      <c r="O24" s="107">
        <v>2329</v>
      </c>
      <c r="P24" s="107">
        <v>2284</v>
      </c>
      <c r="Q24" s="108">
        <f t="shared" si="8"/>
        <v>15.612012334093043</v>
      </c>
      <c r="R24" s="107">
        <v>122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33962</v>
      </c>
      <c r="E25" s="107">
        <f t="shared" si="2"/>
        <v>2826</v>
      </c>
      <c r="F25" s="108">
        <f t="shared" si="3"/>
        <v>8.321064719392261</v>
      </c>
      <c r="G25" s="107">
        <v>2826</v>
      </c>
      <c r="H25" s="107">
        <v>0</v>
      </c>
      <c r="I25" s="107">
        <f t="shared" si="4"/>
        <v>31136</v>
      </c>
      <c r="J25" s="108">
        <f t="shared" si="5"/>
        <v>91.67893528060775</v>
      </c>
      <c r="K25" s="107">
        <v>19426</v>
      </c>
      <c r="L25" s="108">
        <f t="shared" si="6"/>
        <v>57.1992226606207</v>
      </c>
      <c r="M25" s="107">
        <v>0</v>
      </c>
      <c r="N25" s="108">
        <f t="shared" si="7"/>
        <v>0</v>
      </c>
      <c r="O25" s="107">
        <v>11710</v>
      </c>
      <c r="P25" s="107">
        <v>11648</v>
      </c>
      <c r="Q25" s="108">
        <f t="shared" si="8"/>
        <v>34.47971261998705</v>
      </c>
      <c r="R25" s="107">
        <v>57</v>
      </c>
      <c r="S25" s="100" t="s">
        <v>257</v>
      </c>
      <c r="T25" s="100"/>
      <c r="U25" s="100"/>
      <c r="V25" s="100"/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26748</v>
      </c>
      <c r="E26" s="107">
        <f t="shared" si="2"/>
        <v>1582</v>
      </c>
      <c r="F26" s="108">
        <f t="shared" si="3"/>
        <v>5.9144608942724695</v>
      </c>
      <c r="G26" s="107">
        <v>1582</v>
      </c>
      <c r="H26" s="107">
        <v>0</v>
      </c>
      <c r="I26" s="107">
        <f t="shared" si="4"/>
        <v>25166</v>
      </c>
      <c r="J26" s="108">
        <f t="shared" si="5"/>
        <v>94.08553910572753</v>
      </c>
      <c r="K26" s="107">
        <v>19434</v>
      </c>
      <c r="L26" s="108">
        <f t="shared" si="6"/>
        <v>72.65589950650516</v>
      </c>
      <c r="M26" s="107">
        <v>0</v>
      </c>
      <c r="N26" s="108">
        <f t="shared" si="7"/>
        <v>0</v>
      </c>
      <c r="O26" s="107">
        <v>5732</v>
      </c>
      <c r="P26" s="107">
        <v>5732</v>
      </c>
      <c r="Q26" s="108">
        <f t="shared" si="8"/>
        <v>21.429639599222373</v>
      </c>
      <c r="R26" s="107">
        <v>67</v>
      </c>
      <c r="S26" s="100" t="s">
        <v>257</v>
      </c>
      <c r="T26" s="100"/>
      <c r="U26" s="100"/>
      <c r="V26" s="100"/>
      <c r="W26" s="100"/>
      <c r="X26" s="100"/>
      <c r="Y26" s="100"/>
      <c r="Z26" s="100" t="s">
        <v>257</v>
      </c>
    </row>
    <row r="27" spans="1:26" s="104" customFormat="1" ht="12" customHeight="1">
      <c r="A27" s="105" t="s">
        <v>258</v>
      </c>
      <c r="B27" s="106" t="s">
        <v>298</v>
      </c>
      <c r="C27" s="105" t="s">
        <v>299</v>
      </c>
      <c r="D27" s="107">
        <f t="shared" si="1"/>
        <v>6474</v>
      </c>
      <c r="E27" s="107">
        <f t="shared" si="2"/>
        <v>1908</v>
      </c>
      <c r="F27" s="108">
        <f t="shared" si="3"/>
        <v>29.471733086190916</v>
      </c>
      <c r="G27" s="107">
        <v>1908</v>
      </c>
      <c r="H27" s="107">
        <v>0</v>
      </c>
      <c r="I27" s="107">
        <f t="shared" si="4"/>
        <v>4566</v>
      </c>
      <c r="J27" s="108">
        <f t="shared" si="5"/>
        <v>70.52826691380908</v>
      </c>
      <c r="K27" s="107">
        <v>3275</v>
      </c>
      <c r="L27" s="108">
        <f t="shared" si="6"/>
        <v>50.586963237565655</v>
      </c>
      <c r="M27" s="107">
        <v>0</v>
      </c>
      <c r="N27" s="108">
        <f t="shared" si="7"/>
        <v>0</v>
      </c>
      <c r="O27" s="107">
        <v>1291</v>
      </c>
      <c r="P27" s="107">
        <v>1291</v>
      </c>
      <c r="Q27" s="108">
        <f t="shared" si="8"/>
        <v>19.941303676243436</v>
      </c>
      <c r="R27" s="107">
        <v>10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258</v>
      </c>
      <c r="B28" s="106" t="s">
        <v>300</v>
      </c>
      <c r="C28" s="105" t="s">
        <v>301</v>
      </c>
      <c r="D28" s="107">
        <f t="shared" si="1"/>
        <v>16254</v>
      </c>
      <c r="E28" s="107">
        <f t="shared" si="2"/>
        <v>2654</v>
      </c>
      <c r="F28" s="108">
        <f t="shared" si="3"/>
        <v>16.328288421311676</v>
      </c>
      <c r="G28" s="107">
        <v>2654</v>
      </c>
      <c r="H28" s="107">
        <v>0</v>
      </c>
      <c r="I28" s="107">
        <f t="shared" si="4"/>
        <v>13600</v>
      </c>
      <c r="J28" s="108">
        <f t="shared" si="5"/>
        <v>83.67171157868832</v>
      </c>
      <c r="K28" s="107">
        <v>7552</v>
      </c>
      <c r="L28" s="108">
        <f t="shared" si="6"/>
        <v>46.46240925310693</v>
      </c>
      <c r="M28" s="107">
        <v>0</v>
      </c>
      <c r="N28" s="108">
        <f t="shared" si="7"/>
        <v>0</v>
      </c>
      <c r="O28" s="107">
        <v>6048</v>
      </c>
      <c r="P28" s="107">
        <v>1080</v>
      </c>
      <c r="Q28" s="108">
        <f t="shared" si="8"/>
        <v>37.2093023255814</v>
      </c>
      <c r="R28" s="107">
        <v>113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258</v>
      </c>
      <c r="B29" s="106" t="s">
        <v>302</v>
      </c>
      <c r="C29" s="105" t="s">
        <v>303</v>
      </c>
      <c r="D29" s="107">
        <f t="shared" si="1"/>
        <v>8212</v>
      </c>
      <c r="E29" s="107">
        <f t="shared" si="2"/>
        <v>3743</v>
      </c>
      <c r="F29" s="108">
        <f t="shared" si="3"/>
        <v>45.5796395518753</v>
      </c>
      <c r="G29" s="107">
        <v>3743</v>
      </c>
      <c r="H29" s="107">
        <v>0</v>
      </c>
      <c r="I29" s="107">
        <f t="shared" si="4"/>
        <v>4469</v>
      </c>
      <c r="J29" s="108">
        <f t="shared" si="5"/>
        <v>54.4203604481247</v>
      </c>
      <c r="K29" s="107">
        <v>2367</v>
      </c>
      <c r="L29" s="108">
        <f t="shared" si="6"/>
        <v>28.823672674135416</v>
      </c>
      <c r="M29" s="107">
        <v>0</v>
      </c>
      <c r="N29" s="108">
        <f t="shared" si="7"/>
        <v>0</v>
      </c>
      <c r="O29" s="107">
        <v>2102</v>
      </c>
      <c r="P29" s="107">
        <v>2102</v>
      </c>
      <c r="Q29" s="108">
        <f t="shared" si="8"/>
        <v>25.596687773989284</v>
      </c>
      <c r="R29" s="107">
        <v>17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4" customFormat="1" ht="12" customHeight="1">
      <c r="A30" s="105" t="s">
        <v>258</v>
      </c>
      <c r="B30" s="106" t="s">
        <v>304</v>
      </c>
      <c r="C30" s="105" t="s">
        <v>305</v>
      </c>
      <c r="D30" s="107">
        <f t="shared" si="1"/>
        <v>6167</v>
      </c>
      <c r="E30" s="107">
        <f t="shared" si="2"/>
        <v>3089</v>
      </c>
      <c r="F30" s="108">
        <f t="shared" si="3"/>
        <v>50.08918436841252</v>
      </c>
      <c r="G30" s="107">
        <v>3029</v>
      </c>
      <c r="H30" s="107">
        <v>60</v>
      </c>
      <c r="I30" s="107">
        <f t="shared" si="4"/>
        <v>3078</v>
      </c>
      <c r="J30" s="108">
        <f t="shared" si="5"/>
        <v>49.91081563158748</v>
      </c>
      <c r="K30" s="107">
        <v>1574</v>
      </c>
      <c r="L30" s="108">
        <f t="shared" si="6"/>
        <v>25.522944705691586</v>
      </c>
      <c r="M30" s="107">
        <v>0</v>
      </c>
      <c r="N30" s="108">
        <f t="shared" si="7"/>
        <v>0</v>
      </c>
      <c r="O30" s="107">
        <v>1504</v>
      </c>
      <c r="P30" s="107">
        <v>1349</v>
      </c>
      <c r="Q30" s="108">
        <f t="shared" si="8"/>
        <v>24.387870925895896</v>
      </c>
      <c r="R30" s="107">
        <v>76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4" customFormat="1" ht="12" customHeight="1">
      <c r="A31" s="105" t="s">
        <v>258</v>
      </c>
      <c r="B31" s="106" t="s">
        <v>306</v>
      </c>
      <c r="C31" s="105" t="s">
        <v>307</v>
      </c>
      <c r="D31" s="107">
        <f t="shared" si="1"/>
        <v>12808</v>
      </c>
      <c r="E31" s="107">
        <f t="shared" si="2"/>
        <v>7867</v>
      </c>
      <c r="F31" s="108">
        <f t="shared" si="3"/>
        <v>61.42254840724547</v>
      </c>
      <c r="G31" s="107">
        <v>7867</v>
      </c>
      <c r="H31" s="107">
        <v>0</v>
      </c>
      <c r="I31" s="107">
        <f t="shared" si="4"/>
        <v>4941</v>
      </c>
      <c r="J31" s="108">
        <f t="shared" si="5"/>
        <v>38.57745159275453</v>
      </c>
      <c r="K31" s="107">
        <v>1316</v>
      </c>
      <c r="L31" s="108">
        <f t="shared" si="6"/>
        <v>10.274828232354778</v>
      </c>
      <c r="M31" s="107">
        <v>0</v>
      </c>
      <c r="N31" s="108">
        <f t="shared" si="7"/>
        <v>0</v>
      </c>
      <c r="O31" s="107">
        <v>3625</v>
      </c>
      <c r="P31" s="107">
        <v>3516</v>
      </c>
      <c r="Q31" s="108">
        <f t="shared" si="8"/>
        <v>28.30262336039975</v>
      </c>
      <c r="R31" s="107">
        <v>28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4" customFormat="1" ht="12" customHeight="1">
      <c r="A32" s="105" t="s">
        <v>258</v>
      </c>
      <c r="B32" s="106" t="s">
        <v>308</v>
      </c>
      <c r="C32" s="105" t="s">
        <v>309</v>
      </c>
      <c r="D32" s="107">
        <f t="shared" si="1"/>
        <v>17013</v>
      </c>
      <c r="E32" s="107">
        <f t="shared" si="2"/>
        <v>7210</v>
      </c>
      <c r="F32" s="108">
        <f t="shared" si="3"/>
        <v>42.37935696232293</v>
      </c>
      <c r="G32" s="107">
        <v>7210</v>
      </c>
      <c r="H32" s="107">
        <v>0</v>
      </c>
      <c r="I32" s="107">
        <f t="shared" si="4"/>
        <v>9803</v>
      </c>
      <c r="J32" s="108">
        <f t="shared" si="5"/>
        <v>57.62064303767707</v>
      </c>
      <c r="K32" s="107">
        <v>2629</v>
      </c>
      <c r="L32" s="108">
        <f t="shared" si="6"/>
        <v>15.45288896726033</v>
      </c>
      <c r="M32" s="107">
        <v>0</v>
      </c>
      <c r="N32" s="108">
        <f t="shared" si="7"/>
        <v>0</v>
      </c>
      <c r="O32" s="107">
        <v>7174</v>
      </c>
      <c r="P32" s="107">
        <v>0</v>
      </c>
      <c r="Q32" s="108">
        <f t="shared" si="8"/>
        <v>42.16775407041674</v>
      </c>
      <c r="R32" s="107">
        <v>30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4" customFormat="1" ht="12" customHeight="1">
      <c r="A33" s="105" t="s">
        <v>258</v>
      </c>
      <c r="B33" s="106" t="s">
        <v>310</v>
      </c>
      <c r="C33" s="105" t="s">
        <v>311</v>
      </c>
      <c r="D33" s="107">
        <f t="shared" si="1"/>
        <v>10598</v>
      </c>
      <c r="E33" s="107">
        <f t="shared" si="2"/>
        <v>7233</v>
      </c>
      <c r="F33" s="108">
        <f t="shared" si="3"/>
        <v>68.24872617474995</v>
      </c>
      <c r="G33" s="107">
        <v>7233</v>
      </c>
      <c r="H33" s="107">
        <v>0</v>
      </c>
      <c r="I33" s="107">
        <f t="shared" si="4"/>
        <v>3365</v>
      </c>
      <c r="J33" s="108">
        <f t="shared" si="5"/>
        <v>31.75127382525005</v>
      </c>
      <c r="K33" s="107">
        <v>1784</v>
      </c>
      <c r="L33" s="108">
        <f t="shared" si="6"/>
        <v>16.833364785808644</v>
      </c>
      <c r="M33" s="107">
        <v>0</v>
      </c>
      <c r="N33" s="108">
        <f t="shared" si="7"/>
        <v>0</v>
      </c>
      <c r="O33" s="107">
        <v>1581</v>
      </c>
      <c r="P33" s="107">
        <v>1581</v>
      </c>
      <c r="Q33" s="108">
        <f t="shared" si="8"/>
        <v>14.917909039441405</v>
      </c>
      <c r="R33" s="107">
        <v>37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4" customFormat="1" ht="12" customHeight="1">
      <c r="A34" s="105" t="s">
        <v>258</v>
      </c>
      <c r="B34" s="106" t="s">
        <v>312</v>
      </c>
      <c r="C34" s="105" t="s">
        <v>313</v>
      </c>
      <c r="D34" s="107">
        <f t="shared" si="1"/>
        <v>3752</v>
      </c>
      <c r="E34" s="107">
        <f t="shared" si="2"/>
        <v>2741</v>
      </c>
      <c r="F34" s="108">
        <f t="shared" si="3"/>
        <v>73.0543710021322</v>
      </c>
      <c r="G34" s="107">
        <v>2741</v>
      </c>
      <c r="H34" s="107">
        <v>0</v>
      </c>
      <c r="I34" s="107">
        <f t="shared" si="4"/>
        <v>1011</v>
      </c>
      <c r="J34" s="108">
        <f t="shared" si="5"/>
        <v>26.945628997867804</v>
      </c>
      <c r="K34" s="107">
        <v>215</v>
      </c>
      <c r="L34" s="108">
        <f t="shared" si="6"/>
        <v>5.730277185501066</v>
      </c>
      <c r="M34" s="107">
        <v>0</v>
      </c>
      <c r="N34" s="108">
        <f t="shared" si="7"/>
        <v>0</v>
      </c>
      <c r="O34" s="107">
        <v>796</v>
      </c>
      <c r="P34" s="107">
        <v>666</v>
      </c>
      <c r="Q34" s="108">
        <f t="shared" si="8"/>
        <v>21.215351812366738</v>
      </c>
      <c r="R34" s="107">
        <v>5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4" customFormat="1" ht="12" customHeight="1">
      <c r="A35" s="105" t="s">
        <v>258</v>
      </c>
      <c r="B35" s="106" t="s">
        <v>314</v>
      </c>
      <c r="C35" s="105" t="s">
        <v>315</v>
      </c>
      <c r="D35" s="107">
        <f t="shared" si="1"/>
        <v>2953</v>
      </c>
      <c r="E35" s="107">
        <f t="shared" si="2"/>
        <v>2242</v>
      </c>
      <c r="F35" s="108">
        <f t="shared" si="3"/>
        <v>75.9227903826617</v>
      </c>
      <c r="G35" s="107">
        <v>2242</v>
      </c>
      <c r="H35" s="107">
        <v>0</v>
      </c>
      <c r="I35" s="107">
        <f t="shared" si="4"/>
        <v>711</v>
      </c>
      <c r="J35" s="108">
        <f t="shared" si="5"/>
        <v>24.077209617338298</v>
      </c>
      <c r="K35" s="107">
        <v>0</v>
      </c>
      <c r="L35" s="108">
        <f t="shared" si="6"/>
        <v>0</v>
      </c>
      <c r="M35" s="107">
        <v>0</v>
      </c>
      <c r="N35" s="108">
        <f t="shared" si="7"/>
        <v>0</v>
      </c>
      <c r="O35" s="107">
        <v>711</v>
      </c>
      <c r="P35" s="107">
        <v>711</v>
      </c>
      <c r="Q35" s="108">
        <f t="shared" si="8"/>
        <v>24.077209617338298</v>
      </c>
      <c r="R35" s="107">
        <v>1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4" customFormat="1" ht="12" customHeight="1">
      <c r="A36" s="105" t="s">
        <v>258</v>
      </c>
      <c r="B36" s="106" t="s">
        <v>316</v>
      </c>
      <c r="C36" s="105" t="s">
        <v>317</v>
      </c>
      <c r="D36" s="107">
        <f t="shared" si="1"/>
        <v>10217</v>
      </c>
      <c r="E36" s="107">
        <f t="shared" si="2"/>
        <v>5468</v>
      </c>
      <c r="F36" s="108">
        <f t="shared" si="3"/>
        <v>53.51864539493002</v>
      </c>
      <c r="G36" s="107">
        <v>5317</v>
      </c>
      <c r="H36" s="107">
        <v>151</v>
      </c>
      <c r="I36" s="107">
        <f t="shared" si="4"/>
        <v>4749</v>
      </c>
      <c r="J36" s="108">
        <f t="shared" si="5"/>
        <v>46.48135460506998</v>
      </c>
      <c r="K36" s="107">
        <v>2508</v>
      </c>
      <c r="L36" s="108">
        <f t="shared" si="6"/>
        <v>24.547323088969364</v>
      </c>
      <c r="M36" s="107">
        <v>0</v>
      </c>
      <c r="N36" s="108">
        <f t="shared" si="7"/>
        <v>0</v>
      </c>
      <c r="O36" s="107">
        <v>2241</v>
      </c>
      <c r="P36" s="107">
        <v>2102</v>
      </c>
      <c r="Q36" s="108">
        <f t="shared" si="8"/>
        <v>21.934031516100617</v>
      </c>
      <c r="R36" s="107">
        <v>60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4" customFormat="1" ht="12" customHeight="1">
      <c r="A37" s="105" t="s">
        <v>258</v>
      </c>
      <c r="B37" s="106" t="s">
        <v>318</v>
      </c>
      <c r="C37" s="105" t="s">
        <v>319</v>
      </c>
      <c r="D37" s="107">
        <f t="shared" si="1"/>
        <v>4602</v>
      </c>
      <c r="E37" s="107">
        <f t="shared" si="2"/>
        <v>1678</v>
      </c>
      <c r="F37" s="108">
        <f t="shared" si="3"/>
        <v>36.46240764884833</v>
      </c>
      <c r="G37" s="107">
        <v>1678</v>
      </c>
      <c r="H37" s="107">
        <v>0</v>
      </c>
      <c r="I37" s="107">
        <f t="shared" si="4"/>
        <v>2924</v>
      </c>
      <c r="J37" s="108">
        <f t="shared" si="5"/>
        <v>63.53759235115167</v>
      </c>
      <c r="K37" s="107">
        <v>1314</v>
      </c>
      <c r="L37" s="108">
        <f t="shared" si="6"/>
        <v>28.552803129074317</v>
      </c>
      <c r="M37" s="107">
        <v>0</v>
      </c>
      <c r="N37" s="108">
        <f t="shared" si="7"/>
        <v>0</v>
      </c>
      <c r="O37" s="107">
        <v>1610</v>
      </c>
      <c r="P37" s="107">
        <v>1610</v>
      </c>
      <c r="Q37" s="108">
        <f t="shared" si="8"/>
        <v>34.98478922207735</v>
      </c>
      <c r="R37" s="107">
        <v>11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4" customFormat="1" ht="12" customHeight="1">
      <c r="A38" s="105" t="s">
        <v>258</v>
      </c>
      <c r="B38" s="106" t="s">
        <v>320</v>
      </c>
      <c r="C38" s="105" t="s">
        <v>321</v>
      </c>
      <c r="D38" s="107">
        <f t="shared" si="1"/>
        <v>6383</v>
      </c>
      <c r="E38" s="107">
        <f t="shared" si="2"/>
        <v>2232</v>
      </c>
      <c r="F38" s="108">
        <f t="shared" si="3"/>
        <v>34.96788344038853</v>
      </c>
      <c r="G38" s="107">
        <v>2232</v>
      </c>
      <c r="H38" s="107">
        <v>0</v>
      </c>
      <c r="I38" s="107">
        <f t="shared" si="4"/>
        <v>4151</v>
      </c>
      <c r="J38" s="108">
        <f t="shared" si="5"/>
        <v>65.03211655961147</v>
      </c>
      <c r="K38" s="107">
        <v>3219</v>
      </c>
      <c r="L38" s="108">
        <f t="shared" si="6"/>
        <v>50.430831897227016</v>
      </c>
      <c r="M38" s="107">
        <v>0</v>
      </c>
      <c r="N38" s="108">
        <f t="shared" si="7"/>
        <v>0</v>
      </c>
      <c r="O38" s="107">
        <v>932</v>
      </c>
      <c r="P38" s="107">
        <v>915</v>
      </c>
      <c r="Q38" s="108">
        <f t="shared" si="8"/>
        <v>14.601284662384458</v>
      </c>
      <c r="R38" s="107">
        <v>17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4" customFormat="1" ht="12" customHeight="1">
      <c r="A39" s="105" t="s">
        <v>258</v>
      </c>
      <c r="B39" s="106" t="s">
        <v>322</v>
      </c>
      <c r="C39" s="105" t="s">
        <v>323</v>
      </c>
      <c r="D39" s="107">
        <f t="shared" si="1"/>
        <v>18523</v>
      </c>
      <c r="E39" s="107">
        <f t="shared" si="2"/>
        <v>11922</v>
      </c>
      <c r="F39" s="108">
        <f t="shared" si="3"/>
        <v>64.36322409976786</v>
      </c>
      <c r="G39" s="107">
        <v>11922</v>
      </c>
      <c r="H39" s="107">
        <v>0</v>
      </c>
      <c r="I39" s="107">
        <f t="shared" si="4"/>
        <v>6601</v>
      </c>
      <c r="J39" s="108">
        <f t="shared" si="5"/>
        <v>35.636775900232145</v>
      </c>
      <c r="K39" s="107">
        <v>2186</v>
      </c>
      <c r="L39" s="108">
        <f t="shared" si="6"/>
        <v>11.801544026345624</v>
      </c>
      <c r="M39" s="107">
        <v>0</v>
      </c>
      <c r="N39" s="108">
        <f t="shared" si="7"/>
        <v>0</v>
      </c>
      <c r="O39" s="107">
        <v>4415</v>
      </c>
      <c r="P39" s="107">
        <v>3647</v>
      </c>
      <c r="Q39" s="108">
        <f t="shared" si="8"/>
        <v>23.83523187388652</v>
      </c>
      <c r="R39" s="107">
        <v>58</v>
      </c>
      <c r="S39" s="100" t="s">
        <v>257</v>
      </c>
      <c r="T39" s="100"/>
      <c r="U39" s="100"/>
      <c r="V39" s="100"/>
      <c r="W39" s="100" t="s">
        <v>257</v>
      </c>
      <c r="X39" s="100"/>
      <c r="Y39" s="100"/>
      <c r="Z39" s="100"/>
    </row>
    <row r="40" spans="1:26" s="104" customFormat="1" ht="12" customHeight="1">
      <c r="A40" s="105" t="s">
        <v>258</v>
      </c>
      <c r="B40" s="106" t="s">
        <v>324</v>
      </c>
      <c r="C40" s="105" t="s">
        <v>325</v>
      </c>
      <c r="D40" s="107">
        <f t="shared" si="1"/>
        <v>14007</v>
      </c>
      <c r="E40" s="107">
        <f t="shared" si="2"/>
        <v>9752</v>
      </c>
      <c r="F40" s="108">
        <f t="shared" si="3"/>
        <v>69.6223316912972</v>
      </c>
      <c r="G40" s="107">
        <v>9752</v>
      </c>
      <c r="H40" s="107">
        <v>0</v>
      </c>
      <c r="I40" s="107">
        <f t="shared" si="4"/>
        <v>4255</v>
      </c>
      <c r="J40" s="108">
        <f t="shared" si="5"/>
        <v>30.377668308702795</v>
      </c>
      <c r="K40" s="107">
        <v>2750</v>
      </c>
      <c r="L40" s="108">
        <f t="shared" si="6"/>
        <v>19.63304062254587</v>
      </c>
      <c r="M40" s="107">
        <v>0</v>
      </c>
      <c r="N40" s="108">
        <f t="shared" si="7"/>
        <v>0</v>
      </c>
      <c r="O40" s="107">
        <v>1505</v>
      </c>
      <c r="P40" s="107">
        <v>1462</v>
      </c>
      <c r="Q40" s="108">
        <f t="shared" si="8"/>
        <v>10.744627686156921</v>
      </c>
      <c r="R40" s="107">
        <v>149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SUM(D8:D40)</f>
        <v>569538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211067</v>
      </c>
      <c r="I7" s="90">
        <f t="shared" si="0"/>
        <v>198589</v>
      </c>
      <c r="J7" s="90">
        <f t="shared" si="0"/>
        <v>12478</v>
      </c>
      <c r="K7" s="90">
        <f t="shared" si="0"/>
        <v>358471</v>
      </c>
      <c r="L7" s="90">
        <f t="shared" si="0"/>
        <v>210251</v>
      </c>
      <c r="M7" s="90">
        <f t="shared" si="0"/>
        <v>148220</v>
      </c>
      <c r="N7" s="90">
        <f t="shared" si="0"/>
        <v>570416</v>
      </c>
      <c r="O7" s="90">
        <f t="shared" si="0"/>
        <v>408840</v>
      </c>
      <c r="P7" s="90">
        <f t="shared" si="0"/>
        <v>408840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0</v>
      </c>
      <c r="V7" s="90">
        <f t="shared" si="0"/>
        <v>160698</v>
      </c>
      <c r="W7" s="90">
        <f t="shared" si="0"/>
        <v>160698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878</v>
      </c>
      <c r="AD7" s="90">
        <f t="shared" si="0"/>
        <v>878</v>
      </c>
      <c r="AE7" s="90">
        <f t="shared" si="0"/>
        <v>0</v>
      </c>
      <c r="AF7" s="90">
        <f t="shared" si="0"/>
        <v>16970</v>
      </c>
      <c r="AG7" s="90">
        <f t="shared" si="0"/>
        <v>16970</v>
      </c>
      <c r="AH7" s="90">
        <f t="shared" si="0"/>
        <v>0</v>
      </c>
      <c r="AI7" s="90">
        <f t="shared" si="0"/>
        <v>0</v>
      </c>
      <c r="AJ7" s="90">
        <f aca="true" t="shared" si="1" ref="AJ7:BC7">SUM(AJ8:AJ40)</f>
        <v>17510</v>
      </c>
      <c r="AK7" s="90">
        <f t="shared" si="1"/>
        <v>62</v>
      </c>
      <c r="AL7" s="90">
        <f t="shared" si="1"/>
        <v>566</v>
      </c>
      <c r="AM7" s="90">
        <f t="shared" si="1"/>
        <v>7030</v>
      </c>
      <c r="AN7" s="90">
        <f t="shared" si="1"/>
        <v>7311</v>
      </c>
      <c r="AO7" s="90">
        <f t="shared" si="1"/>
        <v>0</v>
      </c>
      <c r="AP7" s="90">
        <f t="shared" si="1"/>
        <v>0</v>
      </c>
      <c r="AQ7" s="90">
        <f t="shared" si="1"/>
        <v>105</v>
      </c>
      <c r="AR7" s="90">
        <f t="shared" si="1"/>
        <v>3</v>
      </c>
      <c r="AS7" s="90">
        <f t="shared" si="1"/>
        <v>2433</v>
      </c>
      <c r="AT7" s="90">
        <f t="shared" si="1"/>
        <v>482</v>
      </c>
      <c r="AU7" s="90">
        <f t="shared" si="1"/>
        <v>88</v>
      </c>
      <c r="AV7" s="90">
        <f t="shared" si="1"/>
        <v>0</v>
      </c>
      <c r="AW7" s="90">
        <f t="shared" si="1"/>
        <v>394</v>
      </c>
      <c r="AX7" s="90">
        <f t="shared" si="1"/>
        <v>0</v>
      </c>
      <c r="AY7" s="90">
        <f t="shared" si="1"/>
        <v>0</v>
      </c>
      <c r="AZ7" s="90">
        <f t="shared" si="1"/>
        <v>559</v>
      </c>
      <c r="BA7" s="90">
        <f t="shared" si="1"/>
        <v>559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40">SUM(E8,+H8,+K8)</f>
        <v>33642</v>
      </c>
      <c r="E8" s="94">
        <f aca="true" t="shared" si="3" ref="E8:E40">SUM(F8:G8)</f>
        <v>0</v>
      </c>
      <c r="F8" s="94">
        <v>0</v>
      </c>
      <c r="G8" s="94">
        <v>0</v>
      </c>
      <c r="H8" s="94">
        <f aca="true" t="shared" si="4" ref="H8:H40">SUM(I8:J8)</f>
        <v>15139</v>
      </c>
      <c r="I8" s="94">
        <v>13653</v>
      </c>
      <c r="J8" s="94">
        <v>1486</v>
      </c>
      <c r="K8" s="94">
        <f aca="true" t="shared" si="5" ref="K8:K40">SUM(L8:M8)</f>
        <v>18503</v>
      </c>
      <c r="L8" s="94">
        <v>11098</v>
      </c>
      <c r="M8" s="94">
        <v>7405</v>
      </c>
      <c r="N8" s="94">
        <f aca="true" t="shared" si="6" ref="N8:N40">SUM(O8,+V8,+AC8)</f>
        <v>33642</v>
      </c>
      <c r="O8" s="94">
        <f aca="true" t="shared" si="7" ref="O8:O40">SUM(P8:U8)</f>
        <v>24751</v>
      </c>
      <c r="P8" s="94">
        <v>24751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0">SUM(W8:AB8)</f>
        <v>8891</v>
      </c>
      <c r="W8" s="94">
        <v>8891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0">SUM(AD8:AE8)</f>
        <v>0</v>
      </c>
      <c r="AD8" s="94">
        <v>0</v>
      </c>
      <c r="AE8" s="94">
        <v>0</v>
      </c>
      <c r="AF8" s="94">
        <f aca="true" t="shared" si="10" ref="AF8:AF40">SUM(AG8:AI8)</f>
        <v>614</v>
      </c>
      <c r="AG8" s="94">
        <v>614</v>
      </c>
      <c r="AH8" s="94">
        <v>0</v>
      </c>
      <c r="AI8" s="94">
        <v>0</v>
      </c>
      <c r="AJ8" s="94">
        <f aca="true" t="shared" si="11" ref="AJ8:AJ40">SUM(AK8:AS8)</f>
        <v>776</v>
      </c>
      <c r="AK8" s="94">
        <v>0</v>
      </c>
      <c r="AL8" s="94">
        <v>162</v>
      </c>
      <c r="AM8" s="94">
        <v>3</v>
      </c>
      <c r="AN8" s="94">
        <v>611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40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40">SUM(BA8:BC8)</f>
        <v>162</v>
      </c>
      <c r="BA8" s="94">
        <v>162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31006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31006</v>
      </c>
      <c r="L9" s="94">
        <v>22920</v>
      </c>
      <c r="M9" s="94">
        <v>8086</v>
      </c>
      <c r="N9" s="94">
        <f t="shared" si="6"/>
        <v>31006</v>
      </c>
      <c r="O9" s="94">
        <f t="shared" si="7"/>
        <v>22920</v>
      </c>
      <c r="P9" s="94">
        <v>22920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8086</v>
      </c>
      <c r="W9" s="94">
        <v>8086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1051</v>
      </c>
      <c r="AG9" s="94">
        <v>1051</v>
      </c>
      <c r="AH9" s="94">
        <v>0</v>
      </c>
      <c r="AI9" s="94">
        <v>0</v>
      </c>
      <c r="AJ9" s="94">
        <f t="shared" si="11"/>
        <v>1051</v>
      </c>
      <c r="AK9" s="94">
        <v>0</v>
      </c>
      <c r="AL9" s="94">
        <v>0</v>
      </c>
      <c r="AM9" s="94">
        <v>1049</v>
      </c>
      <c r="AN9" s="94">
        <v>0</v>
      </c>
      <c r="AO9" s="94">
        <v>0</v>
      </c>
      <c r="AP9" s="94">
        <v>0</v>
      </c>
      <c r="AQ9" s="94">
        <v>0</v>
      </c>
      <c r="AR9" s="94">
        <v>2</v>
      </c>
      <c r="AS9" s="94">
        <v>0</v>
      </c>
      <c r="AT9" s="94">
        <f t="shared" si="12"/>
        <v>102</v>
      </c>
      <c r="AU9" s="94">
        <v>0</v>
      </c>
      <c r="AV9" s="94">
        <v>0</v>
      </c>
      <c r="AW9" s="94">
        <v>102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30101</v>
      </c>
      <c r="E10" s="94">
        <f t="shared" si="3"/>
        <v>0</v>
      </c>
      <c r="F10" s="94">
        <v>0</v>
      </c>
      <c r="G10" s="94">
        <v>0</v>
      </c>
      <c r="H10" s="94">
        <f t="shared" si="4"/>
        <v>21621</v>
      </c>
      <c r="I10" s="94">
        <v>21621</v>
      </c>
      <c r="J10" s="94">
        <v>0</v>
      </c>
      <c r="K10" s="94">
        <f t="shared" si="5"/>
        <v>8480</v>
      </c>
      <c r="L10" s="94">
        <v>0</v>
      </c>
      <c r="M10" s="94">
        <v>8480</v>
      </c>
      <c r="N10" s="94">
        <f t="shared" si="6"/>
        <v>30161</v>
      </c>
      <c r="O10" s="94">
        <f t="shared" si="7"/>
        <v>21621</v>
      </c>
      <c r="P10" s="94">
        <v>21621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8480</v>
      </c>
      <c r="W10" s="94">
        <v>8480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60</v>
      </c>
      <c r="AD10" s="94">
        <v>60</v>
      </c>
      <c r="AE10" s="94">
        <v>0</v>
      </c>
      <c r="AF10" s="94">
        <f t="shared" si="10"/>
        <v>1191</v>
      </c>
      <c r="AG10" s="94">
        <v>1191</v>
      </c>
      <c r="AH10" s="94">
        <v>0</v>
      </c>
      <c r="AI10" s="94">
        <v>0</v>
      </c>
      <c r="AJ10" s="94">
        <f t="shared" si="11"/>
        <v>1191</v>
      </c>
      <c r="AK10" s="94">
        <v>0</v>
      </c>
      <c r="AL10" s="94">
        <v>0</v>
      </c>
      <c r="AM10" s="94">
        <v>27</v>
      </c>
      <c r="AN10" s="94">
        <v>1164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44992</v>
      </c>
      <c r="E11" s="94">
        <f t="shared" si="3"/>
        <v>0</v>
      </c>
      <c r="F11" s="94">
        <v>0</v>
      </c>
      <c r="G11" s="94">
        <v>0</v>
      </c>
      <c r="H11" s="94">
        <f t="shared" si="4"/>
        <v>25132</v>
      </c>
      <c r="I11" s="94">
        <v>25132</v>
      </c>
      <c r="J11" s="94">
        <v>0</v>
      </c>
      <c r="K11" s="94">
        <f t="shared" si="5"/>
        <v>19860</v>
      </c>
      <c r="L11" s="94">
        <v>0</v>
      </c>
      <c r="M11" s="94">
        <v>19860</v>
      </c>
      <c r="N11" s="94">
        <f t="shared" si="6"/>
        <v>44992</v>
      </c>
      <c r="O11" s="94">
        <f t="shared" si="7"/>
        <v>25132</v>
      </c>
      <c r="P11" s="94">
        <v>25132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19860</v>
      </c>
      <c r="W11" s="94">
        <v>19860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1684</v>
      </c>
      <c r="AG11" s="94">
        <v>1684</v>
      </c>
      <c r="AH11" s="94">
        <v>0</v>
      </c>
      <c r="AI11" s="94">
        <v>0</v>
      </c>
      <c r="AJ11" s="94">
        <f t="shared" si="11"/>
        <v>1714</v>
      </c>
      <c r="AK11" s="94">
        <v>31</v>
      </c>
      <c r="AL11" s="94">
        <v>0</v>
      </c>
      <c r="AM11" s="94">
        <v>2</v>
      </c>
      <c r="AN11" s="94">
        <v>492</v>
      </c>
      <c r="AO11" s="94">
        <v>0</v>
      </c>
      <c r="AP11" s="94">
        <v>0</v>
      </c>
      <c r="AQ11" s="94">
        <v>0</v>
      </c>
      <c r="AR11" s="94">
        <v>0</v>
      </c>
      <c r="AS11" s="94">
        <v>1189</v>
      </c>
      <c r="AT11" s="94">
        <f t="shared" si="12"/>
        <v>1</v>
      </c>
      <c r="AU11" s="94">
        <v>1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33409</v>
      </c>
      <c r="E12" s="107">
        <f t="shared" si="3"/>
        <v>0</v>
      </c>
      <c r="F12" s="107">
        <v>0</v>
      </c>
      <c r="G12" s="107">
        <v>0</v>
      </c>
      <c r="H12" s="107">
        <f t="shared" si="4"/>
        <v>22025</v>
      </c>
      <c r="I12" s="107">
        <v>22025</v>
      </c>
      <c r="J12" s="107">
        <v>0</v>
      </c>
      <c r="K12" s="107">
        <f t="shared" si="5"/>
        <v>11384</v>
      </c>
      <c r="L12" s="107">
        <v>0</v>
      </c>
      <c r="M12" s="107">
        <v>11384</v>
      </c>
      <c r="N12" s="107">
        <f t="shared" si="6"/>
        <v>33409</v>
      </c>
      <c r="O12" s="107">
        <f t="shared" si="7"/>
        <v>22025</v>
      </c>
      <c r="P12" s="107">
        <v>22025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11384</v>
      </c>
      <c r="W12" s="107">
        <v>11384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1132</v>
      </c>
      <c r="AG12" s="107">
        <v>1132</v>
      </c>
      <c r="AH12" s="107">
        <v>0</v>
      </c>
      <c r="AI12" s="107">
        <v>0</v>
      </c>
      <c r="AJ12" s="107">
        <f t="shared" si="11"/>
        <v>1159</v>
      </c>
      <c r="AK12" s="107">
        <v>29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1130</v>
      </c>
      <c r="AT12" s="107">
        <f t="shared" si="12"/>
        <v>2</v>
      </c>
      <c r="AU12" s="107">
        <v>2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25476</v>
      </c>
      <c r="E13" s="107">
        <f t="shared" si="3"/>
        <v>0</v>
      </c>
      <c r="F13" s="107">
        <v>0</v>
      </c>
      <c r="G13" s="107">
        <v>0</v>
      </c>
      <c r="H13" s="107">
        <f t="shared" si="4"/>
        <v>21547</v>
      </c>
      <c r="I13" s="107">
        <v>21547</v>
      </c>
      <c r="J13" s="107">
        <v>0</v>
      </c>
      <c r="K13" s="107">
        <f t="shared" si="5"/>
        <v>3929</v>
      </c>
      <c r="L13" s="107">
        <v>0</v>
      </c>
      <c r="M13" s="107">
        <v>3929</v>
      </c>
      <c r="N13" s="107">
        <f t="shared" si="6"/>
        <v>25700</v>
      </c>
      <c r="O13" s="107">
        <f t="shared" si="7"/>
        <v>21547</v>
      </c>
      <c r="P13" s="107">
        <v>21547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3929</v>
      </c>
      <c r="W13" s="107">
        <v>3929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224</v>
      </c>
      <c r="AD13" s="107">
        <v>224</v>
      </c>
      <c r="AE13" s="107">
        <v>0</v>
      </c>
      <c r="AF13" s="107">
        <f t="shared" si="10"/>
        <v>839</v>
      </c>
      <c r="AG13" s="107">
        <v>839</v>
      </c>
      <c r="AH13" s="107">
        <v>0</v>
      </c>
      <c r="AI13" s="107">
        <v>0</v>
      </c>
      <c r="AJ13" s="107">
        <f t="shared" si="11"/>
        <v>839</v>
      </c>
      <c r="AK13" s="107">
        <v>0</v>
      </c>
      <c r="AL13" s="107">
        <v>0</v>
      </c>
      <c r="AM13" s="107">
        <v>26</v>
      </c>
      <c r="AN13" s="107">
        <v>813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19866</v>
      </c>
      <c r="E14" s="107">
        <f t="shared" si="3"/>
        <v>0</v>
      </c>
      <c r="F14" s="107">
        <v>0</v>
      </c>
      <c r="G14" s="107">
        <v>0</v>
      </c>
      <c r="H14" s="107">
        <f t="shared" si="4"/>
        <v>19866</v>
      </c>
      <c r="I14" s="107">
        <v>17154</v>
      </c>
      <c r="J14" s="107">
        <v>2712</v>
      </c>
      <c r="K14" s="107">
        <f t="shared" si="5"/>
        <v>0</v>
      </c>
      <c r="L14" s="107">
        <v>0</v>
      </c>
      <c r="M14" s="107">
        <v>0</v>
      </c>
      <c r="N14" s="107">
        <f t="shared" si="6"/>
        <v>19866</v>
      </c>
      <c r="O14" s="107">
        <f t="shared" si="7"/>
        <v>17154</v>
      </c>
      <c r="P14" s="107">
        <v>17154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2712</v>
      </c>
      <c r="W14" s="107">
        <v>2712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768</v>
      </c>
      <c r="AG14" s="107">
        <v>768</v>
      </c>
      <c r="AH14" s="107">
        <v>0</v>
      </c>
      <c r="AI14" s="107">
        <v>0</v>
      </c>
      <c r="AJ14" s="107">
        <f t="shared" si="11"/>
        <v>768</v>
      </c>
      <c r="AK14" s="107">
        <v>0</v>
      </c>
      <c r="AL14" s="107">
        <v>0</v>
      </c>
      <c r="AM14" s="107">
        <v>499</v>
      </c>
      <c r="AN14" s="107">
        <v>125</v>
      </c>
      <c r="AO14" s="107">
        <v>0</v>
      </c>
      <c r="AP14" s="107">
        <v>0</v>
      </c>
      <c r="AQ14" s="107">
        <v>104</v>
      </c>
      <c r="AR14" s="107">
        <v>0</v>
      </c>
      <c r="AS14" s="107">
        <v>40</v>
      </c>
      <c r="AT14" s="107">
        <f t="shared" si="12"/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83671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83671</v>
      </c>
      <c r="L15" s="107">
        <v>68626</v>
      </c>
      <c r="M15" s="107">
        <v>15045</v>
      </c>
      <c r="N15" s="107">
        <f t="shared" si="6"/>
        <v>83671</v>
      </c>
      <c r="O15" s="107">
        <f t="shared" si="7"/>
        <v>68626</v>
      </c>
      <c r="P15" s="107">
        <v>68626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15045</v>
      </c>
      <c r="W15" s="107">
        <v>15045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3246</v>
      </c>
      <c r="AG15" s="107">
        <v>3246</v>
      </c>
      <c r="AH15" s="107">
        <v>0</v>
      </c>
      <c r="AI15" s="107">
        <v>0</v>
      </c>
      <c r="AJ15" s="107">
        <f t="shared" si="11"/>
        <v>3246</v>
      </c>
      <c r="AK15" s="107">
        <v>0</v>
      </c>
      <c r="AL15" s="107">
        <v>0</v>
      </c>
      <c r="AM15" s="107">
        <v>1276</v>
      </c>
      <c r="AN15" s="107">
        <v>1969</v>
      </c>
      <c r="AO15" s="107">
        <v>0</v>
      </c>
      <c r="AP15" s="107">
        <v>0</v>
      </c>
      <c r="AQ15" s="107">
        <v>1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0</v>
      </c>
      <c r="BA15" s="107">
        <v>0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15754</v>
      </c>
      <c r="E16" s="107">
        <f t="shared" si="3"/>
        <v>0</v>
      </c>
      <c r="F16" s="107">
        <v>0</v>
      </c>
      <c r="G16" s="107">
        <v>0</v>
      </c>
      <c r="H16" s="107">
        <f t="shared" si="4"/>
        <v>8171</v>
      </c>
      <c r="I16" s="107">
        <v>8171</v>
      </c>
      <c r="J16" s="107">
        <v>0</v>
      </c>
      <c r="K16" s="107">
        <f t="shared" si="5"/>
        <v>7583</v>
      </c>
      <c r="L16" s="107">
        <v>0</v>
      </c>
      <c r="M16" s="107">
        <v>7583</v>
      </c>
      <c r="N16" s="107">
        <f t="shared" si="6"/>
        <v>15754</v>
      </c>
      <c r="O16" s="107">
        <f t="shared" si="7"/>
        <v>8171</v>
      </c>
      <c r="P16" s="107">
        <v>8171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7583</v>
      </c>
      <c r="W16" s="107">
        <v>7583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625</v>
      </c>
      <c r="AG16" s="107">
        <v>625</v>
      </c>
      <c r="AH16" s="107">
        <v>0</v>
      </c>
      <c r="AI16" s="107">
        <v>0</v>
      </c>
      <c r="AJ16" s="107">
        <f t="shared" si="11"/>
        <v>625</v>
      </c>
      <c r="AK16" s="107">
        <v>0</v>
      </c>
      <c r="AL16" s="107">
        <v>0</v>
      </c>
      <c r="AM16" s="107">
        <v>14</v>
      </c>
      <c r="AN16" s="107">
        <v>611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17063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17063</v>
      </c>
      <c r="L17" s="107">
        <v>12013</v>
      </c>
      <c r="M17" s="107">
        <v>5050</v>
      </c>
      <c r="N17" s="107">
        <f t="shared" si="6"/>
        <v>17063</v>
      </c>
      <c r="O17" s="107">
        <f t="shared" si="7"/>
        <v>12013</v>
      </c>
      <c r="P17" s="107">
        <v>12013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5050</v>
      </c>
      <c r="W17" s="107">
        <v>5050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45</v>
      </c>
      <c r="AG17" s="107">
        <v>45</v>
      </c>
      <c r="AH17" s="107">
        <v>0</v>
      </c>
      <c r="AI17" s="107">
        <v>0</v>
      </c>
      <c r="AJ17" s="107">
        <f t="shared" si="11"/>
        <v>122</v>
      </c>
      <c r="AK17" s="107">
        <v>0</v>
      </c>
      <c r="AL17" s="107">
        <v>77</v>
      </c>
      <c r="AM17" s="107">
        <v>45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77</v>
      </c>
      <c r="BA17" s="107">
        <v>77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18108</v>
      </c>
      <c r="E18" s="107">
        <f t="shared" si="3"/>
        <v>0</v>
      </c>
      <c r="F18" s="107">
        <v>0</v>
      </c>
      <c r="G18" s="107">
        <v>0</v>
      </c>
      <c r="H18" s="107">
        <f t="shared" si="4"/>
        <v>15371</v>
      </c>
      <c r="I18" s="107">
        <v>15371</v>
      </c>
      <c r="J18" s="107">
        <v>0</v>
      </c>
      <c r="K18" s="107">
        <f t="shared" si="5"/>
        <v>2737</v>
      </c>
      <c r="L18" s="107">
        <v>0</v>
      </c>
      <c r="M18" s="107">
        <v>2737</v>
      </c>
      <c r="N18" s="107">
        <f t="shared" si="6"/>
        <v>18108</v>
      </c>
      <c r="O18" s="107">
        <f t="shared" si="7"/>
        <v>15371</v>
      </c>
      <c r="P18" s="107">
        <v>15371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2737</v>
      </c>
      <c r="W18" s="107">
        <v>2737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973</v>
      </c>
      <c r="AG18" s="107">
        <v>973</v>
      </c>
      <c r="AH18" s="107">
        <v>0</v>
      </c>
      <c r="AI18" s="107">
        <v>0</v>
      </c>
      <c r="AJ18" s="107">
        <f t="shared" si="11"/>
        <v>973</v>
      </c>
      <c r="AK18" s="107">
        <v>0</v>
      </c>
      <c r="AL18" s="107">
        <v>0</v>
      </c>
      <c r="AM18" s="107">
        <v>973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17091</v>
      </c>
      <c r="E19" s="107">
        <f t="shared" si="3"/>
        <v>0</v>
      </c>
      <c r="F19" s="107">
        <v>0</v>
      </c>
      <c r="G19" s="107">
        <v>0</v>
      </c>
      <c r="H19" s="107">
        <f t="shared" si="4"/>
        <v>17091</v>
      </c>
      <c r="I19" s="107">
        <v>11458</v>
      </c>
      <c r="J19" s="107">
        <v>5633</v>
      </c>
      <c r="K19" s="107">
        <f t="shared" si="5"/>
        <v>0</v>
      </c>
      <c r="L19" s="107">
        <v>0</v>
      </c>
      <c r="M19" s="107">
        <v>0</v>
      </c>
      <c r="N19" s="107">
        <f t="shared" si="6"/>
        <v>17364</v>
      </c>
      <c r="O19" s="107">
        <f t="shared" si="7"/>
        <v>11458</v>
      </c>
      <c r="P19" s="107">
        <v>11458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5633</v>
      </c>
      <c r="W19" s="107">
        <v>5633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273</v>
      </c>
      <c r="AD19" s="107">
        <v>273</v>
      </c>
      <c r="AE19" s="107">
        <v>0</v>
      </c>
      <c r="AF19" s="107">
        <f t="shared" si="10"/>
        <v>53</v>
      </c>
      <c r="AG19" s="107">
        <v>53</v>
      </c>
      <c r="AH19" s="107">
        <v>0</v>
      </c>
      <c r="AI19" s="107">
        <v>0</v>
      </c>
      <c r="AJ19" s="107">
        <f t="shared" si="11"/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53</v>
      </c>
      <c r="AU19" s="107">
        <v>53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70324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70324</v>
      </c>
      <c r="L20" s="107">
        <v>50054</v>
      </c>
      <c r="M20" s="107">
        <v>20270</v>
      </c>
      <c r="N20" s="107">
        <f t="shared" si="6"/>
        <v>70324</v>
      </c>
      <c r="O20" s="107">
        <f t="shared" si="7"/>
        <v>50054</v>
      </c>
      <c r="P20" s="107">
        <v>50054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20270</v>
      </c>
      <c r="W20" s="107">
        <v>20270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1488</v>
      </c>
      <c r="AG20" s="107">
        <v>1488</v>
      </c>
      <c r="AH20" s="107">
        <v>0</v>
      </c>
      <c r="AI20" s="107">
        <v>0</v>
      </c>
      <c r="AJ20" s="107">
        <f t="shared" si="11"/>
        <v>1488</v>
      </c>
      <c r="AK20" s="107">
        <v>0</v>
      </c>
      <c r="AL20" s="107">
        <v>0</v>
      </c>
      <c r="AM20" s="107">
        <v>1488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190</v>
      </c>
      <c r="AU20" s="107">
        <v>0</v>
      </c>
      <c r="AV20" s="107">
        <v>0</v>
      </c>
      <c r="AW20" s="107">
        <v>190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19087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19087</v>
      </c>
      <c r="L21" s="107">
        <v>14468</v>
      </c>
      <c r="M21" s="107">
        <v>4619</v>
      </c>
      <c r="N21" s="107">
        <f t="shared" si="6"/>
        <v>19244</v>
      </c>
      <c r="O21" s="107">
        <f t="shared" si="7"/>
        <v>14468</v>
      </c>
      <c r="P21" s="107">
        <v>14468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4619</v>
      </c>
      <c r="W21" s="107">
        <v>4619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157</v>
      </c>
      <c r="AD21" s="107">
        <v>157</v>
      </c>
      <c r="AE21" s="107">
        <v>0</v>
      </c>
      <c r="AF21" s="107">
        <f t="shared" si="10"/>
        <v>0</v>
      </c>
      <c r="AG21" s="107">
        <v>0</v>
      </c>
      <c r="AH21" s="107">
        <v>0</v>
      </c>
      <c r="AI21" s="107">
        <v>0</v>
      </c>
      <c r="AJ21" s="107">
        <f t="shared" si="11"/>
        <v>202</v>
      </c>
      <c r="AK21" s="107">
        <v>0</v>
      </c>
      <c r="AL21" s="107">
        <v>202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202</v>
      </c>
      <c r="BA21" s="107">
        <v>202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6037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6037</v>
      </c>
      <c r="L22" s="107">
        <v>4192</v>
      </c>
      <c r="M22" s="107">
        <v>1845</v>
      </c>
      <c r="N22" s="107">
        <f t="shared" si="6"/>
        <v>6037</v>
      </c>
      <c r="O22" s="107">
        <f t="shared" si="7"/>
        <v>4192</v>
      </c>
      <c r="P22" s="107">
        <v>4192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1845</v>
      </c>
      <c r="W22" s="107">
        <v>1845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0</v>
      </c>
      <c r="AG22" s="107">
        <v>0</v>
      </c>
      <c r="AH22" s="107">
        <v>0</v>
      </c>
      <c r="AI22" s="107">
        <v>0</v>
      </c>
      <c r="AJ22" s="107">
        <f t="shared" si="11"/>
        <v>71</v>
      </c>
      <c r="AK22" s="107">
        <v>0</v>
      </c>
      <c r="AL22" s="107">
        <v>71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64</v>
      </c>
      <c r="BA22" s="107">
        <v>64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3042</v>
      </c>
      <c r="E23" s="107">
        <f t="shared" si="3"/>
        <v>0</v>
      </c>
      <c r="F23" s="107">
        <v>0</v>
      </c>
      <c r="G23" s="107">
        <v>0</v>
      </c>
      <c r="H23" s="107">
        <f t="shared" si="4"/>
        <v>3042</v>
      </c>
      <c r="I23" s="107">
        <v>2131</v>
      </c>
      <c r="J23" s="107">
        <v>911</v>
      </c>
      <c r="K23" s="107">
        <f t="shared" si="5"/>
        <v>0</v>
      </c>
      <c r="L23" s="107">
        <v>0</v>
      </c>
      <c r="M23" s="107">
        <v>0</v>
      </c>
      <c r="N23" s="107">
        <f t="shared" si="6"/>
        <v>3070</v>
      </c>
      <c r="O23" s="107">
        <f t="shared" si="7"/>
        <v>2131</v>
      </c>
      <c r="P23" s="107">
        <v>2131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911</v>
      </c>
      <c r="W23" s="107">
        <v>911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28</v>
      </c>
      <c r="AD23" s="107">
        <v>28</v>
      </c>
      <c r="AE23" s="107">
        <v>0</v>
      </c>
      <c r="AF23" s="107">
        <f t="shared" si="10"/>
        <v>9</v>
      </c>
      <c r="AG23" s="107">
        <v>9</v>
      </c>
      <c r="AH23" s="107">
        <v>0</v>
      </c>
      <c r="AI23" s="107">
        <v>0</v>
      </c>
      <c r="AJ23" s="107">
        <f t="shared" si="11"/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9</v>
      </c>
      <c r="AU23" s="107">
        <v>9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7676</v>
      </c>
      <c r="E24" s="107">
        <f t="shared" si="3"/>
        <v>0</v>
      </c>
      <c r="F24" s="107">
        <v>0</v>
      </c>
      <c r="G24" s="107">
        <v>0</v>
      </c>
      <c r="H24" s="107">
        <f t="shared" si="4"/>
        <v>7676</v>
      </c>
      <c r="I24" s="107">
        <v>6810</v>
      </c>
      <c r="J24" s="107">
        <v>866</v>
      </c>
      <c r="K24" s="107">
        <f t="shared" si="5"/>
        <v>0</v>
      </c>
      <c r="L24" s="107">
        <v>0</v>
      </c>
      <c r="M24" s="107">
        <v>0</v>
      </c>
      <c r="N24" s="107">
        <f t="shared" si="6"/>
        <v>7676</v>
      </c>
      <c r="O24" s="107">
        <f t="shared" si="7"/>
        <v>6810</v>
      </c>
      <c r="P24" s="107">
        <v>6810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866</v>
      </c>
      <c r="W24" s="107">
        <v>866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23</v>
      </c>
      <c r="AG24" s="107">
        <v>23</v>
      </c>
      <c r="AH24" s="107">
        <v>0</v>
      </c>
      <c r="AI24" s="107">
        <v>0</v>
      </c>
      <c r="AJ24" s="107">
        <f t="shared" si="11"/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23</v>
      </c>
      <c r="AU24" s="107">
        <v>23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10956</v>
      </c>
      <c r="E25" s="107">
        <f t="shared" si="3"/>
        <v>0</v>
      </c>
      <c r="F25" s="107">
        <v>0</v>
      </c>
      <c r="G25" s="107">
        <v>0</v>
      </c>
      <c r="H25" s="107">
        <f t="shared" si="4"/>
        <v>5204</v>
      </c>
      <c r="I25" s="107">
        <v>5204</v>
      </c>
      <c r="J25" s="107">
        <v>0</v>
      </c>
      <c r="K25" s="107">
        <f t="shared" si="5"/>
        <v>5752</v>
      </c>
      <c r="L25" s="107">
        <v>0</v>
      </c>
      <c r="M25" s="107">
        <v>5752</v>
      </c>
      <c r="N25" s="107">
        <f t="shared" si="6"/>
        <v>10956</v>
      </c>
      <c r="O25" s="107">
        <f t="shared" si="7"/>
        <v>5204</v>
      </c>
      <c r="P25" s="107">
        <v>5204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5752</v>
      </c>
      <c r="W25" s="107">
        <v>5752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552</v>
      </c>
      <c r="AG25" s="107">
        <v>552</v>
      </c>
      <c r="AH25" s="107">
        <v>0</v>
      </c>
      <c r="AI25" s="107">
        <v>0</v>
      </c>
      <c r="AJ25" s="107">
        <f t="shared" si="11"/>
        <v>552</v>
      </c>
      <c r="AK25" s="107">
        <v>0</v>
      </c>
      <c r="AL25" s="107">
        <v>0</v>
      </c>
      <c r="AM25" s="107">
        <v>3</v>
      </c>
      <c r="AN25" s="107">
        <v>549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5494</v>
      </c>
      <c r="E26" s="107">
        <f t="shared" si="3"/>
        <v>0</v>
      </c>
      <c r="F26" s="107">
        <v>0</v>
      </c>
      <c r="G26" s="107">
        <v>0</v>
      </c>
      <c r="H26" s="107">
        <f t="shared" si="4"/>
        <v>2336</v>
      </c>
      <c r="I26" s="107">
        <v>2336</v>
      </c>
      <c r="J26" s="107">
        <v>0</v>
      </c>
      <c r="K26" s="107">
        <f t="shared" si="5"/>
        <v>3158</v>
      </c>
      <c r="L26" s="107">
        <v>0</v>
      </c>
      <c r="M26" s="107">
        <v>3158</v>
      </c>
      <c r="N26" s="107">
        <f t="shared" si="6"/>
        <v>5494</v>
      </c>
      <c r="O26" s="107">
        <f t="shared" si="7"/>
        <v>2336</v>
      </c>
      <c r="P26" s="107">
        <v>2336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3158</v>
      </c>
      <c r="W26" s="107">
        <v>3158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277</v>
      </c>
      <c r="AG26" s="107">
        <v>277</v>
      </c>
      <c r="AH26" s="107">
        <v>0</v>
      </c>
      <c r="AI26" s="107">
        <v>0</v>
      </c>
      <c r="AJ26" s="107">
        <f t="shared" si="11"/>
        <v>277</v>
      </c>
      <c r="AK26" s="107">
        <v>0</v>
      </c>
      <c r="AL26" s="107">
        <v>0</v>
      </c>
      <c r="AM26" s="107">
        <v>1</v>
      </c>
      <c r="AN26" s="107">
        <v>276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258</v>
      </c>
      <c r="B27" s="101" t="s">
        <v>298</v>
      </c>
      <c r="C27" s="100" t="s">
        <v>299</v>
      </c>
      <c r="D27" s="107">
        <f t="shared" si="2"/>
        <v>2261</v>
      </c>
      <c r="E27" s="107">
        <f t="shared" si="3"/>
        <v>0</v>
      </c>
      <c r="F27" s="107">
        <v>0</v>
      </c>
      <c r="G27" s="107">
        <v>0</v>
      </c>
      <c r="H27" s="107">
        <f t="shared" si="4"/>
        <v>2261</v>
      </c>
      <c r="I27" s="107">
        <v>1391</v>
      </c>
      <c r="J27" s="107">
        <v>870</v>
      </c>
      <c r="K27" s="107">
        <f t="shared" si="5"/>
        <v>0</v>
      </c>
      <c r="L27" s="107">
        <v>0</v>
      </c>
      <c r="M27" s="107">
        <v>0</v>
      </c>
      <c r="N27" s="107">
        <f t="shared" si="6"/>
        <v>2261</v>
      </c>
      <c r="O27" s="107">
        <f t="shared" si="7"/>
        <v>1391</v>
      </c>
      <c r="P27" s="107">
        <v>1391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870</v>
      </c>
      <c r="W27" s="107">
        <v>870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74</v>
      </c>
      <c r="AG27" s="107">
        <v>74</v>
      </c>
      <c r="AH27" s="107">
        <v>0</v>
      </c>
      <c r="AI27" s="107">
        <v>0</v>
      </c>
      <c r="AJ27" s="107">
        <f t="shared" si="11"/>
        <v>76</v>
      </c>
      <c r="AK27" s="107">
        <v>2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74</v>
      </c>
      <c r="AT27" s="107">
        <f t="shared" si="12"/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258</v>
      </c>
      <c r="B28" s="101" t="s">
        <v>300</v>
      </c>
      <c r="C28" s="100" t="s">
        <v>301</v>
      </c>
      <c r="D28" s="107">
        <f t="shared" si="2"/>
        <v>5387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5387</v>
      </c>
      <c r="L28" s="107">
        <v>3086</v>
      </c>
      <c r="M28" s="107">
        <v>2301</v>
      </c>
      <c r="N28" s="107">
        <f t="shared" si="6"/>
        <v>5387</v>
      </c>
      <c r="O28" s="107">
        <f t="shared" si="7"/>
        <v>3086</v>
      </c>
      <c r="P28" s="107">
        <v>3086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2301</v>
      </c>
      <c r="W28" s="107">
        <v>2301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114</v>
      </c>
      <c r="AG28" s="107">
        <v>114</v>
      </c>
      <c r="AH28" s="107">
        <v>0</v>
      </c>
      <c r="AI28" s="107">
        <v>0</v>
      </c>
      <c r="AJ28" s="107">
        <f t="shared" si="11"/>
        <v>114</v>
      </c>
      <c r="AK28" s="107">
        <v>0</v>
      </c>
      <c r="AL28" s="107">
        <v>0</v>
      </c>
      <c r="AM28" s="107">
        <v>114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15</v>
      </c>
      <c r="AU28" s="107">
        <v>0</v>
      </c>
      <c r="AV28" s="107">
        <v>0</v>
      </c>
      <c r="AW28" s="107">
        <v>15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258</v>
      </c>
      <c r="B29" s="101" t="s">
        <v>302</v>
      </c>
      <c r="C29" s="100" t="s">
        <v>303</v>
      </c>
      <c r="D29" s="107">
        <f t="shared" si="2"/>
        <v>4836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4836</v>
      </c>
      <c r="L29" s="107">
        <v>4148</v>
      </c>
      <c r="M29" s="107">
        <v>688</v>
      </c>
      <c r="N29" s="107">
        <f t="shared" si="6"/>
        <v>4836</v>
      </c>
      <c r="O29" s="107">
        <f t="shared" si="7"/>
        <v>4148</v>
      </c>
      <c r="P29" s="107">
        <v>4148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688</v>
      </c>
      <c r="W29" s="107">
        <v>688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107</v>
      </c>
      <c r="AG29" s="107">
        <v>107</v>
      </c>
      <c r="AH29" s="107">
        <v>0</v>
      </c>
      <c r="AI29" s="107">
        <v>0</v>
      </c>
      <c r="AJ29" s="107">
        <f t="shared" si="11"/>
        <v>107</v>
      </c>
      <c r="AK29" s="107">
        <v>0</v>
      </c>
      <c r="AL29" s="107">
        <v>0</v>
      </c>
      <c r="AM29" s="107">
        <v>0</v>
      </c>
      <c r="AN29" s="107">
        <v>107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258</v>
      </c>
      <c r="B30" s="101" t="s">
        <v>304</v>
      </c>
      <c r="C30" s="100" t="s">
        <v>305</v>
      </c>
      <c r="D30" s="107">
        <f t="shared" si="2"/>
        <v>3147</v>
      </c>
      <c r="E30" s="107">
        <f t="shared" si="3"/>
        <v>0</v>
      </c>
      <c r="F30" s="107">
        <v>0</v>
      </c>
      <c r="G30" s="107">
        <v>0</v>
      </c>
      <c r="H30" s="107">
        <f t="shared" si="4"/>
        <v>2317</v>
      </c>
      <c r="I30" s="107">
        <v>2317</v>
      </c>
      <c r="J30" s="107">
        <v>0</v>
      </c>
      <c r="K30" s="107">
        <f t="shared" si="5"/>
        <v>830</v>
      </c>
      <c r="L30" s="107">
        <v>0</v>
      </c>
      <c r="M30" s="107">
        <v>830</v>
      </c>
      <c r="N30" s="107">
        <f t="shared" si="6"/>
        <v>3206</v>
      </c>
      <c r="O30" s="107">
        <f t="shared" si="7"/>
        <v>2317</v>
      </c>
      <c r="P30" s="107">
        <v>2317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830</v>
      </c>
      <c r="W30" s="107">
        <v>830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59</v>
      </c>
      <c r="AD30" s="107">
        <v>59</v>
      </c>
      <c r="AE30" s="107">
        <v>0</v>
      </c>
      <c r="AF30" s="107">
        <f t="shared" si="10"/>
        <v>124</v>
      </c>
      <c r="AG30" s="107">
        <v>124</v>
      </c>
      <c r="AH30" s="107">
        <v>0</v>
      </c>
      <c r="AI30" s="107">
        <v>0</v>
      </c>
      <c r="AJ30" s="107">
        <f t="shared" si="11"/>
        <v>124</v>
      </c>
      <c r="AK30" s="107">
        <v>0</v>
      </c>
      <c r="AL30" s="107">
        <v>0</v>
      </c>
      <c r="AM30" s="107">
        <v>3</v>
      </c>
      <c r="AN30" s="107">
        <v>121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258</v>
      </c>
      <c r="B31" s="101" t="s">
        <v>306</v>
      </c>
      <c r="C31" s="100" t="s">
        <v>307</v>
      </c>
      <c r="D31" s="107">
        <f t="shared" si="2"/>
        <v>12058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12058</v>
      </c>
      <c r="L31" s="107">
        <v>5755</v>
      </c>
      <c r="M31" s="107">
        <v>6303</v>
      </c>
      <c r="N31" s="107">
        <f t="shared" si="6"/>
        <v>12058</v>
      </c>
      <c r="O31" s="107">
        <f t="shared" si="7"/>
        <v>5755</v>
      </c>
      <c r="P31" s="107">
        <v>5755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6303</v>
      </c>
      <c r="W31" s="107">
        <v>6303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31</v>
      </c>
      <c r="AG31" s="107">
        <v>31</v>
      </c>
      <c r="AH31" s="107">
        <v>0</v>
      </c>
      <c r="AI31" s="107">
        <v>0</v>
      </c>
      <c r="AJ31" s="107">
        <f t="shared" si="11"/>
        <v>85</v>
      </c>
      <c r="AK31" s="107">
        <v>0</v>
      </c>
      <c r="AL31" s="107">
        <v>54</v>
      </c>
      <c r="AM31" s="107">
        <v>31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54</v>
      </c>
      <c r="BA31" s="107">
        <v>54</v>
      </c>
      <c r="BB31" s="107">
        <v>0</v>
      </c>
      <c r="BC31" s="107">
        <v>0</v>
      </c>
    </row>
    <row r="32" spans="1:55" s="104" customFormat="1" ht="12" customHeight="1">
      <c r="A32" s="100" t="s">
        <v>258</v>
      </c>
      <c r="B32" s="101" t="s">
        <v>308</v>
      </c>
      <c r="C32" s="100" t="s">
        <v>309</v>
      </c>
      <c r="D32" s="107">
        <f t="shared" si="2"/>
        <v>11049</v>
      </c>
      <c r="E32" s="107">
        <f t="shared" si="3"/>
        <v>0</v>
      </c>
      <c r="F32" s="107">
        <v>0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11049</v>
      </c>
      <c r="L32" s="107">
        <v>7734</v>
      </c>
      <c r="M32" s="107">
        <v>3315</v>
      </c>
      <c r="N32" s="107">
        <f t="shared" si="6"/>
        <v>11049</v>
      </c>
      <c r="O32" s="107">
        <f t="shared" si="7"/>
        <v>7734</v>
      </c>
      <c r="P32" s="107">
        <v>7734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3315</v>
      </c>
      <c r="W32" s="107">
        <v>3315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375</v>
      </c>
      <c r="AG32" s="107">
        <v>375</v>
      </c>
      <c r="AH32" s="107">
        <v>0</v>
      </c>
      <c r="AI32" s="107">
        <v>0</v>
      </c>
      <c r="AJ32" s="107">
        <f t="shared" si="11"/>
        <v>375</v>
      </c>
      <c r="AK32" s="107">
        <v>0</v>
      </c>
      <c r="AL32" s="107">
        <v>0</v>
      </c>
      <c r="AM32" s="107">
        <v>374</v>
      </c>
      <c r="AN32" s="107">
        <v>0</v>
      </c>
      <c r="AO32" s="107">
        <v>0</v>
      </c>
      <c r="AP32" s="107">
        <v>0</v>
      </c>
      <c r="AQ32" s="107">
        <v>0</v>
      </c>
      <c r="AR32" s="107">
        <v>1</v>
      </c>
      <c r="AS32" s="107">
        <v>0</v>
      </c>
      <c r="AT32" s="107">
        <f t="shared" si="12"/>
        <v>37</v>
      </c>
      <c r="AU32" s="107">
        <v>0</v>
      </c>
      <c r="AV32" s="107">
        <v>0</v>
      </c>
      <c r="AW32" s="107">
        <v>37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258</v>
      </c>
      <c r="B33" s="101" t="s">
        <v>310</v>
      </c>
      <c r="C33" s="100" t="s">
        <v>311</v>
      </c>
      <c r="D33" s="107">
        <f t="shared" si="2"/>
        <v>6013</v>
      </c>
      <c r="E33" s="107">
        <f t="shared" si="3"/>
        <v>0</v>
      </c>
      <c r="F33" s="107">
        <v>0</v>
      </c>
      <c r="G33" s="107">
        <v>0</v>
      </c>
      <c r="H33" s="107">
        <f t="shared" si="4"/>
        <v>0</v>
      </c>
      <c r="I33" s="107">
        <v>0</v>
      </c>
      <c r="J33" s="107">
        <v>0</v>
      </c>
      <c r="K33" s="107">
        <f t="shared" si="5"/>
        <v>6013</v>
      </c>
      <c r="L33" s="107">
        <v>4889</v>
      </c>
      <c r="M33" s="107">
        <v>1124</v>
      </c>
      <c r="N33" s="107">
        <f t="shared" si="6"/>
        <v>6013</v>
      </c>
      <c r="O33" s="107">
        <f t="shared" si="7"/>
        <v>4889</v>
      </c>
      <c r="P33" s="107">
        <v>4889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1124</v>
      </c>
      <c r="W33" s="107">
        <v>1124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203</v>
      </c>
      <c r="AG33" s="107">
        <v>203</v>
      </c>
      <c r="AH33" s="107">
        <v>0</v>
      </c>
      <c r="AI33" s="107">
        <v>0</v>
      </c>
      <c r="AJ33" s="107">
        <f t="shared" si="11"/>
        <v>203</v>
      </c>
      <c r="AK33" s="107">
        <v>0</v>
      </c>
      <c r="AL33" s="107">
        <v>0</v>
      </c>
      <c r="AM33" s="107">
        <v>203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f t="shared" si="12"/>
        <v>20</v>
      </c>
      <c r="AU33" s="107">
        <v>0</v>
      </c>
      <c r="AV33" s="107">
        <v>0</v>
      </c>
      <c r="AW33" s="107">
        <v>20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258</v>
      </c>
      <c r="B34" s="101" t="s">
        <v>312</v>
      </c>
      <c r="C34" s="100" t="s">
        <v>313</v>
      </c>
      <c r="D34" s="107">
        <f t="shared" si="2"/>
        <v>1904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1904</v>
      </c>
      <c r="L34" s="107">
        <v>1268</v>
      </c>
      <c r="M34" s="107">
        <v>636</v>
      </c>
      <c r="N34" s="107">
        <f t="shared" si="6"/>
        <v>1904</v>
      </c>
      <c r="O34" s="107">
        <f t="shared" si="7"/>
        <v>1268</v>
      </c>
      <c r="P34" s="107">
        <v>1268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636</v>
      </c>
      <c r="W34" s="107">
        <v>636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65</v>
      </c>
      <c r="AG34" s="107">
        <v>65</v>
      </c>
      <c r="AH34" s="107">
        <v>0</v>
      </c>
      <c r="AI34" s="107">
        <v>0</v>
      </c>
      <c r="AJ34" s="107">
        <f t="shared" si="11"/>
        <v>65</v>
      </c>
      <c r="AK34" s="107">
        <v>0</v>
      </c>
      <c r="AL34" s="107">
        <v>0</v>
      </c>
      <c r="AM34" s="107">
        <v>65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6</v>
      </c>
      <c r="AU34" s="107">
        <v>0</v>
      </c>
      <c r="AV34" s="107">
        <v>0</v>
      </c>
      <c r="AW34" s="107">
        <v>6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258</v>
      </c>
      <c r="B35" s="101" t="s">
        <v>314</v>
      </c>
      <c r="C35" s="100" t="s">
        <v>315</v>
      </c>
      <c r="D35" s="107">
        <f t="shared" si="2"/>
        <v>1945</v>
      </c>
      <c r="E35" s="107">
        <f t="shared" si="3"/>
        <v>0</v>
      </c>
      <c r="F35" s="107">
        <v>0</v>
      </c>
      <c r="G35" s="107">
        <v>0</v>
      </c>
      <c r="H35" s="107">
        <f t="shared" si="4"/>
        <v>1518</v>
      </c>
      <c r="I35" s="107">
        <v>1518</v>
      </c>
      <c r="J35" s="107">
        <v>0</v>
      </c>
      <c r="K35" s="107">
        <f t="shared" si="5"/>
        <v>427</v>
      </c>
      <c r="L35" s="107">
        <v>0</v>
      </c>
      <c r="M35" s="107">
        <v>427</v>
      </c>
      <c r="N35" s="107">
        <f t="shared" si="6"/>
        <v>1945</v>
      </c>
      <c r="O35" s="107">
        <f t="shared" si="7"/>
        <v>1518</v>
      </c>
      <c r="P35" s="107">
        <v>1518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427</v>
      </c>
      <c r="W35" s="107">
        <v>427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64</v>
      </c>
      <c r="AG35" s="107">
        <v>64</v>
      </c>
      <c r="AH35" s="107">
        <v>0</v>
      </c>
      <c r="AI35" s="107">
        <v>0</v>
      </c>
      <c r="AJ35" s="107">
        <f t="shared" si="11"/>
        <v>64</v>
      </c>
      <c r="AK35" s="107">
        <v>0</v>
      </c>
      <c r="AL35" s="107">
        <v>0</v>
      </c>
      <c r="AM35" s="107">
        <v>2</v>
      </c>
      <c r="AN35" s="107">
        <v>62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f t="shared" si="12"/>
        <v>0</v>
      </c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258</v>
      </c>
      <c r="B36" s="101" t="s">
        <v>316</v>
      </c>
      <c r="C36" s="100" t="s">
        <v>317</v>
      </c>
      <c r="D36" s="107">
        <f t="shared" si="2"/>
        <v>5397</v>
      </c>
      <c r="E36" s="107">
        <f t="shared" si="3"/>
        <v>0</v>
      </c>
      <c r="F36" s="107">
        <v>0</v>
      </c>
      <c r="G36" s="107">
        <v>0</v>
      </c>
      <c r="H36" s="107">
        <f t="shared" si="4"/>
        <v>4385</v>
      </c>
      <c r="I36" s="107">
        <v>4385</v>
      </c>
      <c r="J36" s="107">
        <v>0</v>
      </c>
      <c r="K36" s="107">
        <f t="shared" si="5"/>
        <v>1012</v>
      </c>
      <c r="L36" s="107">
        <v>0</v>
      </c>
      <c r="M36" s="107">
        <v>1012</v>
      </c>
      <c r="N36" s="107">
        <f t="shared" si="6"/>
        <v>5474</v>
      </c>
      <c r="O36" s="107">
        <f t="shared" si="7"/>
        <v>4385</v>
      </c>
      <c r="P36" s="107">
        <v>4385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1012</v>
      </c>
      <c r="W36" s="107">
        <v>1012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77</v>
      </c>
      <c r="AD36" s="107">
        <v>77</v>
      </c>
      <c r="AE36" s="107">
        <v>0</v>
      </c>
      <c r="AF36" s="107">
        <f t="shared" si="10"/>
        <v>290</v>
      </c>
      <c r="AG36" s="107">
        <v>290</v>
      </c>
      <c r="AH36" s="107">
        <v>0</v>
      </c>
      <c r="AI36" s="107">
        <v>0</v>
      </c>
      <c r="AJ36" s="107">
        <f t="shared" si="11"/>
        <v>290</v>
      </c>
      <c r="AK36" s="107">
        <v>0</v>
      </c>
      <c r="AL36" s="107">
        <v>0</v>
      </c>
      <c r="AM36" s="107">
        <v>290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f t="shared" si="12"/>
        <v>24</v>
      </c>
      <c r="AU36" s="107">
        <v>0</v>
      </c>
      <c r="AV36" s="107">
        <v>0</v>
      </c>
      <c r="AW36" s="107">
        <v>24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  <row r="37" spans="1:55" s="104" customFormat="1" ht="12" customHeight="1">
      <c r="A37" s="100" t="s">
        <v>258</v>
      </c>
      <c r="B37" s="101" t="s">
        <v>318</v>
      </c>
      <c r="C37" s="100" t="s">
        <v>319</v>
      </c>
      <c r="D37" s="107">
        <f t="shared" si="2"/>
        <v>2410</v>
      </c>
      <c r="E37" s="107">
        <f t="shared" si="3"/>
        <v>0</v>
      </c>
      <c r="F37" s="107">
        <v>0</v>
      </c>
      <c r="G37" s="107">
        <v>0</v>
      </c>
      <c r="H37" s="107">
        <f t="shared" si="4"/>
        <v>1529</v>
      </c>
      <c r="I37" s="107">
        <v>1529</v>
      </c>
      <c r="J37" s="107">
        <v>0</v>
      </c>
      <c r="K37" s="107">
        <f t="shared" si="5"/>
        <v>881</v>
      </c>
      <c r="L37" s="107">
        <v>0</v>
      </c>
      <c r="M37" s="107">
        <v>881</v>
      </c>
      <c r="N37" s="107">
        <f t="shared" si="6"/>
        <v>2410</v>
      </c>
      <c r="O37" s="107">
        <f t="shared" si="7"/>
        <v>1529</v>
      </c>
      <c r="P37" s="107">
        <v>1529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f t="shared" si="8"/>
        <v>881</v>
      </c>
      <c r="W37" s="107">
        <v>881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80</v>
      </c>
      <c r="AG37" s="107">
        <v>80</v>
      </c>
      <c r="AH37" s="107">
        <v>0</v>
      </c>
      <c r="AI37" s="107">
        <v>0</v>
      </c>
      <c r="AJ37" s="107">
        <f t="shared" si="11"/>
        <v>80</v>
      </c>
      <c r="AK37" s="107">
        <v>0</v>
      </c>
      <c r="AL37" s="107">
        <v>0</v>
      </c>
      <c r="AM37" s="107">
        <v>3</v>
      </c>
      <c r="AN37" s="107">
        <v>77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f t="shared" si="12"/>
        <v>0</v>
      </c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258</v>
      </c>
      <c r="B38" s="101" t="s">
        <v>320</v>
      </c>
      <c r="C38" s="100" t="s">
        <v>321</v>
      </c>
      <c r="D38" s="107">
        <f t="shared" si="2"/>
        <v>2512</v>
      </c>
      <c r="E38" s="107">
        <f t="shared" si="3"/>
        <v>0</v>
      </c>
      <c r="F38" s="107">
        <v>0</v>
      </c>
      <c r="G38" s="107">
        <v>0</v>
      </c>
      <c r="H38" s="107">
        <f t="shared" si="4"/>
        <v>2085</v>
      </c>
      <c r="I38" s="107">
        <v>2085</v>
      </c>
      <c r="J38" s="107">
        <v>0</v>
      </c>
      <c r="K38" s="107">
        <f t="shared" si="5"/>
        <v>427</v>
      </c>
      <c r="L38" s="107">
        <v>0</v>
      </c>
      <c r="M38" s="107">
        <v>427</v>
      </c>
      <c r="N38" s="107">
        <f t="shared" si="6"/>
        <v>2512</v>
      </c>
      <c r="O38" s="107">
        <f t="shared" si="7"/>
        <v>2085</v>
      </c>
      <c r="P38" s="107">
        <v>2085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f t="shared" si="8"/>
        <v>427</v>
      </c>
      <c r="W38" s="107">
        <v>427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134</v>
      </c>
      <c r="AG38" s="107">
        <v>134</v>
      </c>
      <c r="AH38" s="107">
        <v>0</v>
      </c>
      <c r="AI38" s="107">
        <v>0</v>
      </c>
      <c r="AJ38" s="107">
        <f t="shared" si="11"/>
        <v>134</v>
      </c>
      <c r="AK38" s="107">
        <v>0</v>
      </c>
      <c r="AL38" s="107">
        <v>0</v>
      </c>
      <c r="AM38" s="107">
        <v>134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f t="shared" si="12"/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0</v>
      </c>
      <c r="BA38" s="107">
        <v>0</v>
      </c>
      <c r="BB38" s="107">
        <v>0</v>
      </c>
      <c r="BC38" s="107">
        <v>0</v>
      </c>
    </row>
    <row r="39" spans="1:55" s="104" customFormat="1" ht="12" customHeight="1">
      <c r="A39" s="100" t="s">
        <v>258</v>
      </c>
      <c r="B39" s="101" t="s">
        <v>322</v>
      </c>
      <c r="C39" s="100" t="s">
        <v>323</v>
      </c>
      <c r="D39" s="107">
        <f t="shared" si="2"/>
        <v>10478</v>
      </c>
      <c r="E39" s="107">
        <f t="shared" si="3"/>
        <v>0</v>
      </c>
      <c r="F39" s="107">
        <v>0</v>
      </c>
      <c r="G39" s="107">
        <v>0</v>
      </c>
      <c r="H39" s="107">
        <f t="shared" si="4"/>
        <v>6967</v>
      </c>
      <c r="I39" s="107">
        <v>6967</v>
      </c>
      <c r="J39" s="107">
        <v>0</v>
      </c>
      <c r="K39" s="107">
        <f t="shared" si="5"/>
        <v>3511</v>
      </c>
      <c r="L39" s="107">
        <v>0</v>
      </c>
      <c r="M39" s="107">
        <v>3511</v>
      </c>
      <c r="N39" s="107">
        <f t="shared" si="6"/>
        <v>10478</v>
      </c>
      <c r="O39" s="107">
        <f t="shared" si="7"/>
        <v>6967</v>
      </c>
      <c r="P39" s="107">
        <v>6967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f t="shared" si="8"/>
        <v>3511</v>
      </c>
      <c r="W39" s="107">
        <v>3511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345</v>
      </c>
      <c r="AG39" s="107">
        <v>345</v>
      </c>
      <c r="AH39" s="107">
        <v>0</v>
      </c>
      <c r="AI39" s="107">
        <v>0</v>
      </c>
      <c r="AJ39" s="107">
        <f t="shared" si="11"/>
        <v>345</v>
      </c>
      <c r="AK39" s="107">
        <v>0</v>
      </c>
      <c r="AL39" s="107">
        <v>0</v>
      </c>
      <c r="AM39" s="107">
        <v>11</v>
      </c>
      <c r="AN39" s="107">
        <v>334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0</v>
      </c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0</v>
      </c>
      <c r="BA39" s="107">
        <v>0</v>
      </c>
      <c r="BB39" s="107">
        <v>0</v>
      </c>
      <c r="BC39" s="107">
        <v>0</v>
      </c>
    </row>
    <row r="40" spans="1:55" s="104" customFormat="1" ht="12" customHeight="1">
      <c r="A40" s="100" t="s">
        <v>258</v>
      </c>
      <c r="B40" s="101" t="s">
        <v>324</v>
      </c>
      <c r="C40" s="100" t="s">
        <v>325</v>
      </c>
      <c r="D40" s="107">
        <f t="shared" si="2"/>
        <v>7346</v>
      </c>
      <c r="E40" s="107">
        <f t="shared" si="3"/>
        <v>0</v>
      </c>
      <c r="F40" s="107">
        <v>0</v>
      </c>
      <c r="G40" s="107">
        <v>0</v>
      </c>
      <c r="H40" s="107">
        <f t="shared" si="4"/>
        <v>5784</v>
      </c>
      <c r="I40" s="107">
        <v>5784</v>
      </c>
      <c r="J40" s="107">
        <v>0</v>
      </c>
      <c r="K40" s="107">
        <f t="shared" si="5"/>
        <v>1562</v>
      </c>
      <c r="L40" s="107">
        <v>0</v>
      </c>
      <c r="M40" s="107">
        <v>1562</v>
      </c>
      <c r="N40" s="107">
        <f t="shared" si="6"/>
        <v>7346</v>
      </c>
      <c r="O40" s="107">
        <f t="shared" si="7"/>
        <v>5784</v>
      </c>
      <c r="P40" s="107">
        <v>5784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f t="shared" si="8"/>
        <v>1562</v>
      </c>
      <c r="W40" s="107">
        <v>1562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394</v>
      </c>
      <c r="AG40" s="107">
        <v>394</v>
      </c>
      <c r="AH40" s="107">
        <v>0</v>
      </c>
      <c r="AI40" s="107">
        <v>0</v>
      </c>
      <c r="AJ40" s="107">
        <f t="shared" si="11"/>
        <v>394</v>
      </c>
      <c r="AK40" s="107">
        <v>0</v>
      </c>
      <c r="AL40" s="107">
        <v>0</v>
      </c>
      <c r="AM40" s="107">
        <v>394</v>
      </c>
      <c r="AN40" s="107">
        <v>0</v>
      </c>
      <c r="AO40" s="107">
        <v>0</v>
      </c>
      <c r="AP40" s="107">
        <v>0</v>
      </c>
      <c r="AQ40" s="107">
        <v>0</v>
      </c>
      <c r="AR40" s="107">
        <v>0</v>
      </c>
      <c r="AS40" s="107">
        <v>0</v>
      </c>
      <c r="AT40" s="107">
        <f t="shared" si="12"/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f t="shared" si="13"/>
        <v>0</v>
      </c>
      <c r="BA40" s="107">
        <v>0</v>
      </c>
      <c r="BB40" s="107">
        <v>0</v>
      </c>
      <c r="BC40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326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03</v>
      </c>
      <c r="M2" s="2" t="str">
        <f>IF(L2&lt;&gt;"",VLOOKUP(L2,$AI$6:$AJ$52,2,FALSE),"-")</f>
        <v>岩手県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394845</v>
      </c>
      <c r="F7" s="187" t="s">
        <v>30</v>
      </c>
      <c r="G7" s="6" t="s">
        <v>31</v>
      </c>
      <c r="H7" s="19">
        <f aca="true" t="shared" si="1" ref="H7:H12">AD14</f>
        <v>408840</v>
      </c>
      <c r="I7" s="19">
        <f aca="true" t="shared" si="2" ref="I7:I12">AD24</f>
        <v>160698</v>
      </c>
      <c r="J7" s="19">
        <f aca="true" t="shared" si="3" ref="J7:J12">SUM(H7:I7)</f>
        <v>569538</v>
      </c>
      <c r="K7" s="20">
        <f aca="true" t="shared" si="4" ref="K7:K12">IF(J$13&gt;0,J7/J$13,0)</f>
        <v>1</v>
      </c>
      <c r="L7" s="21">
        <f>AD34</f>
        <v>16970</v>
      </c>
      <c r="M7" s="22">
        <f>AD37</f>
        <v>559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394845</v>
      </c>
      <c r="AF7" s="11" t="str">
        <f ca="1" t="shared" si="0"/>
        <v>03000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1111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1111</v>
      </c>
      <c r="AF8" s="11" t="str">
        <f ca="1" t="shared" si="0"/>
        <v>03201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395956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631977</v>
      </c>
      <c r="AF9" s="11" t="str">
        <f ca="1" t="shared" si="0"/>
        <v>03202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631977</v>
      </c>
      <c r="F10" s="188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1717</v>
      </c>
      <c r="AF10" s="11" t="str">
        <f ca="1" t="shared" si="0"/>
        <v>03203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1717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282733</v>
      </c>
      <c r="AF11" s="11" t="str">
        <f ca="1" t="shared" si="0"/>
        <v>03205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282733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237016</v>
      </c>
      <c r="AF12" s="11" t="str">
        <f ca="1" t="shared" si="0"/>
        <v>03206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916427</v>
      </c>
      <c r="F13" s="189"/>
      <c r="G13" s="6" t="s">
        <v>34</v>
      </c>
      <c r="H13" s="19">
        <f>SUM(H7:H12)</f>
        <v>408840</v>
      </c>
      <c r="I13" s="19">
        <f>SUM(I7:I12)</f>
        <v>160698</v>
      </c>
      <c r="J13" s="19">
        <f>SUM(J7:J12)</f>
        <v>569538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5376</v>
      </c>
      <c r="AF13" s="11" t="str">
        <f ca="1" t="shared" si="0"/>
        <v>03207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1312383</v>
      </c>
      <c r="F14" s="170" t="s">
        <v>44</v>
      </c>
      <c r="G14" s="171"/>
      <c r="H14" s="19">
        <f>AD20</f>
        <v>878</v>
      </c>
      <c r="I14" s="19">
        <f>AD30</f>
        <v>0</v>
      </c>
      <c r="J14" s="19">
        <f>SUM(H14:I14)</f>
        <v>878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408840</v>
      </c>
      <c r="AF14" s="11" t="str">
        <f ca="1" t="shared" si="0"/>
        <v>03208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5376</v>
      </c>
      <c r="F15" s="172" t="s">
        <v>3</v>
      </c>
      <c r="G15" s="173"/>
      <c r="H15" s="29">
        <f>SUM(H13:H14)</f>
        <v>409718</v>
      </c>
      <c r="I15" s="29">
        <f>SUM(I13:I14)</f>
        <v>160698</v>
      </c>
      <c r="J15" s="29">
        <f>SUM(J13:J14)</f>
        <v>570416</v>
      </c>
      <c r="K15" s="30" t="s">
        <v>126</v>
      </c>
      <c r="L15" s="31">
        <f>SUM(L7:L9)</f>
        <v>16970</v>
      </c>
      <c r="M15" s="32">
        <f>SUM(M7:M9)</f>
        <v>559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03209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03210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237016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03211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03213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0.6982923430126724</v>
      </c>
      <c r="F19" s="170" t="s">
        <v>50</v>
      </c>
      <c r="G19" s="171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03214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0.30170765698732765</v>
      </c>
      <c r="F20" s="170" t="s">
        <v>52</v>
      </c>
      <c r="G20" s="171"/>
      <c r="H20" s="19">
        <f>AD22</f>
        <v>198589</v>
      </c>
      <c r="I20" s="19">
        <f>AD32</f>
        <v>12478</v>
      </c>
      <c r="J20" s="23">
        <f>SUM(H20:I20)</f>
        <v>211067</v>
      </c>
      <c r="AA20" s="3" t="s">
        <v>44</v>
      </c>
      <c r="AB20" s="48" t="s">
        <v>68</v>
      </c>
      <c r="AC20" s="48" t="s">
        <v>135</v>
      </c>
      <c r="AD20" s="11">
        <f ca="1" t="shared" si="5"/>
        <v>878</v>
      </c>
      <c r="AF20" s="11" t="str">
        <f ca="1" t="shared" si="0"/>
        <v>03215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0.48154921238693277</v>
      </c>
      <c r="F21" s="170" t="s">
        <v>54</v>
      </c>
      <c r="G21" s="171"/>
      <c r="H21" s="19">
        <f>AD23</f>
        <v>210251</v>
      </c>
      <c r="I21" s="19">
        <f>AD33</f>
        <v>148220</v>
      </c>
      <c r="J21" s="23">
        <f>SUM(H21:I21)</f>
        <v>358471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03216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0.21543482352331597</v>
      </c>
      <c r="F22" s="172" t="s">
        <v>3</v>
      </c>
      <c r="G22" s="173"/>
      <c r="H22" s="29">
        <f>SUM(H19:H21)</f>
        <v>408840</v>
      </c>
      <c r="I22" s="29">
        <f>SUM(I19:I21)</f>
        <v>160698</v>
      </c>
      <c r="J22" s="34">
        <f>SUM(J19:J21)</f>
        <v>569538</v>
      </c>
      <c r="AA22" s="3" t="s">
        <v>52</v>
      </c>
      <c r="AB22" s="48" t="s">
        <v>68</v>
      </c>
      <c r="AC22" s="48" t="s">
        <v>137</v>
      </c>
      <c r="AD22" s="11">
        <f ca="1" t="shared" si="5"/>
        <v>198589</v>
      </c>
      <c r="AF22" s="11" t="str">
        <f ca="1" t="shared" si="0"/>
        <v>03301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0.1805997182225006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210251</v>
      </c>
      <c r="AF23" s="11" t="str">
        <f ca="1" t="shared" si="0"/>
        <v>03302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0.997194132681409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160698</v>
      </c>
      <c r="AF24" s="11" t="str">
        <f ca="1" t="shared" si="0"/>
        <v>03303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0.0028058673185909545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03321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03322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62</v>
      </c>
      <c r="J27" s="37">
        <f>AD49</f>
        <v>88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03366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566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03381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7030</v>
      </c>
      <c r="J29" s="37">
        <f>AD51</f>
        <v>394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03402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7311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03441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03461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12478</v>
      </c>
      <c r="AF32" s="11" t="str">
        <f ca="1" t="shared" si="0"/>
        <v>03482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105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148220</v>
      </c>
      <c r="AF33" s="11" t="str">
        <f ca="1" t="shared" si="0"/>
        <v>03483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3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16970</v>
      </c>
      <c r="AF34" s="11" t="str">
        <f ca="1" t="shared" si="0"/>
        <v>03484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2433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03485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17510</v>
      </c>
      <c r="J36" s="39">
        <f>SUM(J27:J31)</f>
        <v>482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03501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559</v>
      </c>
      <c r="AF37" s="11" t="str">
        <f ca="1" t="shared" si="0"/>
        <v>03503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03506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03507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62</v>
      </c>
      <c r="AF40" s="11" t="str">
        <f ca="1" t="shared" si="0"/>
        <v>03524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566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7030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7311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105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3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2433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88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394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2014-07-16T08:04:22Z</cp:lastPrinted>
  <dcterms:created xsi:type="dcterms:W3CDTF">2008-01-06T09:25:24Z</dcterms:created>
  <dcterms:modified xsi:type="dcterms:W3CDTF">2015-02-25T06:42:04Z</dcterms:modified>
  <cp:category/>
  <cp:version/>
  <cp:contentType/>
  <cp:contentStatus/>
</cp:coreProperties>
</file>