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'し尿処理状況'!$A$7:$BC$47</definedName>
    <definedName name="_xlnm.Print_Area" localSheetId="0">'水洗化人口等'!$A$7:$Z$47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<sst xmlns="http://schemas.openxmlformats.org/spreadsheetml/2006/main" count="806" uniqueCount="341">
  <si>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</si>
  <si>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</si>
  <si>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</si>
  <si>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</si>
  <si>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</si>
  <si>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</si>
  <si>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</si>
  <si>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</si>
  <si>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</si>
  <si>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</si>
  <si>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</si>
  <si>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</si>
  <si>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</si>
  <si>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</si>
  <si>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</si>
  <si>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</si>
  <si>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</si>
  <si>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</si>
  <si>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</si>
  <si>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</si>
  <si>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</si>
  <si>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</si>
  <si>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</si>
  <si>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</si>
  <si>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</si>
  <si>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</si>
  <si>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</si>
  <si>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</si>
  <si>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</si>
  <si>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</si>
  <si>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</si>
  <si>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</si>
  <si>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</si>
  <si>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</si>
  <si>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</si>
  <si>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</si>
  <si>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</si>
  <si>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</si>
  <si>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</si>
  <si>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</si>
  <si>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</si>
  <si>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</si>
  <si>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</si>
  <si>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</si>
  <si>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</si>
  <si>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</si>
  <si>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</si>
  <si>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</si>
  <si>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</si>
  <si>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</si>
  <si>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</si>
  <si>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</si>
  <si>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</si>
  <si>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</si>
  <si>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</si>
  <si>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</si>
  <si>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</si>
  <si>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</si>
  <si>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</si>
  <si>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</si>
  <si>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</si>
  <si>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</si>
  <si>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</si>
  <si>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</si>
  <si>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</si>
  <si>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</si>
  <si>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</si>
  <si>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</si>
  <si>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</si>
  <si>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</si>
  <si>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</si>
  <si>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</si>
  <si>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</si>
  <si>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</si>
  <si>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</si>
  <si>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</si>
  <si>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</si>
  <si>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</si>
  <si>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</si>
  <si>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</si>
  <si>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</si>
  <si>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</si>
  <si>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</si>
  <si>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</si>
  <si>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</si>
  <si>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</si>
  <si>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</si>
  <si>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</si>
  <si>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</si>
  <si>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</si>
  <si>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</si>
  <si>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</si>
  <si>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</si>
  <si>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</si>
  <si>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</si>
  <si>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</si>
  <si>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</si>
  <si>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</si>
  <si>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</si>
  <si>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</si>
  <si>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</si>
  <si>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</si>
  <si>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</si>
  <si>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</si>
  <si>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</si>
  <si>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</si>
  <si>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</si>
  <si>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</si>
  <si>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</si>
  <si>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</si>
  <si>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</si>
  <si>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</si>
  <si>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</si>
  <si>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</si>
  <si>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</si>
  <si>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</si>
  <si>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</si>
  <si>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</si>
  <si>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</si>
  <si>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</si>
  <si>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</si>
  <si>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</si>
  <si>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</si>
  <si>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</si>
  <si>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</si>
  <si>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</si>
  <si>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</si>
  <si>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</si>
  <si>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</si>
  <si>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</si>
  <si>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</si>
  <si>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</si>
  <si>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</si>
  <si>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</si>
  <si>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</si>
  <si>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</si>
  <si>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</si>
  <si>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</si>
  <si>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</si>
  <si>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</si>
  <si>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</si>
  <si>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</si>
  <si>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</si>
  <si>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</si>
  <si>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</si>
  <si>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</si>
  <si>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</si>
  <si>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</si>
  <si>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</si>
  <si>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</si>
  <si>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</si>
  <si>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</si>
  <si>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</si>
  <si>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</si>
  <si>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</si>
  <si>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</si>
  <si>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</si>
  <si>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</si>
  <si>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</si>
  <si>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</si>
  <si>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</si>
  <si>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</si>
  <si>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</si>
  <si>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</si>
  <si>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</si>
  <si>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</si>
  <si>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</si>
  <si>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</si>
  <si>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</si>
  <si>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</si>
  <si>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</si>
  <si>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</si>
  <si>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</si>
  <si>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</si>
  <si>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</si>
  <si>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</si>
  <si>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</si>
  <si>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</si>
  <si>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</si>
  <si>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</si>
  <si>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</si>
  <si>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</si>
  <si>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</si>
  <si>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</si>
  <si>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</si>
  <si>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</si>
  <si>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</si>
  <si>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</si>
  <si>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</si>
  <si>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</si>
  <si>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</si>
  <si>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</si>
  <si>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</si>
  <si>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</si>
  <si>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</si>
  <si>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</si>
  <si>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</si>
  <si>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</si>
  <si>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</si>
  <si>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</si>
  <si>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</si>
  <si>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</si>
  <si>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</si>
  <si>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</si>
  <si>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</si>
  <si>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</si>
  <si>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</si>
  <si>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</si>
  <si>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</si>
  <si>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</si>
  <si>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</si>
  <si>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</si>
  <si>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</si>
  <si>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</si>
  <si>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</si>
  <si>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</si>
  <si>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</si>
  <si>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</si>
  <si>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</si>
  <si>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</si>
  <si>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</si>
  <si>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</si>
  <si>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</si>
  <si>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</si>
  <si>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</si>
  <si>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</si>
  <si>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</si>
  <si>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</si>
  <si>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</si>
  <si>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</si>
  <si>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</si>
  <si>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</si>
  <si>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</si>
  <si>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</si>
  <si>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</si>
  <si>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</si>
  <si>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</si>
  <si>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</si>
  <si>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</si>
  <si>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</si>
  <si>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</si>
  <si>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</si>
  <si>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</si>
  <si>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</si>
  <si>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</si>
  <si>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</si>
  <si>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</si>
  <si>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</si>
  <si>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</si>
  <si>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</si>
  <si>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</si>
  <si>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</si>
  <si>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</si>
  <si>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</si>
  <si>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</si>
  <si>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</si>
  <si>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</si>
  <si>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</si>
  <si>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南部町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</si>
  <si>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</si>
  <si>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</si>
  <si>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</si>
  <si>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</si>
  <si>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</si>
  <si>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</si>
  <si>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</si>
  <si>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</si>
  <si>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</si>
  <si>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</si>
  <si>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</si>
  <si>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</si>
  <si>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</si>
  <si>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</si>
  <si>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</si>
  <si>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</si>
  <si>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</si>
  <si>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</si>
  <si>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</si>
  <si>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</si>
  <si>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</si>
  <si>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</si>
  <si>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</si>
  <si>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</si>
  <si>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</si>
  <si>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</si>
  <si>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</si>
  <si>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</si>
  <si>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</si>
  <si>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</si>
  <si>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</si>
  <si>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</si>
  <si>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</si>
  <si>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</si>
  <si>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</si>
  <si>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</si>
  <si>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</si>
  <si>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</si>
  <si>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</si>
  <si>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</si>
  <si>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</si>
  <si>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</si>
  <si>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</si>
  <si>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</si>
  <si>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</si>
  <si>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</si>
  <si>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</si>
  <si>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</si>
  <si>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</si>
  <si>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</si>
  <si>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</si>
  <si>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</si>
  <si>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</si>
  <si>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</si>
  <si>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</si>
  <si>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</si>
  <si>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</si>
  <si>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</si>
  <si>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</si>
  <si>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</si>
  <si>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</si>
  <si>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</si>
  <si>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</si>
  <si>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</si>
  <si>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</si>
  <si>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</si>
  <si>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</si>
  <si>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</si>
  <si>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</si>
  <si>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</si>
  <si>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</si>
  <si>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</si>
  <si>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</si>
  <si>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</si>
  <si>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</si>
  <si>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</si>
  <si>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</si>
  <si>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02446</t>
  </si>
  <si>
    <t>階上町</t>
  </si>
  <si>
    <t>02450</t>
  </si>
  <si>
    <t>新郷村</t>
  </si>
  <si>
    <t>02000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</si>
</sst>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6">
        <f>SUM(D8:D47)</f>
        <v>1370288</v>
      </c>
      <c r="E7" s="196">
        <f>SUM(E8:E47)</f>
        <v>200380</v>
      </c>
      <c r="F7" s="197">
        <f>IF(D7&gt;0,E7/D7*100,"-")</f>
        <v>14.623203297409013</v>
      </c>
      <c r="G7" s="196">
        <f>SUM(G8:G47)</f>
        <v>200380</v>
      </c>
      <c r="H7" s="196">
        <f>SUM(H8:H47)</f>
        <v>0</v>
      </c>
      <c r="I7" s="196">
        <f>SUM(I8:I47)</f>
        <v>1169908</v>
      </c>
      <c r="J7" s="197">
        <f>IF($D7&gt;0,I7/$D7*100,"-")</f>
        <v>85.37679670259098</v>
      </c>
      <c r="K7" s="196">
        <f>SUM(K8:K47)</f>
        <v>692360</v>
      </c>
      <c r="L7" s="197">
        <f>IF($D7&gt;0,K7/$D7*100,"-")</f>
        <v>50.52660462618077</v>
      </c>
      <c r="M7" s="196">
        <f>SUM(M8:M47)</f>
        <v>0</v>
      </c>
      <c r="N7" s="197">
        <f>IF($D7&gt;0,M7/$D7*100,"-")</f>
        <v>0</v>
      </c>
      <c r="O7" s="196">
        <f>SUM(O8:O47)</f>
        <v>477548</v>
      </c>
      <c r="P7" s="196">
        <f>SUM(P8:P47)</f>
        <v>204745</v>
      </c>
      <c r="Q7" s="197">
        <f>IF($D7&gt;0,O7/$D7*100,"-")</f>
        <v>34.85019207641022</v>
      </c>
      <c r="R7" s="196">
        <f>SUM(R8:R47)</f>
        <v>3947</v>
      </c>
      <c r="S7" s="198">
        <f aca="true" t="shared" si="0" ref="S7:Z7">COUNTIF(S8:S47,"○")</f>
        <v>29</v>
      </c>
      <c r="T7" s="198">
        <f t="shared" si="0"/>
        <v>0</v>
      </c>
      <c r="U7" s="198">
        <f t="shared" si="0"/>
        <v>7</v>
      </c>
      <c r="V7" s="198">
        <f t="shared" si="0"/>
        <v>4</v>
      </c>
      <c r="W7" s="198">
        <f t="shared" si="0"/>
        <v>27</v>
      </c>
      <c r="X7" s="198">
        <f t="shared" si="0"/>
        <v>1</v>
      </c>
      <c r="Y7" s="198">
        <f t="shared" si="0"/>
        <v>7</v>
      </c>
      <c r="Z7" s="198">
        <f t="shared" si="0"/>
        <v>5</v>
      </c>
    </row>
    <row r="8" spans="1:26" s="104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47">+SUM(E8,+I8)</f>
        <v>298866</v>
      </c>
      <c r="E8" s="94">
        <f aca="true" t="shared" si="2" ref="E8:E47">+SUM(G8,+H8)</f>
        <v>24127</v>
      </c>
      <c r="F8" s="95">
        <f aca="true" t="shared" si="3" ref="F8:F47">IF(D8&gt;0,E8/D8*100,"-")</f>
        <v>8.07284870142472</v>
      </c>
      <c r="G8" s="94">
        <v>24127</v>
      </c>
      <c r="H8" s="94">
        <v>0</v>
      </c>
      <c r="I8" s="94">
        <f aca="true" t="shared" si="4" ref="I8:I47">+SUM(K8,+M8,+O8)</f>
        <v>274739</v>
      </c>
      <c r="J8" s="95">
        <f aca="true" t="shared" si="5" ref="J8:J47">IF($D8&gt;0,I8/$D8*100,"-")</f>
        <v>91.92715129857528</v>
      </c>
      <c r="K8" s="94">
        <v>202033</v>
      </c>
      <c r="L8" s="95">
        <f aca="true" t="shared" si="6" ref="L8:L47">IF($D8&gt;0,K8/$D8*100,"-")</f>
        <v>67.59986080718448</v>
      </c>
      <c r="M8" s="94">
        <v>0</v>
      </c>
      <c r="N8" s="95">
        <f aca="true" t="shared" si="7" ref="N8:N47">IF($D8&gt;0,M8/$D8*100,"-")</f>
        <v>0</v>
      </c>
      <c r="O8" s="94">
        <v>72706</v>
      </c>
      <c r="P8" s="94">
        <v>19625</v>
      </c>
      <c r="Q8" s="95">
        <f aca="true" t="shared" si="8" ref="Q8:Q47">IF($D8&gt;0,O8/$D8*100,"-")</f>
        <v>24.32729049139079</v>
      </c>
      <c r="R8" s="94">
        <v>846</v>
      </c>
      <c r="S8" s="96" t="s">
        <v>257</v>
      </c>
      <c r="T8" s="96"/>
      <c r="U8" s="96"/>
      <c r="V8" s="96"/>
      <c r="W8" s="97" t="s">
        <v>257</v>
      </c>
      <c r="X8" s="97"/>
      <c r="Y8" s="97"/>
      <c r="Z8" s="97"/>
    </row>
    <row r="9" spans="1:26" s="104" customFormat="1" ht="12" customHeight="1">
      <c r="A9" s="92" t="s">
        <v>259</v>
      </c>
      <c r="B9" s="102" t="s">
        <v>263</v>
      </c>
      <c r="C9" s="92" t="s">
        <v>264</v>
      </c>
      <c r="D9" s="94">
        <f t="shared" si="1"/>
        <v>180609</v>
      </c>
      <c r="E9" s="94">
        <f t="shared" si="2"/>
        <v>7969</v>
      </c>
      <c r="F9" s="95">
        <f t="shared" si="3"/>
        <v>4.412293960987547</v>
      </c>
      <c r="G9" s="94">
        <v>7969</v>
      </c>
      <c r="H9" s="94">
        <v>0</v>
      </c>
      <c r="I9" s="94">
        <f t="shared" si="4"/>
        <v>172640</v>
      </c>
      <c r="J9" s="95">
        <f t="shared" si="5"/>
        <v>95.58770603901246</v>
      </c>
      <c r="K9" s="94">
        <v>148794</v>
      </c>
      <c r="L9" s="95">
        <f t="shared" si="6"/>
        <v>82.38459877414746</v>
      </c>
      <c r="M9" s="94">
        <v>0</v>
      </c>
      <c r="N9" s="95">
        <f t="shared" si="7"/>
        <v>0</v>
      </c>
      <c r="O9" s="94">
        <v>23846</v>
      </c>
      <c r="P9" s="94">
        <v>16392</v>
      </c>
      <c r="Q9" s="95">
        <f t="shared" si="8"/>
        <v>13.203107264864986</v>
      </c>
      <c r="R9" s="94">
        <v>573</v>
      </c>
      <c r="S9" s="96"/>
      <c r="T9" s="96"/>
      <c r="U9" s="96"/>
      <c r="V9" s="96" t="s">
        <v>257</v>
      </c>
      <c r="W9" s="96"/>
      <c r="X9" s="96"/>
      <c r="Y9" s="96"/>
      <c r="Z9" s="96" t="s">
        <v>257</v>
      </c>
    </row>
    <row r="10" spans="1:26" s="104" customFormat="1" ht="12" customHeight="1">
      <c r="A10" s="92" t="s">
        <v>259</v>
      </c>
      <c r="B10" s="102" t="s">
        <v>265</v>
      </c>
      <c r="C10" s="92" t="s">
        <v>266</v>
      </c>
      <c r="D10" s="94">
        <f t="shared" si="1"/>
        <v>239040</v>
      </c>
      <c r="E10" s="94">
        <f t="shared" si="2"/>
        <v>38512</v>
      </c>
      <c r="F10" s="95">
        <f t="shared" si="3"/>
        <v>16.11111111111111</v>
      </c>
      <c r="G10" s="94">
        <v>38512</v>
      </c>
      <c r="H10" s="94">
        <v>0</v>
      </c>
      <c r="I10" s="94">
        <f t="shared" si="4"/>
        <v>200528</v>
      </c>
      <c r="J10" s="95">
        <f t="shared" si="5"/>
        <v>83.88888888888889</v>
      </c>
      <c r="K10" s="94">
        <v>117247</v>
      </c>
      <c r="L10" s="95">
        <f t="shared" si="6"/>
        <v>49.04911311914324</v>
      </c>
      <c r="M10" s="94">
        <v>0</v>
      </c>
      <c r="N10" s="95">
        <f t="shared" si="7"/>
        <v>0</v>
      </c>
      <c r="O10" s="94">
        <v>83281</v>
      </c>
      <c r="P10" s="94">
        <v>29745</v>
      </c>
      <c r="Q10" s="95">
        <f t="shared" si="8"/>
        <v>34.83977576974565</v>
      </c>
      <c r="R10" s="94">
        <v>739</v>
      </c>
      <c r="S10" s="96"/>
      <c r="T10" s="96"/>
      <c r="U10" s="96" t="s">
        <v>257</v>
      </c>
      <c r="V10" s="96"/>
      <c r="W10" s="97"/>
      <c r="X10" s="97"/>
      <c r="Y10" s="97" t="s">
        <v>257</v>
      </c>
      <c r="Z10" s="97"/>
    </row>
    <row r="11" spans="1:26" s="104" customFormat="1" ht="12" customHeight="1">
      <c r="A11" s="92" t="s">
        <v>259</v>
      </c>
      <c r="B11" s="102" t="s">
        <v>267</v>
      </c>
      <c r="C11" s="92" t="s">
        <v>268</v>
      </c>
      <c r="D11" s="94">
        <f t="shared" si="1"/>
        <v>35961</v>
      </c>
      <c r="E11" s="94">
        <f t="shared" si="2"/>
        <v>2769</v>
      </c>
      <c r="F11" s="95">
        <f t="shared" si="3"/>
        <v>7.700008342370903</v>
      </c>
      <c r="G11" s="94">
        <v>2769</v>
      </c>
      <c r="H11" s="94">
        <v>0</v>
      </c>
      <c r="I11" s="94">
        <f t="shared" si="4"/>
        <v>33192</v>
      </c>
      <c r="J11" s="95">
        <f t="shared" si="5"/>
        <v>92.29999165762909</v>
      </c>
      <c r="K11" s="94">
        <v>18960</v>
      </c>
      <c r="L11" s="95">
        <f t="shared" si="6"/>
        <v>52.72378409944106</v>
      </c>
      <c r="M11" s="94">
        <v>0</v>
      </c>
      <c r="N11" s="95">
        <f t="shared" si="7"/>
        <v>0</v>
      </c>
      <c r="O11" s="94">
        <v>14232</v>
      </c>
      <c r="P11" s="94">
        <v>3464</v>
      </c>
      <c r="Q11" s="95">
        <f t="shared" si="8"/>
        <v>39.57620755818804</v>
      </c>
      <c r="R11" s="94">
        <v>76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259</v>
      </c>
      <c r="B12" s="106" t="s">
        <v>269</v>
      </c>
      <c r="C12" s="105" t="s">
        <v>270</v>
      </c>
      <c r="D12" s="107">
        <f t="shared" si="1"/>
        <v>59132</v>
      </c>
      <c r="E12" s="107">
        <f t="shared" si="2"/>
        <v>6257</v>
      </c>
      <c r="F12" s="108">
        <f t="shared" si="3"/>
        <v>10.581411080294934</v>
      </c>
      <c r="G12" s="107">
        <v>6257</v>
      </c>
      <c r="H12" s="107">
        <v>0</v>
      </c>
      <c r="I12" s="107">
        <f t="shared" si="4"/>
        <v>52875</v>
      </c>
      <c r="J12" s="108">
        <f t="shared" si="5"/>
        <v>89.41858891970507</v>
      </c>
      <c r="K12" s="107">
        <v>20813</v>
      </c>
      <c r="L12" s="108">
        <f t="shared" si="6"/>
        <v>35.19752418318339</v>
      </c>
      <c r="M12" s="107">
        <v>0</v>
      </c>
      <c r="N12" s="108">
        <f t="shared" si="7"/>
        <v>0</v>
      </c>
      <c r="O12" s="107">
        <v>32062</v>
      </c>
      <c r="P12" s="107">
        <v>11322</v>
      </c>
      <c r="Q12" s="108">
        <f t="shared" si="8"/>
        <v>54.22106473652168</v>
      </c>
      <c r="R12" s="107">
        <v>97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4" customFormat="1" ht="12" customHeight="1">
      <c r="A13" s="105" t="s">
        <v>259</v>
      </c>
      <c r="B13" s="106" t="s">
        <v>271</v>
      </c>
      <c r="C13" s="105" t="s">
        <v>272</v>
      </c>
      <c r="D13" s="107">
        <f t="shared" si="1"/>
        <v>64694</v>
      </c>
      <c r="E13" s="107">
        <f t="shared" si="2"/>
        <v>10429</v>
      </c>
      <c r="F13" s="108">
        <f t="shared" si="3"/>
        <v>16.12050576560423</v>
      </c>
      <c r="G13" s="107">
        <v>10429</v>
      </c>
      <c r="H13" s="107">
        <v>0</v>
      </c>
      <c r="I13" s="107">
        <f t="shared" si="4"/>
        <v>54265</v>
      </c>
      <c r="J13" s="108">
        <f t="shared" si="5"/>
        <v>83.87949423439576</v>
      </c>
      <c r="K13" s="107">
        <v>42131</v>
      </c>
      <c r="L13" s="108">
        <f t="shared" si="6"/>
        <v>65.12350449809874</v>
      </c>
      <c r="M13" s="107">
        <v>0</v>
      </c>
      <c r="N13" s="108">
        <f t="shared" si="7"/>
        <v>0</v>
      </c>
      <c r="O13" s="107">
        <v>12134</v>
      </c>
      <c r="P13" s="107">
        <v>3793</v>
      </c>
      <c r="Q13" s="108">
        <f t="shared" si="8"/>
        <v>18.75598973629703</v>
      </c>
      <c r="R13" s="107">
        <v>201</v>
      </c>
      <c r="S13" s="100"/>
      <c r="T13" s="100"/>
      <c r="U13" s="100" t="s">
        <v>257</v>
      </c>
      <c r="V13" s="100"/>
      <c r="W13" s="100"/>
      <c r="X13" s="100"/>
      <c r="Y13" s="100" t="s">
        <v>257</v>
      </c>
      <c r="Z13" s="100"/>
    </row>
    <row r="14" spans="1:26" s="104" customFormat="1" ht="12" customHeight="1">
      <c r="A14" s="105" t="s">
        <v>259</v>
      </c>
      <c r="B14" s="106" t="s">
        <v>273</v>
      </c>
      <c r="C14" s="105" t="s">
        <v>274</v>
      </c>
      <c r="D14" s="107">
        <f t="shared" si="1"/>
        <v>41886</v>
      </c>
      <c r="E14" s="107">
        <f t="shared" si="2"/>
        <v>2323</v>
      </c>
      <c r="F14" s="108">
        <f t="shared" si="3"/>
        <v>5.546005825335435</v>
      </c>
      <c r="G14" s="107">
        <v>2323</v>
      </c>
      <c r="H14" s="107">
        <v>0</v>
      </c>
      <c r="I14" s="107">
        <f t="shared" si="4"/>
        <v>39563</v>
      </c>
      <c r="J14" s="108">
        <f t="shared" si="5"/>
        <v>94.45399417466457</v>
      </c>
      <c r="K14" s="107">
        <v>20754</v>
      </c>
      <c r="L14" s="108">
        <f t="shared" si="6"/>
        <v>49.54877524709927</v>
      </c>
      <c r="M14" s="107">
        <v>0</v>
      </c>
      <c r="N14" s="108">
        <f t="shared" si="7"/>
        <v>0</v>
      </c>
      <c r="O14" s="107">
        <v>18809</v>
      </c>
      <c r="P14" s="107">
        <v>10066</v>
      </c>
      <c r="Q14" s="108">
        <f t="shared" si="8"/>
        <v>44.90521892756529</v>
      </c>
      <c r="R14" s="107">
        <v>344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259</v>
      </c>
      <c r="B15" s="106" t="s">
        <v>275</v>
      </c>
      <c r="C15" s="105" t="s">
        <v>276</v>
      </c>
      <c r="D15" s="107">
        <f t="shared" si="1"/>
        <v>62550</v>
      </c>
      <c r="E15" s="107">
        <f t="shared" si="2"/>
        <v>16597</v>
      </c>
      <c r="F15" s="108">
        <f t="shared" si="3"/>
        <v>26.53397282174261</v>
      </c>
      <c r="G15" s="107">
        <v>16597</v>
      </c>
      <c r="H15" s="107">
        <v>0</v>
      </c>
      <c r="I15" s="107">
        <f t="shared" si="4"/>
        <v>45953</v>
      </c>
      <c r="J15" s="108">
        <f t="shared" si="5"/>
        <v>73.46602717825739</v>
      </c>
      <c r="K15" s="107">
        <v>9801</v>
      </c>
      <c r="L15" s="108">
        <f t="shared" si="6"/>
        <v>15.66906474820144</v>
      </c>
      <c r="M15" s="107">
        <v>0</v>
      </c>
      <c r="N15" s="108">
        <f t="shared" si="7"/>
        <v>0</v>
      </c>
      <c r="O15" s="107">
        <v>36152</v>
      </c>
      <c r="P15" s="107">
        <v>11185</v>
      </c>
      <c r="Q15" s="108">
        <f t="shared" si="8"/>
        <v>57.796962430055956</v>
      </c>
      <c r="R15" s="107">
        <v>138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259</v>
      </c>
      <c r="B16" s="106" t="s">
        <v>277</v>
      </c>
      <c r="C16" s="105" t="s">
        <v>278</v>
      </c>
      <c r="D16" s="107">
        <f t="shared" si="1"/>
        <v>35650</v>
      </c>
      <c r="E16" s="107">
        <f t="shared" si="2"/>
        <v>2320</v>
      </c>
      <c r="F16" s="108">
        <f t="shared" si="3"/>
        <v>6.507713884992987</v>
      </c>
      <c r="G16" s="107">
        <v>2320</v>
      </c>
      <c r="H16" s="107">
        <v>0</v>
      </c>
      <c r="I16" s="107">
        <f t="shared" si="4"/>
        <v>33330</v>
      </c>
      <c r="J16" s="108">
        <f t="shared" si="5"/>
        <v>93.49228611500702</v>
      </c>
      <c r="K16" s="107">
        <v>8780</v>
      </c>
      <c r="L16" s="108">
        <f t="shared" si="6"/>
        <v>24.628330995792428</v>
      </c>
      <c r="M16" s="107">
        <v>0</v>
      </c>
      <c r="N16" s="108">
        <f t="shared" si="7"/>
        <v>0</v>
      </c>
      <c r="O16" s="107">
        <v>24550</v>
      </c>
      <c r="P16" s="107">
        <v>20527</v>
      </c>
      <c r="Q16" s="108">
        <f t="shared" si="8"/>
        <v>68.86395511921458</v>
      </c>
      <c r="R16" s="107">
        <v>33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259</v>
      </c>
      <c r="B17" s="106" t="s">
        <v>279</v>
      </c>
      <c r="C17" s="105" t="s">
        <v>280</v>
      </c>
      <c r="D17" s="107">
        <f t="shared" si="1"/>
        <v>33299</v>
      </c>
      <c r="E17" s="107">
        <f t="shared" si="2"/>
        <v>2261</v>
      </c>
      <c r="F17" s="108">
        <f t="shared" si="3"/>
        <v>6.789993693504309</v>
      </c>
      <c r="G17" s="107">
        <v>2261</v>
      </c>
      <c r="H17" s="107">
        <v>0</v>
      </c>
      <c r="I17" s="107">
        <f t="shared" si="4"/>
        <v>31038</v>
      </c>
      <c r="J17" s="108">
        <f t="shared" si="5"/>
        <v>93.21000630649569</v>
      </c>
      <c r="K17" s="107">
        <v>18818</v>
      </c>
      <c r="L17" s="108">
        <f t="shared" si="6"/>
        <v>56.51220757380101</v>
      </c>
      <c r="M17" s="107">
        <v>0</v>
      </c>
      <c r="N17" s="108">
        <f t="shared" si="7"/>
        <v>0</v>
      </c>
      <c r="O17" s="107">
        <v>12220</v>
      </c>
      <c r="P17" s="107">
        <v>5578</v>
      </c>
      <c r="Q17" s="108">
        <f t="shared" si="8"/>
        <v>36.69779873269468</v>
      </c>
      <c r="R17" s="107">
        <v>48</v>
      </c>
      <c r="S17" s="100" t="s">
        <v>257</v>
      </c>
      <c r="T17" s="100"/>
      <c r="U17" s="100"/>
      <c r="V17" s="100"/>
      <c r="W17" s="100"/>
      <c r="X17" s="100"/>
      <c r="Y17" s="100"/>
      <c r="Z17" s="100" t="s">
        <v>257</v>
      </c>
    </row>
    <row r="18" spans="1:26" s="104" customFormat="1" ht="12" customHeight="1">
      <c r="A18" s="105" t="s">
        <v>259</v>
      </c>
      <c r="B18" s="106" t="s">
        <v>281</v>
      </c>
      <c r="C18" s="105" t="s">
        <v>282</v>
      </c>
      <c r="D18" s="107">
        <f t="shared" si="1"/>
        <v>12298</v>
      </c>
      <c r="E18" s="107">
        <f t="shared" si="2"/>
        <v>4993</v>
      </c>
      <c r="F18" s="108">
        <f t="shared" si="3"/>
        <v>40.60009757684176</v>
      </c>
      <c r="G18" s="107">
        <v>4993</v>
      </c>
      <c r="H18" s="107">
        <v>0</v>
      </c>
      <c r="I18" s="107">
        <f t="shared" si="4"/>
        <v>7305</v>
      </c>
      <c r="J18" s="108">
        <f t="shared" si="5"/>
        <v>59.39990242315824</v>
      </c>
      <c r="K18" s="107">
        <v>1231</v>
      </c>
      <c r="L18" s="108">
        <f t="shared" si="6"/>
        <v>10.00975768417629</v>
      </c>
      <c r="M18" s="107">
        <v>0</v>
      </c>
      <c r="N18" s="108">
        <f t="shared" si="7"/>
        <v>0</v>
      </c>
      <c r="O18" s="107">
        <v>6074</v>
      </c>
      <c r="P18" s="107">
        <v>3667</v>
      </c>
      <c r="Q18" s="108">
        <f t="shared" si="8"/>
        <v>49.39014473898195</v>
      </c>
      <c r="R18" s="107">
        <v>19</v>
      </c>
      <c r="S18" s="100"/>
      <c r="T18" s="100"/>
      <c r="U18" s="100"/>
      <c r="V18" s="100" t="s">
        <v>257</v>
      </c>
      <c r="W18" s="100"/>
      <c r="X18" s="100"/>
      <c r="Y18" s="100"/>
      <c r="Z18" s="100" t="s">
        <v>257</v>
      </c>
    </row>
    <row r="19" spans="1:26" s="104" customFormat="1" ht="12" customHeight="1">
      <c r="A19" s="105" t="s">
        <v>259</v>
      </c>
      <c r="B19" s="106" t="s">
        <v>283</v>
      </c>
      <c r="C19" s="105" t="s">
        <v>284</v>
      </c>
      <c r="D19" s="107">
        <f t="shared" si="1"/>
        <v>3145</v>
      </c>
      <c r="E19" s="107">
        <f t="shared" si="2"/>
        <v>862</v>
      </c>
      <c r="F19" s="108">
        <f t="shared" si="3"/>
        <v>27.40858505564388</v>
      </c>
      <c r="G19" s="107">
        <v>862</v>
      </c>
      <c r="H19" s="107">
        <v>0</v>
      </c>
      <c r="I19" s="107">
        <f t="shared" si="4"/>
        <v>2283</v>
      </c>
      <c r="J19" s="108">
        <f t="shared" si="5"/>
        <v>72.59141494435613</v>
      </c>
      <c r="K19" s="107">
        <v>0</v>
      </c>
      <c r="L19" s="108">
        <f t="shared" si="6"/>
        <v>0</v>
      </c>
      <c r="M19" s="107">
        <v>0</v>
      </c>
      <c r="N19" s="108">
        <f t="shared" si="7"/>
        <v>0</v>
      </c>
      <c r="O19" s="107">
        <v>2283</v>
      </c>
      <c r="P19" s="107">
        <v>1332</v>
      </c>
      <c r="Q19" s="108">
        <f t="shared" si="8"/>
        <v>72.59141494435613</v>
      </c>
      <c r="R19" s="107">
        <v>5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4" customFormat="1" ht="12" customHeight="1">
      <c r="A20" s="105" t="s">
        <v>259</v>
      </c>
      <c r="B20" s="106" t="s">
        <v>285</v>
      </c>
      <c r="C20" s="105" t="s">
        <v>286</v>
      </c>
      <c r="D20" s="107">
        <f t="shared" si="1"/>
        <v>3135</v>
      </c>
      <c r="E20" s="107">
        <f t="shared" si="2"/>
        <v>697</v>
      </c>
      <c r="F20" s="108">
        <f t="shared" si="3"/>
        <v>22.23285486443381</v>
      </c>
      <c r="G20" s="107">
        <v>697</v>
      </c>
      <c r="H20" s="107">
        <v>0</v>
      </c>
      <c r="I20" s="107">
        <f t="shared" si="4"/>
        <v>2438</v>
      </c>
      <c r="J20" s="108">
        <f t="shared" si="5"/>
        <v>77.76714513556618</v>
      </c>
      <c r="K20" s="107">
        <v>0</v>
      </c>
      <c r="L20" s="108">
        <f t="shared" si="6"/>
        <v>0</v>
      </c>
      <c r="M20" s="107">
        <v>0</v>
      </c>
      <c r="N20" s="108">
        <f t="shared" si="7"/>
        <v>0</v>
      </c>
      <c r="O20" s="107">
        <v>2438</v>
      </c>
      <c r="P20" s="107">
        <v>970</v>
      </c>
      <c r="Q20" s="108">
        <f t="shared" si="8"/>
        <v>77.76714513556618</v>
      </c>
      <c r="R20" s="107">
        <v>1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259</v>
      </c>
      <c r="B21" s="106" t="s">
        <v>287</v>
      </c>
      <c r="C21" s="105" t="s">
        <v>288</v>
      </c>
      <c r="D21" s="107">
        <f t="shared" si="1"/>
        <v>7048</v>
      </c>
      <c r="E21" s="107">
        <f t="shared" si="2"/>
        <v>2611</v>
      </c>
      <c r="F21" s="108">
        <f t="shared" si="3"/>
        <v>37.04597048808173</v>
      </c>
      <c r="G21" s="107">
        <v>2611</v>
      </c>
      <c r="H21" s="107">
        <v>0</v>
      </c>
      <c r="I21" s="107">
        <f t="shared" si="4"/>
        <v>4437</v>
      </c>
      <c r="J21" s="108">
        <f t="shared" si="5"/>
        <v>62.95402951191827</v>
      </c>
      <c r="K21" s="107">
        <v>2528</v>
      </c>
      <c r="L21" s="108">
        <f t="shared" si="6"/>
        <v>35.8683314415437</v>
      </c>
      <c r="M21" s="107">
        <v>0</v>
      </c>
      <c r="N21" s="108">
        <f t="shared" si="7"/>
        <v>0</v>
      </c>
      <c r="O21" s="107">
        <v>1909</v>
      </c>
      <c r="P21" s="107">
        <v>722</v>
      </c>
      <c r="Q21" s="108">
        <f t="shared" si="8"/>
        <v>27.085698070374576</v>
      </c>
      <c r="R21" s="107">
        <v>15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259</v>
      </c>
      <c r="B22" s="106" t="s">
        <v>289</v>
      </c>
      <c r="C22" s="105" t="s">
        <v>290</v>
      </c>
      <c r="D22" s="107">
        <f t="shared" si="1"/>
        <v>11347</v>
      </c>
      <c r="E22" s="107">
        <f t="shared" si="2"/>
        <v>5988</v>
      </c>
      <c r="F22" s="108">
        <f t="shared" si="3"/>
        <v>52.77165770688288</v>
      </c>
      <c r="G22" s="107">
        <v>5988</v>
      </c>
      <c r="H22" s="107">
        <v>0</v>
      </c>
      <c r="I22" s="107">
        <f t="shared" si="4"/>
        <v>5359</v>
      </c>
      <c r="J22" s="108">
        <f t="shared" si="5"/>
        <v>47.22834229311712</v>
      </c>
      <c r="K22" s="107">
        <v>2708</v>
      </c>
      <c r="L22" s="108">
        <f t="shared" si="6"/>
        <v>23.86533885608531</v>
      </c>
      <c r="M22" s="107">
        <v>0</v>
      </c>
      <c r="N22" s="108">
        <f t="shared" si="7"/>
        <v>0</v>
      </c>
      <c r="O22" s="107">
        <v>2651</v>
      </c>
      <c r="P22" s="107">
        <v>756</v>
      </c>
      <c r="Q22" s="108">
        <f t="shared" si="8"/>
        <v>23.363003437031814</v>
      </c>
      <c r="R22" s="107">
        <v>26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259</v>
      </c>
      <c r="B23" s="106" t="s">
        <v>291</v>
      </c>
      <c r="C23" s="105" t="s">
        <v>292</v>
      </c>
      <c r="D23" s="107">
        <f t="shared" si="1"/>
        <v>9469</v>
      </c>
      <c r="E23" s="107">
        <f t="shared" si="2"/>
        <v>4469</v>
      </c>
      <c r="F23" s="108">
        <f t="shared" si="3"/>
        <v>47.19611363396346</v>
      </c>
      <c r="G23" s="107">
        <v>4469</v>
      </c>
      <c r="H23" s="107">
        <v>0</v>
      </c>
      <c r="I23" s="107">
        <f t="shared" si="4"/>
        <v>5000</v>
      </c>
      <c r="J23" s="108">
        <f t="shared" si="5"/>
        <v>52.803886366036544</v>
      </c>
      <c r="K23" s="107">
        <v>1117</v>
      </c>
      <c r="L23" s="108">
        <f t="shared" si="6"/>
        <v>11.796388214172564</v>
      </c>
      <c r="M23" s="107">
        <v>0</v>
      </c>
      <c r="N23" s="108">
        <f t="shared" si="7"/>
        <v>0</v>
      </c>
      <c r="O23" s="107">
        <v>3883</v>
      </c>
      <c r="P23" s="107">
        <v>2766</v>
      </c>
      <c r="Q23" s="108">
        <f t="shared" si="8"/>
        <v>41.00749815186398</v>
      </c>
      <c r="R23" s="107">
        <v>10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259</v>
      </c>
      <c r="B24" s="106" t="s">
        <v>293</v>
      </c>
      <c r="C24" s="105" t="s">
        <v>294</v>
      </c>
      <c r="D24" s="107">
        <f t="shared" si="1"/>
        <v>1490</v>
      </c>
      <c r="E24" s="107">
        <f t="shared" si="2"/>
        <v>406</v>
      </c>
      <c r="F24" s="108">
        <f t="shared" si="3"/>
        <v>27.248322147651006</v>
      </c>
      <c r="G24" s="107">
        <v>406</v>
      </c>
      <c r="H24" s="107">
        <v>0</v>
      </c>
      <c r="I24" s="107">
        <f t="shared" si="4"/>
        <v>1084</v>
      </c>
      <c r="J24" s="108">
        <f t="shared" si="5"/>
        <v>72.75167785234899</v>
      </c>
      <c r="K24" s="107">
        <v>0</v>
      </c>
      <c r="L24" s="108">
        <f t="shared" si="6"/>
        <v>0</v>
      </c>
      <c r="M24" s="107">
        <v>0</v>
      </c>
      <c r="N24" s="108">
        <f t="shared" si="7"/>
        <v>0</v>
      </c>
      <c r="O24" s="107">
        <v>1084</v>
      </c>
      <c r="P24" s="107">
        <v>1074</v>
      </c>
      <c r="Q24" s="108">
        <f t="shared" si="8"/>
        <v>72.75167785234899</v>
      </c>
      <c r="R24" s="107">
        <v>0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259</v>
      </c>
      <c r="B25" s="106" t="s">
        <v>295</v>
      </c>
      <c r="C25" s="105" t="s">
        <v>296</v>
      </c>
      <c r="D25" s="107">
        <f t="shared" si="1"/>
        <v>15761</v>
      </c>
      <c r="E25" s="107">
        <f t="shared" si="2"/>
        <v>3012</v>
      </c>
      <c r="F25" s="108">
        <f t="shared" si="3"/>
        <v>19.110462534103164</v>
      </c>
      <c r="G25" s="107">
        <v>3012</v>
      </c>
      <c r="H25" s="107">
        <v>0</v>
      </c>
      <c r="I25" s="107">
        <f t="shared" si="4"/>
        <v>12749</v>
      </c>
      <c r="J25" s="108">
        <f t="shared" si="5"/>
        <v>80.88953746589684</v>
      </c>
      <c r="K25" s="107">
        <v>5475</v>
      </c>
      <c r="L25" s="108">
        <f t="shared" si="6"/>
        <v>34.737643550536134</v>
      </c>
      <c r="M25" s="107">
        <v>0</v>
      </c>
      <c r="N25" s="108">
        <f t="shared" si="7"/>
        <v>0</v>
      </c>
      <c r="O25" s="107">
        <v>7274</v>
      </c>
      <c r="P25" s="107">
        <v>5663</v>
      </c>
      <c r="Q25" s="108">
        <f t="shared" si="8"/>
        <v>46.151893915360695</v>
      </c>
      <c r="R25" s="107">
        <v>14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  <row r="26" spans="1:26" s="104" customFormat="1" ht="12" customHeight="1">
      <c r="A26" s="105" t="s">
        <v>259</v>
      </c>
      <c r="B26" s="106" t="s">
        <v>297</v>
      </c>
      <c r="C26" s="105" t="s">
        <v>298</v>
      </c>
      <c r="D26" s="107">
        <f t="shared" si="1"/>
        <v>10862</v>
      </c>
      <c r="E26" s="107">
        <f t="shared" si="2"/>
        <v>2759</v>
      </c>
      <c r="F26" s="108">
        <f t="shared" si="3"/>
        <v>25.400478733198305</v>
      </c>
      <c r="G26" s="107">
        <v>2759</v>
      </c>
      <c r="H26" s="107">
        <v>0</v>
      </c>
      <c r="I26" s="107">
        <f t="shared" si="4"/>
        <v>8103</v>
      </c>
      <c r="J26" s="108">
        <f t="shared" si="5"/>
        <v>74.59952126680169</v>
      </c>
      <c r="K26" s="107">
        <v>2926</v>
      </c>
      <c r="L26" s="108">
        <f t="shared" si="6"/>
        <v>26.937948812373413</v>
      </c>
      <c r="M26" s="107">
        <v>0</v>
      </c>
      <c r="N26" s="108">
        <f t="shared" si="7"/>
        <v>0</v>
      </c>
      <c r="O26" s="107">
        <v>5177</v>
      </c>
      <c r="P26" s="107">
        <v>1432</v>
      </c>
      <c r="Q26" s="108">
        <f t="shared" si="8"/>
        <v>47.66157245442828</v>
      </c>
      <c r="R26" s="107">
        <v>3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  <row r="27" spans="1:26" s="104" customFormat="1" ht="12" customHeight="1">
      <c r="A27" s="105" t="s">
        <v>259</v>
      </c>
      <c r="B27" s="106" t="s">
        <v>299</v>
      </c>
      <c r="C27" s="105" t="s">
        <v>300</v>
      </c>
      <c r="D27" s="107">
        <f t="shared" si="1"/>
        <v>8247</v>
      </c>
      <c r="E27" s="107">
        <f t="shared" si="2"/>
        <v>735</v>
      </c>
      <c r="F27" s="108">
        <f t="shared" si="3"/>
        <v>8.912331757002546</v>
      </c>
      <c r="G27" s="107">
        <v>735</v>
      </c>
      <c r="H27" s="107">
        <v>0</v>
      </c>
      <c r="I27" s="107">
        <f t="shared" si="4"/>
        <v>7512</v>
      </c>
      <c r="J27" s="108">
        <f t="shared" si="5"/>
        <v>91.08766824299745</v>
      </c>
      <c r="K27" s="107">
        <v>6203</v>
      </c>
      <c r="L27" s="108">
        <f t="shared" si="6"/>
        <v>75.21522978052624</v>
      </c>
      <c r="M27" s="107">
        <v>0</v>
      </c>
      <c r="N27" s="108">
        <f t="shared" si="7"/>
        <v>0</v>
      </c>
      <c r="O27" s="107">
        <v>1309</v>
      </c>
      <c r="P27" s="107">
        <v>766</v>
      </c>
      <c r="Q27" s="108">
        <f t="shared" si="8"/>
        <v>15.872438462471203</v>
      </c>
      <c r="R27" s="107">
        <v>11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259</v>
      </c>
      <c r="B28" s="106" t="s">
        <v>301</v>
      </c>
      <c r="C28" s="105" t="s">
        <v>302</v>
      </c>
      <c r="D28" s="107">
        <f t="shared" si="1"/>
        <v>14905</v>
      </c>
      <c r="E28" s="107">
        <f t="shared" si="2"/>
        <v>1802</v>
      </c>
      <c r="F28" s="108">
        <f t="shared" si="3"/>
        <v>12.089902717208991</v>
      </c>
      <c r="G28" s="107">
        <v>1802</v>
      </c>
      <c r="H28" s="107">
        <v>0</v>
      </c>
      <c r="I28" s="107">
        <f t="shared" si="4"/>
        <v>13103</v>
      </c>
      <c r="J28" s="108">
        <f t="shared" si="5"/>
        <v>87.91009728279101</v>
      </c>
      <c r="K28" s="107">
        <v>7533</v>
      </c>
      <c r="L28" s="108">
        <f t="shared" si="6"/>
        <v>50.54008721905401</v>
      </c>
      <c r="M28" s="107">
        <v>0</v>
      </c>
      <c r="N28" s="108">
        <f t="shared" si="7"/>
        <v>0</v>
      </c>
      <c r="O28" s="107">
        <v>5570</v>
      </c>
      <c r="P28" s="107">
        <v>5570</v>
      </c>
      <c r="Q28" s="108">
        <f t="shared" si="8"/>
        <v>37.370010063737006</v>
      </c>
      <c r="R28" s="107">
        <v>27</v>
      </c>
      <c r="S28" s="100" t="s">
        <v>257</v>
      </c>
      <c r="T28" s="100"/>
      <c r="U28" s="100"/>
      <c r="V28" s="100"/>
      <c r="W28" s="100"/>
      <c r="X28" s="100" t="s">
        <v>257</v>
      </c>
      <c r="Y28" s="100"/>
      <c r="Z28" s="100"/>
    </row>
    <row r="29" spans="1:26" s="104" customFormat="1" ht="12" customHeight="1">
      <c r="A29" s="105" t="s">
        <v>259</v>
      </c>
      <c r="B29" s="106" t="s">
        <v>303</v>
      </c>
      <c r="C29" s="105" t="s">
        <v>304</v>
      </c>
      <c r="D29" s="107">
        <f t="shared" si="1"/>
        <v>14023</v>
      </c>
      <c r="E29" s="107">
        <f t="shared" si="2"/>
        <v>2480</v>
      </c>
      <c r="F29" s="108">
        <f t="shared" si="3"/>
        <v>17.685231405548027</v>
      </c>
      <c r="G29" s="107">
        <v>2480</v>
      </c>
      <c r="H29" s="107">
        <v>0</v>
      </c>
      <c r="I29" s="107">
        <f t="shared" si="4"/>
        <v>11543</v>
      </c>
      <c r="J29" s="108">
        <f t="shared" si="5"/>
        <v>82.31476859445198</v>
      </c>
      <c r="K29" s="107">
        <v>3312</v>
      </c>
      <c r="L29" s="108">
        <f t="shared" si="6"/>
        <v>23.61834129644156</v>
      </c>
      <c r="M29" s="107">
        <v>0</v>
      </c>
      <c r="N29" s="108">
        <f t="shared" si="7"/>
        <v>0</v>
      </c>
      <c r="O29" s="107">
        <v>8231</v>
      </c>
      <c r="P29" s="107">
        <v>3436</v>
      </c>
      <c r="Q29" s="108">
        <f t="shared" si="8"/>
        <v>58.69642729801041</v>
      </c>
      <c r="R29" s="107">
        <v>16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4" customFormat="1" ht="12" customHeight="1">
      <c r="A30" s="105" t="s">
        <v>259</v>
      </c>
      <c r="B30" s="106" t="s">
        <v>305</v>
      </c>
      <c r="C30" s="105" t="s">
        <v>306</v>
      </c>
      <c r="D30" s="107">
        <f t="shared" si="1"/>
        <v>12533</v>
      </c>
      <c r="E30" s="107">
        <f t="shared" si="2"/>
        <v>3218</v>
      </c>
      <c r="F30" s="108">
        <f t="shared" si="3"/>
        <v>25.676214792946624</v>
      </c>
      <c r="G30" s="107">
        <v>3218</v>
      </c>
      <c r="H30" s="107">
        <v>0</v>
      </c>
      <c r="I30" s="107">
        <f t="shared" si="4"/>
        <v>9315</v>
      </c>
      <c r="J30" s="108">
        <f t="shared" si="5"/>
        <v>74.32378520705339</v>
      </c>
      <c r="K30" s="107">
        <v>0</v>
      </c>
      <c r="L30" s="108">
        <f t="shared" si="6"/>
        <v>0</v>
      </c>
      <c r="M30" s="107">
        <v>0</v>
      </c>
      <c r="N30" s="108">
        <f t="shared" si="7"/>
        <v>0</v>
      </c>
      <c r="O30" s="107">
        <v>9315</v>
      </c>
      <c r="P30" s="107">
        <v>2645</v>
      </c>
      <c r="Q30" s="108">
        <f t="shared" si="8"/>
        <v>74.32378520705339</v>
      </c>
      <c r="R30" s="107">
        <v>27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4" customFormat="1" ht="12" customHeight="1">
      <c r="A31" s="105" t="s">
        <v>259</v>
      </c>
      <c r="B31" s="106" t="s">
        <v>307</v>
      </c>
      <c r="C31" s="105" t="s">
        <v>308</v>
      </c>
      <c r="D31" s="107">
        <f t="shared" si="1"/>
        <v>14488</v>
      </c>
      <c r="E31" s="107">
        <f t="shared" si="2"/>
        <v>4040</v>
      </c>
      <c r="F31" s="108">
        <f t="shared" si="3"/>
        <v>27.88514632799558</v>
      </c>
      <c r="G31" s="107">
        <v>4040</v>
      </c>
      <c r="H31" s="107">
        <v>0</v>
      </c>
      <c r="I31" s="107">
        <f t="shared" si="4"/>
        <v>10448</v>
      </c>
      <c r="J31" s="108">
        <f t="shared" si="5"/>
        <v>72.11485367200441</v>
      </c>
      <c r="K31" s="107">
        <v>0</v>
      </c>
      <c r="L31" s="108">
        <f t="shared" si="6"/>
        <v>0</v>
      </c>
      <c r="M31" s="107">
        <v>0</v>
      </c>
      <c r="N31" s="108">
        <f t="shared" si="7"/>
        <v>0</v>
      </c>
      <c r="O31" s="107">
        <v>10448</v>
      </c>
      <c r="P31" s="107">
        <v>6277</v>
      </c>
      <c r="Q31" s="108">
        <f t="shared" si="8"/>
        <v>72.11485367200441</v>
      </c>
      <c r="R31" s="107">
        <v>52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4" customFormat="1" ht="12" customHeight="1">
      <c r="A32" s="105" t="s">
        <v>259</v>
      </c>
      <c r="B32" s="106" t="s">
        <v>309</v>
      </c>
      <c r="C32" s="105" t="s">
        <v>310</v>
      </c>
      <c r="D32" s="107">
        <f t="shared" si="1"/>
        <v>17074</v>
      </c>
      <c r="E32" s="107">
        <f t="shared" si="2"/>
        <v>7164</v>
      </c>
      <c r="F32" s="108">
        <f t="shared" si="3"/>
        <v>41.958533442661356</v>
      </c>
      <c r="G32" s="107">
        <v>7164</v>
      </c>
      <c r="H32" s="107">
        <v>0</v>
      </c>
      <c r="I32" s="107">
        <f t="shared" si="4"/>
        <v>9910</v>
      </c>
      <c r="J32" s="108">
        <f t="shared" si="5"/>
        <v>58.04146655733864</v>
      </c>
      <c r="K32" s="107">
        <v>4656</v>
      </c>
      <c r="L32" s="108">
        <f t="shared" si="6"/>
        <v>27.26953262270118</v>
      </c>
      <c r="M32" s="107">
        <v>0</v>
      </c>
      <c r="N32" s="108">
        <f t="shared" si="7"/>
        <v>0</v>
      </c>
      <c r="O32" s="107">
        <v>5254</v>
      </c>
      <c r="P32" s="107">
        <v>4270</v>
      </c>
      <c r="Q32" s="108">
        <f t="shared" si="8"/>
        <v>30.771933934637463</v>
      </c>
      <c r="R32" s="107">
        <v>44</v>
      </c>
      <c r="S32" s="100"/>
      <c r="T32" s="100"/>
      <c r="U32" s="100" t="s">
        <v>257</v>
      </c>
      <c r="V32" s="100"/>
      <c r="W32" s="100"/>
      <c r="X32" s="100"/>
      <c r="Y32" s="100" t="s">
        <v>257</v>
      </c>
      <c r="Z32" s="100"/>
    </row>
    <row r="33" spans="1:26" s="104" customFormat="1" ht="12" customHeight="1">
      <c r="A33" s="105" t="s">
        <v>259</v>
      </c>
      <c r="B33" s="106" t="s">
        <v>311</v>
      </c>
      <c r="C33" s="105" t="s">
        <v>312</v>
      </c>
      <c r="D33" s="107">
        <f t="shared" si="1"/>
        <v>10854</v>
      </c>
      <c r="E33" s="107">
        <f t="shared" si="2"/>
        <v>1983</v>
      </c>
      <c r="F33" s="108">
        <f t="shared" si="3"/>
        <v>18.269762299613046</v>
      </c>
      <c r="G33" s="107">
        <v>1983</v>
      </c>
      <c r="H33" s="107">
        <v>0</v>
      </c>
      <c r="I33" s="107">
        <f t="shared" si="4"/>
        <v>8871</v>
      </c>
      <c r="J33" s="108">
        <f t="shared" si="5"/>
        <v>81.73023770038695</v>
      </c>
      <c r="K33" s="107">
        <v>4302</v>
      </c>
      <c r="L33" s="108">
        <f t="shared" si="6"/>
        <v>39.63515754560531</v>
      </c>
      <c r="M33" s="107">
        <v>0</v>
      </c>
      <c r="N33" s="108">
        <f t="shared" si="7"/>
        <v>0</v>
      </c>
      <c r="O33" s="107">
        <v>4569</v>
      </c>
      <c r="P33" s="107">
        <v>2740</v>
      </c>
      <c r="Q33" s="108">
        <f t="shared" si="8"/>
        <v>42.09508015478165</v>
      </c>
      <c r="R33" s="107">
        <v>60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4" customFormat="1" ht="12" customHeight="1">
      <c r="A34" s="105" t="s">
        <v>259</v>
      </c>
      <c r="B34" s="106" t="s">
        <v>313</v>
      </c>
      <c r="C34" s="105" t="s">
        <v>314</v>
      </c>
      <c r="D34" s="107">
        <f t="shared" si="1"/>
        <v>4984</v>
      </c>
      <c r="E34" s="107">
        <f t="shared" si="2"/>
        <v>2708</v>
      </c>
      <c r="F34" s="108">
        <f t="shared" si="3"/>
        <v>54.3338683788122</v>
      </c>
      <c r="G34" s="107">
        <v>2708</v>
      </c>
      <c r="H34" s="107">
        <v>0</v>
      </c>
      <c r="I34" s="107">
        <f t="shared" si="4"/>
        <v>2276</v>
      </c>
      <c r="J34" s="108">
        <f t="shared" si="5"/>
        <v>45.6661316211878</v>
      </c>
      <c r="K34" s="107">
        <v>0</v>
      </c>
      <c r="L34" s="108">
        <f t="shared" si="6"/>
        <v>0</v>
      </c>
      <c r="M34" s="107">
        <v>0</v>
      </c>
      <c r="N34" s="108">
        <f t="shared" si="7"/>
        <v>0</v>
      </c>
      <c r="O34" s="107">
        <v>2276</v>
      </c>
      <c r="P34" s="107">
        <v>1185</v>
      </c>
      <c r="Q34" s="108">
        <f t="shared" si="8"/>
        <v>45.6661316211878</v>
      </c>
      <c r="R34" s="107">
        <v>8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4" customFormat="1" ht="12" customHeight="1">
      <c r="A35" s="105" t="s">
        <v>259</v>
      </c>
      <c r="B35" s="106" t="s">
        <v>315</v>
      </c>
      <c r="C35" s="105" t="s">
        <v>316</v>
      </c>
      <c r="D35" s="107">
        <f t="shared" si="1"/>
        <v>19150</v>
      </c>
      <c r="E35" s="107">
        <f t="shared" si="2"/>
        <v>1391</v>
      </c>
      <c r="F35" s="108">
        <f t="shared" si="3"/>
        <v>7.263707571801567</v>
      </c>
      <c r="G35" s="107">
        <v>1391</v>
      </c>
      <c r="H35" s="107">
        <v>0</v>
      </c>
      <c r="I35" s="107">
        <f t="shared" si="4"/>
        <v>17759</v>
      </c>
      <c r="J35" s="108">
        <f t="shared" si="5"/>
        <v>92.73629242819842</v>
      </c>
      <c r="K35" s="107">
        <v>3625</v>
      </c>
      <c r="L35" s="108">
        <f t="shared" si="6"/>
        <v>18.929503916449086</v>
      </c>
      <c r="M35" s="107">
        <v>0</v>
      </c>
      <c r="N35" s="108">
        <f t="shared" si="7"/>
        <v>0</v>
      </c>
      <c r="O35" s="107">
        <v>14134</v>
      </c>
      <c r="P35" s="107">
        <v>4804</v>
      </c>
      <c r="Q35" s="108">
        <f t="shared" si="8"/>
        <v>73.80678851174935</v>
      </c>
      <c r="R35" s="107">
        <v>80</v>
      </c>
      <c r="S35" s="100"/>
      <c r="T35" s="100"/>
      <c r="U35" s="100" t="s">
        <v>257</v>
      </c>
      <c r="V35" s="100"/>
      <c r="W35" s="100"/>
      <c r="X35" s="100"/>
      <c r="Y35" s="100" t="s">
        <v>257</v>
      </c>
      <c r="Z35" s="100"/>
    </row>
    <row r="36" spans="1:26" s="104" customFormat="1" ht="12" customHeight="1">
      <c r="A36" s="105" t="s">
        <v>259</v>
      </c>
      <c r="B36" s="106" t="s">
        <v>317</v>
      </c>
      <c r="C36" s="105" t="s">
        <v>318</v>
      </c>
      <c r="D36" s="107">
        <f t="shared" si="1"/>
        <v>10969</v>
      </c>
      <c r="E36" s="107">
        <f t="shared" si="2"/>
        <v>1213</v>
      </c>
      <c r="F36" s="108">
        <f t="shared" si="3"/>
        <v>11.058437414531863</v>
      </c>
      <c r="G36" s="107">
        <v>1213</v>
      </c>
      <c r="H36" s="107">
        <v>0</v>
      </c>
      <c r="I36" s="107">
        <f t="shared" si="4"/>
        <v>9756</v>
      </c>
      <c r="J36" s="108">
        <f t="shared" si="5"/>
        <v>88.94156258546813</v>
      </c>
      <c r="K36" s="107">
        <v>7099</v>
      </c>
      <c r="L36" s="108">
        <f t="shared" si="6"/>
        <v>64.71875284893791</v>
      </c>
      <c r="M36" s="107">
        <v>0</v>
      </c>
      <c r="N36" s="108">
        <f t="shared" si="7"/>
        <v>0</v>
      </c>
      <c r="O36" s="107">
        <v>2657</v>
      </c>
      <c r="P36" s="107">
        <v>425</v>
      </c>
      <c r="Q36" s="108">
        <f t="shared" si="8"/>
        <v>24.22280973653022</v>
      </c>
      <c r="R36" s="107">
        <v>70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4" customFormat="1" ht="12" customHeight="1">
      <c r="A37" s="105" t="s">
        <v>259</v>
      </c>
      <c r="B37" s="106" t="s">
        <v>319</v>
      </c>
      <c r="C37" s="105" t="s">
        <v>320</v>
      </c>
      <c r="D37" s="107">
        <f t="shared" si="1"/>
        <v>25226</v>
      </c>
      <c r="E37" s="107">
        <f t="shared" si="2"/>
        <v>1786</v>
      </c>
      <c r="F37" s="108">
        <f t="shared" si="3"/>
        <v>7.079996828668833</v>
      </c>
      <c r="G37" s="107">
        <v>1786</v>
      </c>
      <c r="H37" s="107">
        <v>0</v>
      </c>
      <c r="I37" s="107">
        <f t="shared" si="4"/>
        <v>23440</v>
      </c>
      <c r="J37" s="108">
        <f t="shared" si="5"/>
        <v>92.92000317133116</v>
      </c>
      <c r="K37" s="107">
        <v>14749</v>
      </c>
      <c r="L37" s="108">
        <f t="shared" si="6"/>
        <v>58.46745421390629</v>
      </c>
      <c r="M37" s="107">
        <v>0</v>
      </c>
      <c r="N37" s="108">
        <f t="shared" si="7"/>
        <v>0</v>
      </c>
      <c r="O37" s="107">
        <v>8691</v>
      </c>
      <c r="P37" s="107">
        <v>5337</v>
      </c>
      <c r="Q37" s="108">
        <f t="shared" si="8"/>
        <v>34.45254895742488</v>
      </c>
      <c r="R37" s="107">
        <v>104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4" customFormat="1" ht="12" customHeight="1">
      <c r="A38" s="105" t="s">
        <v>259</v>
      </c>
      <c r="B38" s="106" t="s">
        <v>321</v>
      </c>
      <c r="C38" s="105" t="s">
        <v>322</v>
      </c>
      <c r="D38" s="107">
        <f t="shared" si="1"/>
        <v>6038</v>
      </c>
      <c r="E38" s="107">
        <f t="shared" si="2"/>
        <v>1312</v>
      </c>
      <c r="F38" s="108">
        <f t="shared" si="3"/>
        <v>21.72904935409076</v>
      </c>
      <c r="G38" s="107">
        <v>1312</v>
      </c>
      <c r="H38" s="107">
        <v>0</v>
      </c>
      <c r="I38" s="107">
        <f t="shared" si="4"/>
        <v>4726</v>
      </c>
      <c r="J38" s="108">
        <f t="shared" si="5"/>
        <v>78.27095064590924</v>
      </c>
      <c r="K38" s="107">
        <v>3238</v>
      </c>
      <c r="L38" s="108">
        <f t="shared" si="6"/>
        <v>53.62702881748923</v>
      </c>
      <c r="M38" s="107">
        <v>0</v>
      </c>
      <c r="N38" s="108">
        <f t="shared" si="7"/>
        <v>0</v>
      </c>
      <c r="O38" s="107">
        <v>1488</v>
      </c>
      <c r="P38" s="107">
        <v>215</v>
      </c>
      <c r="Q38" s="108">
        <f t="shared" si="8"/>
        <v>24.643921828420005</v>
      </c>
      <c r="R38" s="107">
        <v>16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4" customFormat="1" ht="12" customHeight="1">
      <c r="A39" s="105" t="s">
        <v>259</v>
      </c>
      <c r="B39" s="106" t="s">
        <v>323</v>
      </c>
      <c r="C39" s="105" t="s">
        <v>324</v>
      </c>
      <c r="D39" s="107">
        <f t="shared" si="1"/>
        <v>7114</v>
      </c>
      <c r="E39" s="107">
        <f t="shared" si="2"/>
        <v>1599</v>
      </c>
      <c r="F39" s="108">
        <f t="shared" si="3"/>
        <v>22.476806297441666</v>
      </c>
      <c r="G39" s="107">
        <v>1599</v>
      </c>
      <c r="H39" s="107">
        <v>0</v>
      </c>
      <c r="I39" s="107">
        <f t="shared" si="4"/>
        <v>5515</v>
      </c>
      <c r="J39" s="108">
        <f t="shared" si="5"/>
        <v>77.52319370255833</v>
      </c>
      <c r="K39" s="107">
        <v>574</v>
      </c>
      <c r="L39" s="108">
        <f t="shared" si="6"/>
        <v>8.068597132414956</v>
      </c>
      <c r="M39" s="107">
        <v>0</v>
      </c>
      <c r="N39" s="108">
        <f t="shared" si="7"/>
        <v>0</v>
      </c>
      <c r="O39" s="107">
        <v>4941</v>
      </c>
      <c r="P39" s="107">
        <v>440</v>
      </c>
      <c r="Q39" s="108">
        <f t="shared" si="8"/>
        <v>69.45459657014338</v>
      </c>
      <c r="R39" s="107">
        <v>14</v>
      </c>
      <c r="S39" s="100" t="s">
        <v>257</v>
      </c>
      <c r="T39" s="100"/>
      <c r="U39" s="100"/>
      <c r="V39" s="100"/>
      <c r="W39" s="100" t="s">
        <v>257</v>
      </c>
      <c r="X39" s="100"/>
      <c r="Y39" s="100"/>
      <c r="Z39" s="100"/>
    </row>
    <row r="40" spans="1:26" s="104" customFormat="1" ht="12" customHeight="1">
      <c r="A40" s="105" t="s">
        <v>259</v>
      </c>
      <c r="B40" s="106" t="s">
        <v>325</v>
      </c>
      <c r="C40" s="105" t="s">
        <v>326</v>
      </c>
      <c r="D40" s="107">
        <f t="shared" si="1"/>
        <v>2255</v>
      </c>
      <c r="E40" s="107">
        <f t="shared" si="2"/>
        <v>513</v>
      </c>
      <c r="F40" s="108">
        <f t="shared" si="3"/>
        <v>22.749445676274945</v>
      </c>
      <c r="G40" s="107">
        <v>513</v>
      </c>
      <c r="H40" s="107">
        <v>0</v>
      </c>
      <c r="I40" s="107">
        <f t="shared" si="4"/>
        <v>1742</v>
      </c>
      <c r="J40" s="108">
        <f t="shared" si="5"/>
        <v>77.25055432372505</v>
      </c>
      <c r="K40" s="107">
        <v>0</v>
      </c>
      <c r="L40" s="108">
        <f t="shared" si="6"/>
        <v>0</v>
      </c>
      <c r="M40" s="107">
        <v>0</v>
      </c>
      <c r="N40" s="108">
        <f t="shared" si="7"/>
        <v>0</v>
      </c>
      <c r="O40" s="107">
        <v>1742</v>
      </c>
      <c r="P40" s="107">
        <v>511</v>
      </c>
      <c r="Q40" s="108">
        <f t="shared" si="8"/>
        <v>77.25055432372505</v>
      </c>
      <c r="R40" s="107">
        <v>1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  <row r="41" spans="1:26" s="104" customFormat="1" ht="12" customHeight="1">
      <c r="A41" s="105" t="s">
        <v>259</v>
      </c>
      <c r="B41" s="106" t="s">
        <v>327</v>
      </c>
      <c r="C41" s="105" t="s">
        <v>328</v>
      </c>
      <c r="D41" s="107">
        <f t="shared" si="1"/>
        <v>2381</v>
      </c>
      <c r="E41" s="107">
        <f t="shared" si="2"/>
        <v>560</v>
      </c>
      <c r="F41" s="108">
        <f t="shared" si="3"/>
        <v>23.51952960940781</v>
      </c>
      <c r="G41" s="107">
        <v>560</v>
      </c>
      <c r="H41" s="107">
        <v>0</v>
      </c>
      <c r="I41" s="107">
        <f t="shared" si="4"/>
        <v>1821</v>
      </c>
      <c r="J41" s="108">
        <f t="shared" si="5"/>
        <v>76.48047039059219</v>
      </c>
      <c r="K41" s="107">
        <v>757</v>
      </c>
      <c r="L41" s="108">
        <f t="shared" si="6"/>
        <v>31.793364132717343</v>
      </c>
      <c r="M41" s="107">
        <v>0</v>
      </c>
      <c r="N41" s="108">
        <f t="shared" si="7"/>
        <v>0</v>
      </c>
      <c r="O41" s="107">
        <v>1064</v>
      </c>
      <c r="P41" s="107">
        <v>47</v>
      </c>
      <c r="Q41" s="108">
        <f t="shared" si="8"/>
        <v>44.687106257874845</v>
      </c>
      <c r="R41" s="107">
        <v>2</v>
      </c>
      <c r="S41" s="100" t="s">
        <v>257</v>
      </c>
      <c r="T41" s="100"/>
      <c r="U41" s="100"/>
      <c r="V41" s="100"/>
      <c r="W41" s="100" t="s">
        <v>257</v>
      </c>
      <c r="X41" s="100"/>
      <c r="Y41" s="100"/>
      <c r="Z41" s="100"/>
    </row>
    <row r="42" spans="1:26" s="104" customFormat="1" ht="12" customHeight="1">
      <c r="A42" s="105" t="s">
        <v>259</v>
      </c>
      <c r="B42" s="106" t="s">
        <v>329</v>
      </c>
      <c r="C42" s="105" t="s">
        <v>330</v>
      </c>
      <c r="D42" s="107">
        <f t="shared" si="1"/>
        <v>11446</v>
      </c>
      <c r="E42" s="107">
        <f t="shared" si="2"/>
        <v>5655</v>
      </c>
      <c r="F42" s="108">
        <f t="shared" si="3"/>
        <v>49.40590599336013</v>
      </c>
      <c r="G42" s="107">
        <v>5655</v>
      </c>
      <c r="H42" s="107">
        <v>0</v>
      </c>
      <c r="I42" s="107">
        <f t="shared" si="4"/>
        <v>5791</v>
      </c>
      <c r="J42" s="108">
        <f t="shared" si="5"/>
        <v>50.59409400663988</v>
      </c>
      <c r="K42" s="107">
        <v>827</v>
      </c>
      <c r="L42" s="108">
        <f t="shared" si="6"/>
        <v>7.225231521929058</v>
      </c>
      <c r="M42" s="107">
        <v>0</v>
      </c>
      <c r="N42" s="108">
        <f t="shared" si="7"/>
        <v>0</v>
      </c>
      <c r="O42" s="107">
        <v>4964</v>
      </c>
      <c r="P42" s="107">
        <v>1376</v>
      </c>
      <c r="Q42" s="108">
        <f t="shared" si="8"/>
        <v>43.36886248471082</v>
      </c>
      <c r="R42" s="107">
        <v>53</v>
      </c>
      <c r="S42" s="100"/>
      <c r="T42" s="100"/>
      <c r="U42" s="100"/>
      <c r="V42" s="100" t="s">
        <v>257</v>
      </c>
      <c r="W42" s="100"/>
      <c r="X42" s="100"/>
      <c r="Y42" s="100"/>
      <c r="Z42" s="100" t="s">
        <v>257</v>
      </c>
    </row>
    <row r="43" spans="1:26" s="104" customFormat="1" ht="12" customHeight="1">
      <c r="A43" s="105" t="s">
        <v>259</v>
      </c>
      <c r="B43" s="106" t="s">
        <v>331</v>
      </c>
      <c r="C43" s="105" t="s">
        <v>332</v>
      </c>
      <c r="D43" s="107">
        <f t="shared" si="1"/>
        <v>18827</v>
      </c>
      <c r="E43" s="107">
        <f t="shared" si="2"/>
        <v>8029</v>
      </c>
      <c r="F43" s="108">
        <f t="shared" si="3"/>
        <v>42.64619960694747</v>
      </c>
      <c r="G43" s="107">
        <v>8029</v>
      </c>
      <c r="H43" s="107">
        <v>0</v>
      </c>
      <c r="I43" s="107">
        <f t="shared" si="4"/>
        <v>10798</v>
      </c>
      <c r="J43" s="108">
        <f t="shared" si="5"/>
        <v>57.35380039305254</v>
      </c>
      <c r="K43" s="107">
        <v>8420</v>
      </c>
      <c r="L43" s="108">
        <f t="shared" si="6"/>
        <v>44.72300419610134</v>
      </c>
      <c r="M43" s="107">
        <v>0</v>
      </c>
      <c r="N43" s="108">
        <f t="shared" si="7"/>
        <v>0</v>
      </c>
      <c r="O43" s="107">
        <v>2378</v>
      </c>
      <c r="P43" s="107">
        <v>1690</v>
      </c>
      <c r="Q43" s="108">
        <f t="shared" si="8"/>
        <v>12.630796196951188</v>
      </c>
      <c r="R43" s="107">
        <v>48</v>
      </c>
      <c r="S43" s="100" t="s">
        <v>257</v>
      </c>
      <c r="T43" s="100"/>
      <c r="U43" s="100"/>
      <c r="V43" s="100"/>
      <c r="W43" s="100" t="s">
        <v>257</v>
      </c>
      <c r="X43" s="100"/>
      <c r="Y43" s="100"/>
      <c r="Z43" s="100"/>
    </row>
    <row r="44" spans="1:26" s="104" customFormat="1" ht="12" customHeight="1">
      <c r="A44" s="105" t="s">
        <v>259</v>
      </c>
      <c r="B44" s="106" t="s">
        <v>333</v>
      </c>
      <c r="C44" s="105" t="s">
        <v>334</v>
      </c>
      <c r="D44" s="107">
        <f t="shared" si="1"/>
        <v>6351</v>
      </c>
      <c r="E44" s="107">
        <f t="shared" si="2"/>
        <v>3395</v>
      </c>
      <c r="F44" s="108">
        <f t="shared" si="3"/>
        <v>53.45614863800976</v>
      </c>
      <c r="G44" s="107">
        <v>3395</v>
      </c>
      <c r="H44" s="107">
        <v>0</v>
      </c>
      <c r="I44" s="107">
        <f t="shared" si="4"/>
        <v>2956</v>
      </c>
      <c r="J44" s="108">
        <f t="shared" si="5"/>
        <v>46.54385136199024</v>
      </c>
      <c r="K44" s="107">
        <v>0</v>
      </c>
      <c r="L44" s="108">
        <f t="shared" si="6"/>
        <v>0</v>
      </c>
      <c r="M44" s="107">
        <v>0</v>
      </c>
      <c r="N44" s="108">
        <f t="shared" si="7"/>
        <v>0</v>
      </c>
      <c r="O44" s="107">
        <v>2956</v>
      </c>
      <c r="P44" s="107">
        <v>2619</v>
      </c>
      <c r="Q44" s="108">
        <f t="shared" si="8"/>
        <v>46.54385136199024</v>
      </c>
      <c r="R44" s="107">
        <v>25</v>
      </c>
      <c r="S44" s="100"/>
      <c r="T44" s="100"/>
      <c r="U44" s="100"/>
      <c r="V44" s="100" t="s">
        <v>257</v>
      </c>
      <c r="W44" s="100"/>
      <c r="X44" s="100"/>
      <c r="Y44" s="100"/>
      <c r="Z44" s="100" t="s">
        <v>257</v>
      </c>
    </row>
    <row r="45" spans="1:26" s="104" customFormat="1" ht="12" customHeight="1">
      <c r="A45" s="105" t="s">
        <v>259</v>
      </c>
      <c r="B45" s="106" t="s">
        <v>335</v>
      </c>
      <c r="C45" s="105" t="s">
        <v>258</v>
      </c>
      <c r="D45" s="107">
        <f t="shared" si="1"/>
        <v>20006</v>
      </c>
      <c r="E45" s="107">
        <f t="shared" si="2"/>
        <v>7584</v>
      </c>
      <c r="F45" s="108">
        <f t="shared" si="3"/>
        <v>37.90862741177647</v>
      </c>
      <c r="G45" s="107">
        <v>7584</v>
      </c>
      <c r="H45" s="107">
        <v>0</v>
      </c>
      <c r="I45" s="107">
        <f t="shared" si="4"/>
        <v>12422</v>
      </c>
      <c r="J45" s="108">
        <f t="shared" si="5"/>
        <v>62.091372588223535</v>
      </c>
      <c r="K45" s="107">
        <v>221</v>
      </c>
      <c r="L45" s="108">
        <f t="shared" si="6"/>
        <v>1.104668599420174</v>
      </c>
      <c r="M45" s="107">
        <v>0</v>
      </c>
      <c r="N45" s="108">
        <f t="shared" si="7"/>
        <v>0</v>
      </c>
      <c r="O45" s="107">
        <v>12201</v>
      </c>
      <c r="P45" s="107">
        <v>5817</v>
      </c>
      <c r="Q45" s="108">
        <f t="shared" si="8"/>
        <v>60.986703988803356</v>
      </c>
      <c r="R45" s="107">
        <v>42</v>
      </c>
      <c r="S45" s="100"/>
      <c r="T45" s="100"/>
      <c r="U45" s="100" t="s">
        <v>257</v>
      </c>
      <c r="V45" s="100"/>
      <c r="W45" s="100"/>
      <c r="X45" s="100"/>
      <c r="Y45" s="100" t="s">
        <v>257</v>
      </c>
      <c r="Z45" s="100"/>
    </row>
    <row r="46" spans="1:26" s="104" customFormat="1" ht="12" customHeight="1">
      <c r="A46" s="105" t="s">
        <v>259</v>
      </c>
      <c r="B46" s="106" t="s">
        <v>336</v>
      </c>
      <c r="C46" s="105" t="s">
        <v>337</v>
      </c>
      <c r="D46" s="107">
        <f t="shared" si="1"/>
        <v>14319</v>
      </c>
      <c r="E46" s="107">
        <f t="shared" si="2"/>
        <v>3410</v>
      </c>
      <c r="F46" s="108">
        <f t="shared" si="3"/>
        <v>23.81451218660521</v>
      </c>
      <c r="G46" s="107">
        <v>3410</v>
      </c>
      <c r="H46" s="107">
        <v>0</v>
      </c>
      <c r="I46" s="107">
        <f t="shared" si="4"/>
        <v>10909</v>
      </c>
      <c r="J46" s="108">
        <f t="shared" si="5"/>
        <v>76.18548781339479</v>
      </c>
      <c r="K46" s="107">
        <v>1266</v>
      </c>
      <c r="L46" s="108">
        <f t="shared" si="6"/>
        <v>8.841399539073958</v>
      </c>
      <c r="M46" s="107">
        <v>0</v>
      </c>
      <c r="N46" s="108">
        <f t="shared" si="7"/>
        <v>0</v>
      </c>
      <c r="O46" s="107">
        <v>9643</v>
      </c>
      <c r="P46" s="107">
        <v>4108</v>
      </c>
      <c r="Q46" s="108">
        <f t="shared" si="8"/>
        <v>67.34408827432084</v>
      </c>
      <c r="R46" s="107">
        <v>53</v>
      </c>
      <c r="S46" s="100"/>
      <c r="T46" s="100"/>
      <c r="U46" s="100" t="s">
        <v>257</v>
      </c>
      <c r="V46" s="100"/>
      <c r="W46" s="100"/>
      <c r="X46" s="100"/>
      <c r="Y46" s="100" t="s">
        <v>257</v>
      </c>
      <c r="Z46" s="100"/>
    </row>
    <row r="47" spans="1:26" s="104" customFormat="1" ht="12" customHeight="1">
      <c r="A47" s="105" t="s">
        <v>259</v>
      </c>
      <c r="B47" s="106" t="s">
        <v>338</v>
      </c>
      <c r="C47" s="105" t="s">
        <v>339</v>
      </c>
      <c r="D47" s="107">
        <f t="shared" si="1"/>
        <v>2856</v>
      </c>
      <c r="E47" s="107">
        <f t="shared" si="2"/>
        <v>442</v>
      </c>
      <c r="F47" s="108">
        <f t="shared" si="3"/>
        <v>15.476190476190476</v>
      </c>
      <c r="G47" s="107">
        <v>442</v>
      </c>
      <c r="H47" s="107">
        <v>0</v>
      </c>
      <c r="I47" s="107">
        <f t="shared" si="4"/>
        <v>2414</v>
      </c>
      <c r="J47" s="108">
        <f t="shared" si="5"/>
        <v>84.52380952380952</v>
      </c>
      <c r="K47" s="107">
        <v>1462</v>
      </c>
      <c r="L47" s="108">
        <f t="shared" si="6"/>
        <v>51.19047619047619</v>
      </c>
      <c r="M47" s="107">
        <v>0</v>
      </c>
      <c r="N47" s="108">
        <f t="shared" si="7"/>
        <v>0</v>
      </c>
      <c r="O47" s="107">
        <v>952</v>
      </c>
      <c r="P47" s="107">
        <v>388</v>
      </c>
      <c r="Q47" s="108">
        <f t="shared" si="8"/>
        <v>33.33333333333333</v>
      </c>
      <c r="R47" s="107">
        <v>6</v>
      </c>
      <c r="S47" s="100"/>
      <c r="T47" s="100"/>
      <c r="U47" s="100" t="s">
        <v>257</v>
      </c>
      <c r="V47" s="100"/>
      <c r="W47" s="100"/>
      <c r="X47" s="100"/>
      <c r="Y47" s="100" t="s">
        <v>257</v>
      </c>
      <c r="Z47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SUM(D8:D47)</f>
        <v>445916</v>
      </c>
      <c r="E7" s="90">
        <f t="shared" si="0"/>
        <v>2838</v>
      </c>
      <c r="F7" s="90">
        <f t="shared" si="0"/>
        <v>821</v>
      </c>
      <c r="G7" s="90">
        <f t="shared" si="0"/>
        <v>2017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443078</v>
      </c>
      <c r="L7" s="90">
        <f t="shared" si="0"/>
        <v>161736</v>
      </c>
      <c r="M7" s="90">
        <f t="shared" si="0"/>
        <v>281342</v>
      </c>
      <c r="N7" s="90">
        <f t="shared" si="0"/>
        <v>445916</v>
      </c>
      <c r="O7" s="90">
        <f t="shared" si="0"/>
        <v>162557</v>
      </c>
      <c r="P7" s="90">
        <f t="shared" si="0"/>
        <v>162554</v>
      </c>
      <c r="Q7" s="90">
        <f t="shared" si="0"/>
        <v>0</v>
      </c>
      <c r="R7" s="90">
        <f t="shared" si="0"/>
        <v>0</v>
      </c>
      <c r="S7" s="90">
        <f t="shared" si="0"/>
        <v>3</v>
      </c>
      <c r="T7" s="90">
        <f t="shared" si="0"/>
        <v>0</v>
      </c>
      <c r="U7" s="90">
        <f t="shared" si="0"/>
        <v>0</v>
      </c>
      <c r="V7" s="90">
        <f t="shared" si="0"/>
        <v>283359</v>
      </c>
      <c r="W7" s="90">
        <f t="shared" si="0"/>
        <v>283359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0</v>
      </c>
      <c r="AD7" s="90">
        <f t="shared" si="0"/>
        <v>0</v>
      </c>
      <c r="AE7" s="90">
        <f t="shared" si="0"/>
        <v>0</v>
      </c>
      <c r="AF7" s="90">
        <f t="shared" si="0"/>
        <v>12390</v>
      </c>
      <c r="AG7" s="90">
        <f t="shared" si="0"/>
        <v>12390</v>
      </c>
      <c r="AH7" s="90">
        <f t="shared" si="0"/>
        <v>0</v>
      </c>
      <c r="AI7" s="90">
        <f t="shared" si="0"/>
        <v>0</v>
      </c>
      <c r="AJ7" s="90">
        <f aca="true" t="shared" si="1" ref="AJ7:BC7">SUM(AJ8:AJ47)</f>
        <v>15376</v>
      </c>
      <c r="AK7" s="90">
        <f t="shared" si="1"/>
        <v>3343</v>
      </c>
      <c r="AL7" s="90">
        <f t="shared" si="1"/>
        <v>0</v>
      </c>
      <c r="AM7" s="90">
        <f t="shared" si="1"/>
        <v>4372</v>
      </c>
      <c r="AN7" s="90">
        <f t="shared" si="1"/>
        <v>1047</v>
      </c>
      <c r="AO7" s="90">
        <f t="shared" si="1"/>
        <v>0</v>
      </c>
      <c r="AP7" s="90">
        <f t="shared" si="1"/>
        <v>0</v>
      </c>
      <c r="AQ7" s="90">
        <f t="shared" si="1"/>
        <v>5695</v>
      </c>
      <c r="AR7" s="90">
        <f t="shared" si="1"/>
        <v>0</v>
      </c>
      <c r="AS7" s="90">
        <f t="shared" si="1"/>
        <v>919</v>
      </c>
      <c r="AT7" s="90">
        <f t="shared" si="1"/>
        <v>458</v>
      </c>
      <c r="AU7" s="90">
        <f t="shared" si="1"/>
        <v>357</v>
      </c>
      <c r="AV7" s="90">
        <f t="shared" si="1"/>
        <v>0</v>
      </c>
      <c r="AW7" s="90">
        <f t="shared" si="1"/>
        <v>101</v>
      </c>
      <c r="AX7" s="90">
        <f t="shared" si="1"/>
        <v>0</v>
      </c>
      <c r="AY7" s="90">
        <f t="shared" si="1"/>
        <v>0</v>
      </c>
      <c r="AZ7" s="90">
        <f t="shared" si="1"/>
        <v>1736</v>
      </c>
      <c r="BA7" s="90">
        <f t="shared" si="1"/>
        <v>1736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47">SUM(E8,+H8,+K8)</f>
        <v>59690</v>
      </c>
      <c r="E8" s="94">
        <f aca="true" t="shared" si="3" ref="E8:E47">SUM(F8:G8)</f>
        <v>0</v>
      </c>
      <c r="F8" s="94">
        <v>0</v>
      </c>
      <c r="G8" s="94">
        <v>0</v>
      </c>
      <c r="H8" s="94">
        <f aca="true" t="shared" si="4" ref="H8:H47">SUM(I8:J8)</f>
        <v>0</v>
      </c>
      <c r="I8" s="94">
        <v>0</v>
      </c>
      <c r="J8" s="94">
        <v>0</v>
      </c>
      <c r="K8" s="94">
        <f aca="true" t="shared" si="5" ref="K8:K47">SUM(L8:M8)</f>
        <v>59690</v>
      </c>
      <c r="L8" s="94">
        <v>20374</v>
      </c>
      <c r="M8" s="94">
        <v>39316</v>
      </c>
      <c r="N8" s="94">
        <f aca="true" t="shared" si="6" ref="N8:N47">SUM(O8,+V8,+AC8)</f>
        <v>59690</v>
      </c>
      <c r="O8" s="94">
        <f aca="true" t="shared" si="7" ref="O8:O47">SUM(P8:U8)</f>
        <v>20374</v>
      </c>
      <c r="P8" s="94">
        <v>20374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7">SUM(W8:AB8)</f>
        <v>39316</v>
      </c>
      <c r="W8" s="94">
        <v>39316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7">SUM(AD8:AE8)</f>
        <v>0</v>
      </c>
      <c r="AD8" s="94">
        <v>0</v>
      </c>
      <c r="AE8" s="94">
        <v>0</v>
      </c>
      <c r="AF8" s="94">
        <f aca="true" t="shared" si="10" ref="AF8:AF47">SUM(AG8:AI8)</f>
        <v>496</v>
      </c>
      <c r="AG8" s="94">
        <v>496</v>
      </c>
      <c r="AH8" s="94">
        <v>0</v>
      </c>
      <c r="AI8" s="94">
        <v>0</v>
      </c>
      <c r="AJ8" s="94">
        <f aca="true" t="shared" si="11" ref="AJ8:AJ47">SUM(AK8:AS8)</f>
        <v>3029</v>
      </c>
      <c r="AK8" s="94">
        <v>2749</v>
      </c>
      <c r="AL8" s="94">
        <v>0</v>
      </c>
      <c r="AM8" s="94">
        <v>280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47">SUM(AU8:AY8)</f>
        <v>230</v>
      </c>
      <c r="AU8" s="94">
        <v>216</v>
      </c>
      <c r="AV8" s="94">
        <v>0</v>
      </c>
      <c r="AW8" s="94">
        <v>14</v>
      </c>
      <c r="AX8" s="94">
        <v>0</v>
      </c>
      <c r="AY8" s="94">
        <v>0</v>
      </c>
      <c r="AZ8" s="94">
        <f aca="true" t="shared" si="13" ref="AZ8:AZ47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259</v>
      </c>
      <c r="B9" s="103" t="s">
        <v>263</v>
      </c>
      <c r="C9" s="100" t="s">
        <v>264</v>
      </c>
      <c r="D9" s="94">
        <f t="shared" si="2"/>
        <v>18243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18243</v>
      </c>
      <c r="L9" s="94">
        <v>6937</v>
      </c>
      <c r="M9" s="94">
        <v>11306</v>
      </c>
      <c r="N9" s="94">
        <f t="shared" si="6"/>
        <v>18243</v>
      </c>
      <c r="O9" s="94">
        <f t="shared" si="7"/>
        <v>6937</v>
      </c>
      <c r="P9" s="94">
        <v>6937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11306</v>
      </c>
      <c r="W9" s="94">
        <v>11306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64</v>
      </c>
      <c r="AG9" s="94">
        <v>64</v>
      </c>
      <c r="AH9" s="94">
        <v>0</v>
      </c>
      <c r="AI9" s="94">
        <v>0</v>
      </c>
      <c r="AJ9" s="94">
        <f t="shared" si="11"/>
        <v>164</v>
      </c>
      <c r="AK9" s="94">
        <v>164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64</v>
      </c>
      <c r="AU9" s="94">
        <v>64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259</v>
      </c>
      <c r="B10" s="103" t="s">
        <v>265</v>
      </c>
      <c r="C10" s="100" t="s">
        <v>266</v>
      </c>
      <c r="D10" s="94">
        <f t="shared" si="2"/>
        <v>91181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91181</v>
      </c>
      <c r="L10" s="94">
        <v>36480</v>
      </c>
      <c r="M10" s="94">
        <v>54701</v>
      </c>
      <c r="N10" s="94">
        <f t="shared" si="6"/>
        <v>91181</v>
      </c>
      <c r="O10" s="94">
        <f t="shared" si="7"/>
        <v>36480</v>
      </c>
      <c r="P10" s="94">
        <v>36480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54701</v>
      </c>
      <c r="W10" s="94">
        <v>54701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4365</v>
      </c>
      <c r="AG10" s="94">
        <v>4365</v>
      </c>
      <c r="AH10" s="94">
        <v>0</v>
      </c>
      <c r="AI10" s="94">
        <v>0</v>
      </c>
      <c r="AJ10" s="94">
        <f t="shared" si="11"/>
        <v>4365</v>
      </c>
      <c r="AK10" s="94">
        <v>0</v>
      </c>
      <c r="AL10" s="94">
        <v>0</v>
      </c>
      <c r="AM10" s="94">
        <v>170</v>
      </c>
      <c r="AN10" s="94">
        <v>0</v>
      </c>
      <c r="AO10" s="94">
        <v>0</v>
      </c>
      <c r="AP10" s="94">
        <v>0</v>
      </c>
      <c r="AQ10" s="94">
        <v>4091</v>
      </c>
      <c r="AR10" s="94">
        <v>0</v>
      </c>
      <c r="AS10" s="94">
        <v>104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259</v>
      </c>
      <c r="B11" s="103" t="s">
        <v>267</v>
      </c>
      <c r="C11" s="100" t="s">
        <v>268</v>
      </c>
      <c r="D11" s="94">
        <f t="shared" si="2"/>
        <v>9229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9229</v>
      </c>
      <c r="L11" s="94">
        <v>3284</v>
      </c>
      <c r="M11" s="94">
        <v>5945</v>
      </c>
      <c r="N11" s="94">
        <f t="shared" si="6"/>
        <v>9229</v>
      </c>
      <c r="O11" s="94">
        <f t="shared" si="7"/>
        <v>3284</v>
      </c>
      <c r="P11" s="94">
        <v>3284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5945</v>
      </c>
      <c r="W11" s="94">
        <v>5945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576</v>
      </c>
      <c r="AG11" s="94">
        <v>576</v>
      </c>
      <c r="AH11" s="94">
        <v>0</v>
      </c>
      <c r="AI11" s="94">
        <v>0</v>
      </c>
      <c r="AJ11" s="94">
        <f t="shared" si="11"/>
        <v>576</v>
      </c>
      <c r="AK11" s="94">
        <v>0</v>
      </c>
      <c r="AL11" s="94">
        <v>0</v>
      </c>
      <c r="AM11" s="94">
        <v>576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28</v>
      </c>
      <c r="AU11" s="94">
        <v>0</v>
      </c>
      <c r="AV11" s="94">
        <v>0</v>
      </c>
      <c r="AW11" s="94">
        <v>28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259</v>
      </c>
      <c r="B12" s="101" t="s">
        <v>269</v>
      </c>
      <c r="C12" s="100" t="s">
        <v>270</v>
      </c>
      <c r="D12" s="107">
        <f t="shared" si="2"/>
        <v>24644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24644</v>
      </c>
      <c r="L12" s="107">
        <v>7643</v>
      </c>
      <c r="M12" s="107">
        <v>17001</v>
      </c>
      <c r="N12" s="107">
        <f t="shared" si="6"/>
        <v>24644</v>
      </c>
      <c r="O12" s="107">
        <f t="shared" si="7"/>
        <v>7643</v>
      </c>
      <c r="P12" s="107">
        <v>7643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17001</v>
      </c>
      <c r="W12" s="107">
        <v>17001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715</v>
      </c>
      <c r="AG12" s="107">
        <v>715</v>
      </c>
      <c r="AH12" s="107">
        <v>0</v>
      </c>
      <c r="AI12" s="107">
        <v>0</v>
      </c>
      <c r="AJ12" s="107">
        <f t="shared" si="11"/>
        <v>715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549</v>
      </c>
      <c r="AR12" s="107">
        <v>0</v>
      </c>
      <c r="AS12" s="107">
        <v>166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259</v>
      </c>
      <c r="B13" s="101" t="s">
        <v>271</v>
      </c>
      <c r="C13" s="100" t="s">
        <v>272</v>
      </c>
      <c r="D13" s="107">
        <f t="shared" si="2"/>
        <v>16361</v>
      </c>
      <c r="E13" s="107">
        <f t="shared" si="3"/>
        <v>0</v>
      </c>
      <c r="F13" s="107">
        <v>0</v>
      </c>
      <c r="G13" s="107">
        <v>0</v>
      </c>
      <c r="H13" s="107">
        <f t="shared" si="4"/>
        <v>0</v>
      </c>
      <c r="I13" s="107">
        <v>0</v>
      </c>
      <c r="J13" s="107">
        <v>0</v>
      </c>
      <c r="K13" s="107">
        <f t="shared" si="5"/>
        <v>16361</v>
      </c>
      <c r="L13" s="107">
        <v>3792</v>
      </c>
      <c r="M13" s="107">
        <v>12569</v>
      </c>
      <c r="N13" s="107">
        <f t="shared" si="6"/>
        <v>16361</v>
      </c>
      <c r="O13" s="107">
        <f t="shared" si="7"/>
        <v>3792</v>
      </c>
      <c r="P13" s="107">
        <v>3792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12569</v>
      </c>
      <c r="W13" s="107">
        <v>12569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0</v>
      </c>
      <c r="AD13" s="107">
        <v>0</v>
      </c>
      <c r="AE13" s="107">
        <v>0</v>
      </c>
      <c r="AF13" s="107">
        <f t="shared" si="10"/>
        <v>108</v>
      </c>
      <c r="AG13" s="107">
        <v>108</v>
      </c>
      <c r="AH13" s="107">
        <v>0</v>
      </c>
      <c r="AI13" s="107">
        <v>0</v>
      </c>
      <c r="AJ13" s="107">
        <f t="shared" si="11"/>
        <v>152</v>
      </c>
      <c r="AK13" s="107">
        <v>44</v>
      </c>
      <c r="AL13" s="107">
        <v>0</v>
      </c>
      <c r="AM13" s="107">
        <v>108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6</v>
      </c>
      <c r="AU13" s="107">
        <v>0</v>
      </c>
      <c r="AV13" s="107">
        <v>0</v>
      </c>
      <c r="AW13" s="107">
        <v>6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259</v>
      </c>
      <c r="B14" s="101" t="s">
        <v>273</v>
      </c>
      <c r="C14" s="100" t="s">
        <v>274</v>
      </c>
      <c r="D14" s="107">
        <f t="shared" si="2"/>
        <v>13077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13077</v>
      </c>
      <c r="L14" s="107">
        <v>1671</v>
      </c>
      <c r="M14" s="107">
        <v>11406</v>
      </c>
      <c r="N14" s="107">
        <f t="shared" si="6"/>
        <v>13077</v>
      </c>
      <c r="O14" s="107">
        <f t="shared" si="7"/>
        <v>1671</v>
      </c>
      <c r="P14" s="107">
        <v>1671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11406</v>
      </c>
      <c r="W14" s="107">
        <v>11406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672</v>
      </c>
      <c r="AG14" s="107">
        <v>672</v>
      </c>
      <c r="AH14" s="107">
        <v>0</v>
      </c>
      <c r="AI14" s="107">
        <v>0</v>
      </c>
      <c r="AJ14" s="107">
        <f t="shared" si="11"/>
        <v>672</v>
      </c>
      <c r="AK14" s="107">
        <v>0</v>
      </c>
      <c r="AL14" s="107">
        <v>0</v>
      </c>
      <c r="AM14" s="107">
        <v>62</v>
      </c>
      <c r="AN14" s="107">
        <v>610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5</v>
      </c>
      <c r="AU14" s="107">
        <v>0</v>
      </c>
      <c r="AV14" s="107">
        <v>0</v>
      </c>
      <c r="AW14" s="107">
        <v>5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259</v>
      </c>
      <c r="B15" s="101" t="s">
        <v>275</v>
      </c>
      <c r="C15" s="100" t="s">
        <v>276</v>
      </c>
      <c r="D15" s="107">
        <f t="shared" si="2"/>
        <v>44672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44672</v>
      </c>
      <c r="L15" s="107">
        <v>12685</v>
      </c>
      <c r="M15" s="107">
        <v>31987</v>
      </c>
      <c r="N15" s="107">
        <f t="shared" si="6"/>
        <v>44672</v>
      </c>
      <c r="O15" s="107">
        <f t="shared" si="7"/>
        <v>12685</v>
      </c>
      <c r="P15" s="107">
        <v>12685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31987</v>
      </c>
      <c r="W15" s="107">
        <v>31987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519</v>
      </c>
      <c r="AG15" s="107">
        <v>519</v>
      </c>
      <c r="AH15" s="107">
        <v>0</v>
      </c>
      <c r="AI15" s="107">
        <v>0</v>
      </c>
      <c r="AJ15" s="107">
        <f t="shared" si="11"/>
        <v>519</v>
      </c>
      <c r="AK15" s="107">
        <v>0</v>
      </c>
      <c r="AL15" s="107">
        <v>0</v>
      </c>
      <c r="AM15" s="107">
        <v>519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1111</v>
      </c>
      <c r="BA15" s="107">
        <v>1111</v>
      </c>
      <c r="BB15" s="107">
        <v>0</v>
      </c>
      <c r="BC15" s="107">
        <v>0</v>
      </c>
    </row>
    <row r="16" spans="1:55" s="104" customFormat="1" ht="12" customHeight="1">
      <c r="A16" s="100" t="s">
        <v>259</v>
      </c>
      <c r="B16" s="101" t="s">
        <v>277</v>
      </c>
      <c r="C16" s="100" t="s">
        <v>278</v>
      </c>
      <c r="D16" s="107">
        <f t="shared" si="2"/>
        <v>13617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13617</v>
      </c>
      <c r="L16" s="107">
        <v>6300</v>
      </c>
      <c r="M16" s="107">
        <v>7317</v>
      </c>
      <c r="N16" s="107">
        <f t="shared" si="6"/>
        <v>13617</v>
      </c>
      <c r="O16" s="107">
        <f t="shared" si="7"/>
        <v>6300</v>
      </c>
      <c r="P16" s="107">
        <v>6300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7317</v>
      </c>
      <c r="W16" s="107">
        <v>7317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396</v>
      </c>
      <c r="AG16" s="107">
        <v>396</v>
      </c>
      <c r="AH16" s="107">
        <v>0</v>
      </c>
      <c r="AI16" s="107">
        <v>0</v>
      </c>
      <c r="AJ16" s="107">
        <f t="shared" si="11"/>
        <v>396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304</v>
      </c>
      <c r="AR16" s="107">
        <v>0</v>
      </c>
      <c r="AS16" s="107">
        <v>92</v>
      </c>
      <c r="AT16" s="107">
        <f t="shared" si="12"/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259</v>
      </c>
      <c r="B17" s="101" t="s">
        <v>279</v>
      </c>
      <c r="C17" s="100" t="s">
        <v>280</v>
      </c>
      <c r="D17" s="107">
        <f t="shared" si="2"/>
        <v>5752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5752</v>
      </c>
      <c r="L17" s="107">
        <v>1865</v>
      </c>
      <c r="M17" s="107">
        <v>3887</v>
      </c>
      <c r="N17" s="107">
        <f t="shared" si="6"/>
        <v>5752</v>
      </c>
      <c r="O17" s="107">
        <f t="shared" si="7"/>
        <v>1865</v>
      </c>
      <c r="P17" s="107">
        <v>1865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3887</v>
      </c>
      <c r="W17" s="107">
        <v>3887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63</v>
      </c>
      <c r="AG17" s="107">
        <v>63</v>
      </c>
      <c r="AH17" s="107">
        <v>0</v>
      </c>
      <c r="AI17" s="107">
        <v>0</v>
      </c>
      <c r="AJ17" s="107">
        <f t="shared" si="11"/>
        <v>133</v>
      </c>
      <c r="AK17" s="107">
        <v>88</v>
      </c>
      <c r="AL17" s="107">
        <v>0</v>
      </c>
      <c r="AM17" s="107">
        <v>44</v>
      </c>
      <c r="AN17" s="107">
        <v>0</v>
      </c>
      <c r="AO17" s="107">
        <v>0</v>
      </c>
      <c r="AP17" s="107">
        <v>0</v>
      </c>
      <c r="AQ17" s="107">
        <v>1</v>
      </c>
      <c r="AR17" s="107">
        <v>0</v>
      </c>
      <c r="AS17" s="107">
        <v>0</v>
      </c>
      <c r="AT17" s="107">
        <f t="shared" si="12"/>
        <v>20</v>
      </c>
      <c r="AU17" s="107">
        <v>18</v>
      </c>
      <c r="AV17" s="107">
        <v>0</v>
      </c>
      <c r="AW17" s="107">
        <v>2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259</v>
      </c>
      <c r="B18" s="101" t="s">
        <v>281</v>
      </c>
      <c r="C18" s="100" t="s">
        <v>282</v>
      </c>
      <c r="D18" s="107">
        <f t="shared" si="2"/>
        <v>6021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6021</v>
      </c>
      <c r="L18" s="107">
        <v>1830</v>
      </c>
      <c r="M18" s="107">
        <v>4191</v>
      </c>
      <c r="N18" s="107">
        <f t="shared" si="6"/>
        <v>6021</v>
      </c>
      <c r="O18" s="107">
        <f t="shared" si="7"/>
        <v>1830</v>
      </c>
      <c r="P18" s="107">
        <v>1830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4191</v>
      </c>
      <c r="W18" s="107">
        <v>4191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19</v>
      </c>
      <c r="AG18" s="107">
        <v>19</v>
      </c>
      <c r="AH18" s="107">
        <v>0</v>
      </c>
      <c r="AI18" s="107">
        <v>0</v>
      </c>
      <c r="AJ18" s="107">
        <f t="shared" si="11"/>
        <v>270</v>
      </c>
      <c r="AK18" s="107">
        <v>270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19</v>
      </c>
      <c r="AU18" s="107">
        <v>19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259</v>
      </c>
      <c r="B19" s="101" t="s">
        <v>283</v>
      </c>
      <c r="C19" s="100" t="s">
        <v>284</v>
      </c>
      <c r="D19" s="107">
        <f t="shared" si="2"/>
        <v>2402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2402</v>
      </c>
      <c r="L19" s="107">
        <v>711</v>
      </c>
      <c r="M19" s="107">
        <v>1691</v>
      </c>
      <c r="N19" s="107">
        <f t="shared" si="6"/>
        <v>2402</v>
      </c>
      <c r="O19" s="107">
        <f t="shared" si="7"/>
        <v>711</v>
      </c>
      <c r="P19" s="107">
        <v>711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1691</v>
      </c>
      <c r="W19" s="107">
        <v>1691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101</v>
      </c>
      <c r="AG19" s="107">
        <v>101</v>
      </c>
      <c r="AH19" s="107">
        <v>0</v>
      </c>
      <c r="AI19" s="107">
        <v>0</v>
      </c>
      <c r="AJ19" s="107">
        <f t="shared" si="11"/>
        <v>101</v>
      </c>
      <c r="AK19" s="107">
        <v>0</v>
      </c>
      <c r="AL19" s="107">
        <v>0</v>
      </c>
      <c r="AM19" s="107">
        <v>101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259</v>
      </c>
      <c r="B20" s="101" t="s">
        <v>285</v>
      </c>
      <c r="C20" s="100" t="s">
        <v>286</v>
      </c>
      <c r="D20" s="107">
        <f t="shared" si="2"/>
        <v>1800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1800</v>
      </c>
      <c r="L20" s="107">
        <v>575</v>
      </c>
      <c r="M20" s="107">
        <v>1225</v>
      </c>
      <c r="N20" s="107">
        <f t="shared" si="6"/>
        <v>1800</v>
      </c>
      <c r="O20" s="107">
        <f t="shared" si="7"/>
        <v>575</v>
      </c>
      <c r="P20" s="107">
        <v>575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1225</v>
      </c>
      <c r="W20" s="107">
        <v>1225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101</v>
      </c>
      <c r="AG20" s="107">
        <v>101</v>
      </c>
      <c r="AH20" s="107">
        <v>0</v>
      </c>
      <c r="AI20" s="107">
        <v>0</v>
      </c>
      <c r="AJ20" s="107">
        <f t="shared" si="11"/>
        <v>101</v>
      </c>
      <c r="AK20" s="107">
        <v>0</v>
      </c>
      <c r="AL20" s="107">
        <v>0</v>
      </c>
      <c r="AM20" s="107">
        <v>101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259</v>
      </c>
      <c r="B21" s="101" t="s">
        <v>287</v>
      </c>
      <c r="C21" s="100" t="s">
        <v>288</v>
      </c>
      <c r="D21" s="107">
        <f t="shared" si="2"/>
        <v>3963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3963</v>
      </c>
      <c r="L21" s="107">
        <v>2154</v>
      </c>
      <c r="M21" s="107">
        <v>1809</v>
      </c>
      <c r="N21" s="107">
        <f t="shared" si="6"/>
        <v>3963</v>
      </c>
      <c r="O21" s="107">
        <f t="shared" si="7"/>
        <v>2154</v>
      </c>
      <c r="P21" s="107">
        <v>2154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1809</v>
      </c>
      <c r="W21" s="107">
        <v>1809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144</v>
      </c>
      <c r="AG21" s="107">
        <v>144</v>
      </c>
      <c r="AH21" s="107">
        <v>0</v>
      </c>
      <c r="AI21" s="107">
        <v>0</v>
      </c>
      <c r="AJ21" s="107">
        <f t="shared" si="11"/>
        <v>144</v>
      </c>
      <c r="AK21" s="107">
        <v>0</v>
      </c>
      <c r="AL21" s="107">
        <v>0</v>
      </c>
      <c r="AM21" s="107">
        <v>144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259</v>
      </c>
      <c r="B22" s="101" t="s">
        <v>289</v>
      </c>
      <c r="C22" s="100" t="s">
        <v>290</v>
      </c>
      <c r="D22" s="107">
        <f t="shared" si="2"/>
        <v>4741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4741</v>
      </c>
      <c r="L22" s="107">
        <v>3472</v>
      </c>
      <c r="M22" s="107">
        <v>1269</v>
      </c>
      <c r="N22" s="107">
        <f t="shared" si="6"/>
        <v>4741</v>
      </c>
      <c r="O22" s="107">
        <f t="shared" si="7"/>
        <v>3472</v>
      </c>
      <c r="P22" s="107">
        <v>3472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1269</v>
      </c>
      <c r="W22" s="107">
        <v>1269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264</v>
      </c>
      <c r="AG22" s="107">
        <v>264</v>
      </c>
      <c r="AH22" s="107">
        <v>0</v>
      </c>
      <c r="AI22" s="107">
        <v>0</v>
      </c>
      <c r="AJ22" s="107">
        <f t="shared" si="11"/>
        <v>264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264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259</v>
      </c>
      <c r="B23" s="101" t="s">
        <v>291</v>
      </c>
      <c r="C23" s="100" t="s">
        <v>292</v>
      </c>
      <c r="D23" s="107">
        <f t="shared" si="2"/>
        <v>3331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3331</v>
      </c>
      <c r="L23" s="107">
        <v>2842</v>
      </c>
      <c r="M23" s="107">
        <v>489</v>
      </c>
      <c r="N23" s="107">
        <f t="shared" si="6"/>
        <v>3331</v>
      </c>
      <c r="O23" s="107">
        <f t="shared" si="7"/>
        <v>2842</v>
      </c>
      <c r="P23" s="107">
        <v>2842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489</v>
      </c>
      <c r="W23" s="107">
        <v>489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186</v>
      </c>
      <c r="AG23" s="107">
        <v>186</v>
      </c>
      <c r="AH23" s="107">
        <v>0</v>
      </c>
      <c r="AI23" s="107">
        <v>0</v>
      </c>
      <c r="AJ23" s="107">
        <f t="shared" si="11"/>
        <v>186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186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259</v>
      </c>
      <c r="B24" s="101" t="s">
        <v>293</v>
      </c>
      <c r="C24" s="100" t="s">
        <v>294</v>
      </c>
      <c r="D24" s="107">
        <f t="shared" si="2"/>
        <v>1268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1268</v>
      </c>
      <c r="L24" s="107">
        <v>473</v>
      </c>
      <c r="M24" s="107">
        <v>795</v>
      </c>
      <c r="N24" s="107">
        <f t="shared" si="6"/>
        <v>1268</v>
      </c>
      <c r="O24" s="107">
        <f t="shared" si="7"/>
        <v>473</v>
      </c>
      <c r="P24" s="107">
        <v>470</v>
      </c>
      <c r="Q24" s="107">
        <v>0</v>
      </c>
      <c r="R24" s="107">
        <v>0</v>
      </c>
      <c r="S24" s="107">
        <v>3</v>
      </c>
      <c r="T24" s="107">
        <v>0</v>
      </c>
      <c r="U24" s="107">
        <v>0</v>
      </c>
      <c r="V24" s="107">
        <f t="shared" si="8"/>
        <v>795</v>
      </c>
      <c r="W24" s="107">
        <v>795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3</v>
      </c>
      <c r="AG24" s="107">
        <v>3</v>
      </c>
      <c r="AH24" s="107">
        <v>0</v>
      </c>
      <c r="AI24" s="107">
        <v>0</v>
      </c>
      <c r="AJ24" s="107">
        <f t="shared" si="11"/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3</v>
      </c>
      <c r="AU24" s="107">
        <v>3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259</v>
      </c>
      <c r="B25" s="101" t="s">
        <v>295</v>
      </c>
      <c r="C25" s="100" t="s">
        <v>296</v>
      </c>
      <c r="D25" s="107">
        <f t="shared" si="2"/>
        <v>2600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2600</v>
      </c>
      <c r="L25" s="107">
        <v>1391</v>
      </c>
      <c r="M25" s="107">
        <v>1209</v>
      </c>
      <c r="N25" s="107">
        <f t="shared" si="6"/>
        <v>2600</v>
      </c>
      <c r="O25" s="107">
        <f t="shared" si="7"/>
        <v>1391</v>
      </c>
      <c r="P25" s="107">
        <v>1391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1209</v>
      </c>
      <c r="W25" s="107">
        <v>1209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65</v>
      </c>
      <c r="AG25" s="107">
        <v>65</v>
      </c>
      <c r="AH25" s="107">
        <v>0</v>
      </c>
      <c r="AI25" s="107">
        <v>0</v>
      </c>
      <c r="AJ25" s="107">
        <f t="shared" si="11"/>
        <v>65</v>
      </c>
      <c r="AK25" s="107">
        <v>6</v>
      </c>
      <c r="AL25" s="107">
        <v>0</v>
      </c>
      <c r="AM25" s="107">
        <v>54</v>
      </c>
      <c r="AN25" s="107">
        <v>0</v>
      </c>
      <c r="AO25" s="107">
        <v>0</v>
      </c>
      <c r="AP25" s="107">
        <v>0</v>
      </c>
      <c r="AQ25" s="107">
        <v>5</v>
      </c>
      <c r="AR25" s="107">
        <v>0</v>
      </c>
      <c r="AS25" s="107">
        <v>0</v>
      </c>
      <c r="AT25" s="107">
        <f t="shared" si="12"/>
        <v>9</v>
      </c>
      <c r="AU25" s="107">
        <v>6</v>
      </c>
      <c r="AV25" s="107">
        <v>0</v>
      </c>
      <c r="AW25" s="107">
        <v>3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259</v>
      </c>
      <c r="B26" s="101" t="s">
        <v>297</v>
      </c>
      <c r="C26" s="100" t="s">
        <v>298</v>
      </c>
      <c r="D26" s="107">
        <f t="shared" si="2"/>
        <v>4668</v>
      </c>
      <c r="E26" s="107">
        <f t="shared" si="3"/>
        <v>0</v>
      </c>
      <c r="F26" s="107">
        <v>0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4668</v>
      </c>
      <c r="L26" s="107">
        <v>2746</v>
      </c>
      <c r="M26" s="107">
        <v>1922</v>
      </c>
      <c r="N26" s="107">
        <f t="shared" si="6"/>
        <v>4668</v>
      </c>
      <c r="O26" s="107">
        <f t="shared" si="7"/>
        <v>2746</v>
      </c>
      <c r="P26" s="107">
        <v>2746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1922</v>
      </c>
      <c r="W26" s="107">
        <v>1922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16</v>
      </c>
      <c r="AG26" s="107">
        <v>16</v>
      </c>
      <c r="AH26" s="107">
        <v>0</v>
      </c>
      <c r="AI26" s="107">
        <v>0</v>
      </c>
      <c r="AJ26" s="107">
        <f t="shared" si="11"/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16</v>
      </c>
      <c r="AU26" s="107">
        <v>16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259</v>
      </c>
      <c r="B27" s="101" t="s">
        <v>299</v>
      </c>
      <c r="C27" s="100" t="s">
        <v>300</v>
      </c>
      <c r="D27" s="107">
        <f t="shared" si="2"/>
        <v>1066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1066</v>
      </c>
      <c r="L27" s="107">
        <v>448</v>
      </c>
      <c r="M27" s="107">
        <v>618</v>
      </c>
      <c r="N27" s="107">
        <f t="shared" si="6"/>
        <v>1066</v>
      </c>
      <c r="O27" s="107">
        <f t="shared" si="7"/>
        <v>448</v>
      </c>
      <c r="P27" s="107">
        <v>448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618</v>
      </c>
      <c r="W27" s="107">
        <v>618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67</v>
      </c>
      <c r="AG27" s="107">
        <v>67</v>
      </c>
      <c r="AH27" s="107">
        <v>0</v>
      </c>
      <c r="AI27" s="107">
        <v>0</v>
      </c>
      <c r="AJ27" s="107">
        <f t="shared" si="11"/>
        <v>67</v>
      </c>
      <c r="AK27" s="107">
        <v>0</v>
      </c>
      <c r="AL27" s="107">
        <v>0</v>
      </c>
      <c r="AM27" s="107">
        <v>67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f t="shared" si="12"/>
        <v>3</v>
      </c>
      <c r="AU27" s="107">
        <v>0</v>
      </c>
      <c r="AV27" s="107">
        <v>0</v>
      </c>
      <c r="AW27" s="107">
        <v>3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259</v>
      </c>
      <c r="B28" s="101" t="s">
        <v>301</v>
      </c>
      <c r="C28" s="100" t="s">
        <v>302</v>
      </c>
      <c r="D28" s="107">
        <f t="shared" si="2"/>
        <v>6652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6652</v>
      </c>
      <c r="L28" s="107">
        <v>4293</v>
      </c>
      <c r="M28" s="107">
        <v>2359</v>
      </c>
      <c r="N28" s="107">
        <f t="shared" si="6"/>
        <v>6652</v>
      </c>
      <c r="O28" s="107">
        <f t="shared" si="7"/>
        <v>4293</v>
      </c>
      <c r="P28" s="107">
        <v>4293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2359</v>
      </c>
      <c r="W28" s="107">
        <v>2359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15</v>
      </c>
      <c r="AG28" s="107">
        <v>15</v>
      </c>
      <c r="AH28" s="107">
        <v>0</v>
      </c>
      <c r="AI28" s="107">
        <v>0</v>
      </c>
      <c r="AJ28" s="107">
        <f t="shared" si="11"/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15</v>
      </c>
      <c r="AU28" s="107">
        <v>15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259</v>
      </c>
      <c r="B29" s="101" t="s">
        <v>303</v>
      </c>
      <c r="C29" s="100" t="s">
        <v>304</v>
      </c>
      <c r="D29" s="107">
        <f t="shared" si="2"/>
        <v>4688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4688</v>
      </c>
      <c r="L29" s="107">
        <v>1491</v>
      </c>
      <c r="M29" s="107">
        <v>3197</v>
      </c>
      <c r="N29" s="107">
        <f t="shared" si="6"/>
        <v>4688</v>
      </c>
      <c r="O29" s="107">
        <f t="shared" si="7"/>
        <v>1491</v>
      </c>
      <c r="P29" s="107">
        <v>1491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3197</v>
      </c>
      <c r="W29" s="107">
        <v>3197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135</v>
      </c>
      <c r="AG29" s="107">
        <v>135</v>
      </c>
      <c r="AH29" s="107">
        <v>0</v>
      </c>
      <c r="AI29" s="107">
        <v>0</v>
      </c>
      <c r="AJ29" s="107">
        <f t="shared" si="11"/>
        <v>135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104</v>
      </c>
      <c r="AR29" s="107">
        <v>0</v>
      </c>
      <c r="AS29" s="107">
        <v>31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259</v>
      </c>
      <c r="B30" s="101" t="s">
        <v>305</v>
      </c>
      <c r="C30" s="100" t="s">
        <v>306</v>
      </c>
      <c r="D30" s="107">
        <f t="shared" si="2"/>
        <v>6763</v>
      </c>
      <c r="E30" s="107">
        <f t="shared" si="3"/>
        <v>0</v>
      </c>
      <c r="F30" s="107">
        <v>0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6763</v>
      </c>
      <c r="L30" s="107">
        <v>2678</v>
      </c>
      <c r="M30" s="107">
        <v>4085</v>
      </c>
      <c r="N30" s="107">
        <f t="shared" si="6"/>
        <v>6763</v>
      </c>
      <c r="O30" s="107">
        <f t="shared" si="7"/>
        <v>2678</v>
      </c>
      <c r="P30" s="107">
        <v>2678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4085</v>
      </c>
      <c r="W30" s="107">
        <v>4085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196</v>
      </c>
      <c r="AG30" s="107">
        <v>196</v>
      </c>
      <c r="AH30" s="107">
        <v>0</v>
      </c>
      <c r="AI30" s="107">
        <v>0</v>
      </c>
      <c r="AJ30" s="107">
        <f t="shared" si="11"/>
        <v>196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151</v>
      </c>
      <c r="AR30" s="107">
        <v>0</v>
      </c>
      <c r="AS30" s="107">
        <v>45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259</v>
      </c>
      <c r="B31" s="101" t="s">
        <v>307</v>
      </c>
      <c r="C31" s="100" t="s">
        <v>308</v>
      </c>
      <c r="D31" s="107">
        <f t="shared" si="2"/>
        <v>11028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11028</v>
      </c>
      <c r="L31" s="107">
        <v>3300</v>
      </c>
      <c r="M31" s="107">
        <v>7728</v>
      </c>
      <c r="N31" s="107">
        <f t="shared" si="6"/>
        <v>11028</v>
      </c>
      <c r="O31" s="107">
        <f t="shared" si="7"/>
        <v>3300</v>
      </c>
      <c r="P31" s="107">
        <v>3300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7728</v>
      </c>
      <c r="W31" s="107">
        <v>7728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129</v>
      </c>
      <c r="AG31" s="107">
        <v>129</v>
      </c>
      <c r="AH31" s="107">
        <v>0</v>
      </c>
      <c r="AI31" s="107">
        <v>0</v>
      </c>
      <c r="AJ31" s="107">
        <f t="shared" si="11"/>
        <v>129</v>
      </c>
      <c r="AK31" s="107">
        <v>0</v>
      </c>
      <c r="AL31" s="107">
        <v>0</v>
      </c>
      <c r="AM31" s="107">
        <v>129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273</v>
      </c>
      <c r="BA31" s="107">
        <v>273</v>
      </c>
      <c r="BB31" s="107">
        <v>0</v>
      </c>
      <c r="BC31" s="107">
        <v>0</v>
      </c>
    </row>
    <row r="32" spans="1:55" s="104" customFormat="1" ht="12" customHeight="1">
      <c r="A32" s="100" t="s">
        <v>259</v>
      </c>
      <c r="B32" s="101" t="s">
        <v>309</v>
      </c>
      <c r="C32" s="100" t="s">
        <v>310</v>
      </c>
      <c r="D32" s="107">
        <f t="shared" si="2"/>
        <v>9234</v>
      </c>
      <c r="E32" s="107">
        <f t="shared" si="3"/>
        <v>0</v>
      </c>
      <c r="F32" s="107">
        <v>0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9234</v>
      </c>
      <c r="L32" s="107">
        <v>2437</v>
      </c>
      <c r="M32" s="107">
        <v>6797</v>
      </c>
      <c r="N32" s="107">
        <f t="shared" si="6"/>
        <v>9234</v>
      </c>
      <c r="O32" s="107">
        <f t="shared" si="7"/>
        <v>2437</v>
      </c>
      <c r="P32" s="107">
        <v>2437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6797</v>
      </c>
      <c r="W32" s="107">
        <v>6797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382</v>
      </c>
      <c r="AG32" s="107">
        <v>382</v>
      </c>
      <c r="AH32" s="107">
        <v>0</v>
      </c>
      <c r="AI32" s="107">
        <v>0</v>
      </c>
      <c r="AJ32" s="107">
        <f t="shared" si="11"/>
        <v>382</v>
      </c>
      <c r="AK32" s="107">
        <v>0</v>
      </c>
      <c r="AL32" s="107">
        <v>0</v>
      </c>
      <c r="AM32" s="107">
        <v>382</v>
      </c>
      <c r="AN32" s="107">
        <v>0</v>
      </c>
      <c r="AO32" s="107">
        <v>0</v>
      </c>
      <c r="AP32" s="107">
        <v>0</v>
      </c>
      <c r="AQ32" s="107">
        <v>0</v>
      </c>
      <c r="AR32" s="107">
        <v>0</v>
      </c>
      <c r="AS32" s="107">
        <v>0</v>
      </c>
      <c r="AT32" s="107">
        <f t="shared" si="12"/>
        <v>0</v>
      </c>
      <c r="AU32" s="107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259</v>
      </c>
      <c r="B33" s="101" t="s">
        <v>311</v>
      </c>
      <c r="C33" s="100" t="s">
        <v>312</v>
      </c>
      <c r="D33" s="107">
        <f t="shared" si="2"/>
        <v>2838</v>
      </c>
      <c r="E33" s="107">
        <f t="shared" si="3"/>
        <v>2838</v>
      </c>
      <c r="F33" s="107">
        <v>821</v>
      </c>
      <c r="G33" s="107">
        <v>2017</v>
      </c>
      <c r="H33" s="107">
        <f t="shared" si="4"/>
        <v>0</v>
      </c>
      <c r="I33" s="107">
        <v>0</v>
      </c>
      <c r="J33" s="107">
        <v>0</v>
      </c>
      <c r="K33" s="107">
        <f t="shared" si="5"/>
        <v>0</v>
      </c>
      <c r="L33" s="107">
        <v>0</v>
      </c>
      <c r="M33" s="107">
        <v>0</v>
      </c>
      <c r="N33" s="107">
        <f t="shared" si="6"/>
        <v>2838</v>
      </c>
      <c r="O33" s="107">
        <f t="shared" si="7"/>
        <v>821</v>
      </c>
      <c r="P33" s="107">
        <v>821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2017</v>
      </c>
      <c r="W33" s="107">
        <v>2017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146</v>
      </c>
      <c r="AG33" s="107">
        <v>146</v>
      </c>
      <c r="AH33" s="107">
        <v>0</v>
      </c>
      <c r="AI33" s="107">
        <v>0</v>
      </c>
      <c r="AJ33" s="107">
        <f t="shared" si="11"/>
        <v>146</v>
      </c>
      <c r="AK33" s="107">
        <v>0</v>
      </c>
      <c r="AL33" s="107">
        <v>0</v>
      </c>
      <c r="AM33" s="107">
        <v>14</v>
      </c>
      <c r="AN33" s="107">
        <v>132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f t="shared" si="12"/>
        <v>2</v>
      </c>
      <c r="AU33" s="107">
        <v>0</v>
      </c>
      <c r="AV33" s="107">
        <v>0</v>
      </c>
      <c r="AW33" s="107">
        <v>2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259</v>
      </c>
      <c r="B34" s="101" t="s">
        <v>313</v>
      </c>
      <c r="C34" s="100" t="s">
        <v>314</v>
      </c>
      <c r="D34" s="107">
        <f t="shared" si="2"/>
        <v>1872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1872</v>
      </c>
      <c r="L34" s="107">
        <v>1093</v>
      </c>
      <c r="M34" s="107">
        <v>779</v>
      </c>
      <c r="N34" s="107">
        <f t="shared" si="6"/>
        <v>1872</v>
      </c>
      <c r="O34" s="107">
        <f t="shared" si="7"/>
        <v>1093</v>
      </c>
      <c r="P34" s="107">
        <v>1093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779</v>
      </c>
      <c r="W34" s="107">
        <v>779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3</v>
      </c>
      <c r="AG34" s="107">
        <v>3</v>
      </c>
      <c r="AH34" s="107">
        <v>0</v>
      </c>
      <c r="AI34" s="107">
        <v>0</v>
      </c>
      <c r="AJ34" s="107">
        <f t="shared" si="11"/>
        <v>3</v>
      </c>
      <c r="AK34" s="107">
        <v>0</v>
      </c>
      <c r="AL34" s="107">
        <v>0</v>
      </c>
      <c r="AM34" s="107">
        <v>3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0</v>
      </c>
      <c r="AU34" s="107">
        <v>0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259</v>
      </c>
      <c r="B35" s="101" t="s">
        <v>315</v>
      </c>
      <c r="C35" s="100" t="s">
        <v>316</v>
      </c>
      <c r="D35" s="107">
        <f t="shared" si="2"/>
        <v>12526</v>
      </c>
      <c r="E35" s="107">
        <f t="shared" si="3"/>
        <v>0</v>
      </c>
      <c r="F35" s="107">
        <v>0</v>
      </c>
      <c r="G35" s="107">
        <v>0</v>
      </c>
      <c r="H35" s="107">
        <f t="shared" si="4"/>
        <v>0</v>
      </c>
      <c r="I35" s="107">
        <v>0</v>
      </c>
      <c r="J35" s="107">
        <v>0</v>
      </c>
      <c r="K35" s="107">
        <f t="shared" si="5"/>
        <v>12526</v>
      </c>
      <c r="L35" s="107">
        <v>2292</v>
      </c>
      <c r="M35" s="107">
        <v>10234</v>
      </c>
      <c r="N35" s="107">
        <f t="shared" si="6"/>
        <v>12526</v>
      </c>
      <c r="O35" s="107">
        <f t="shared" si="7"/>
        <v>2292</v>
      </c>
      <c r="P35" s="107">
        <v>2292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10234</v>
      </c>
      <c r="W35" s="107">
        <v>10234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521</v>
      </c>
      <c r="AG35" s="107">
        <v>521</v>
      </c>
      <c r="AH35" s="107">
        <v>0</v>
      </c>
      <c r="AI35" s="107">
        <v>0</v>
      </c>
      <c r="AJ35" s="107">
        <f t="shared" si="11"/>
        <v>521</v>
      </c>
      <c r="AK35" s="107">
        <v>0</v>
      </c>
      <c r="AL35" s="107">
        <v>0</v>
      </c>
      <c r="AM35" s="107">
        <v>521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f t="shared" si="12"/>
        <v>0</v>
      </c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259</v>
      </c>
      <c r="B36" s="101" t="s">
        <v>317</v>
      </c>
      <c r="C36" s="100" t="s">
        <v>318</v>
      </c>
      <c r="D36" s="107">
        <f t="shared" si="2"/>
        <v>5009</v>
      </c>
      <c r="E36" s="107">
        <f t="shared" si="3"/>
        <v>0</v>
      </c>
      <c r="F36" s="107">
        <v>0</v>
      </c>
      <c r="G36" s="107">
        <v>0</v>
      </c>
      <c r="H36" s="107">
        <f t="shared" si="4"/>
        <v>0</v>
      </c>
      <c r="I36" s="107">
        <v>0</v>
      </c>
      <c r="J36" s="107">
        <v>0</v>
      </c>
      <c r="K36" s="107">
        <f t="shared" si="5"/>
        <v>5009</v>
      </c>
      <c r="L36" s="107">
        <v>1894</v>
      </c>
      <c r="M36" s="107">
        <v>3115</v>
      </c>
      <c r="N36" s="107">
        <f t="shared" si="6"/>
        <v>5009</v>
      </c>
      <c r="O36" s="107">
        <f t="shared" si="7"/>
        <v>1894</v>
      </c>
      <c r="P36" s="107">
        <v>1894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3115</v>
      </c>
      <c r="W36" s="107">
        <v>3115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59</v>
      </c>
      <c r="AG36" s="107">
        <v>59</v>
      </c>
      <c r="AH36" s="107">
        <v>0</v>
      </c>
      <c r="AI36" s="107">
        <v>0</v>
      </c>
      <c r="AJ36" s="107">
        <f t="shared" si="11"/>
        <v>59</v>
      </c>
      <c r="AK36" s="107">
        <v>0</v>
      </c>
      <c r="AL36" s="107">
        <v>0</v>
      </c>
      <c r="AM36" s="107">
        <v>59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f t="shared" si="12"/>
        <v>0</v>
      </c>
      <c r="AU36" s="107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f t="shared" si="13"/>
        <v>125</v>
      </c>
      <c r="BA36" s="107">
        <v>125</v>
      </c>
      <c r="BB36" s="107">
        <v>0</v>
      </c>
      <c r="BC36" s="107">
        <v>0</v>
      </c>
    </row>
    <row r="37" spans="1:55" s="104" customFormat="1" ht="12" customHeight="1">
      <c r="A37" s="100" t="s">
        <v>259</v>
      </c>
      <c r="B37" s="101" t="s">
        <v>319</v>
      </c>
      <c r="C37" s="100" t="s">
        <v>320</v>
      </c>
      <c r="D37" s="107">
        <f t="shared" si="2"/>
        <v>6535</v>
      </c>
      <c r="E37" s="107">
        <f t="shared" si="3"/>
        <v>0</v>
      </c>
      <c r="F37" s="107">
        <v>0</v>
      </c>
      <c r="G37" s="107">
        <v>0</v>
      </c>
      <c r="H37" s="107">
        <f t="shared" si="4"/>
        <v>0</v>
      </c>
      <c r="I37" s="107">
        <v>0</v>
      </c>
      <c r="J37" s="107">
        <v>0</v>
      </c>
      <c r="K37" s="107">
        <f t="shared" si="5"/>
        <v>6535</v>
      </c>
      <c r="L37" s="107">
        <v>1569</v>
      </c>
      <c r="M37" s="107">
        <v>4966</v>
      </c>
      <c r="N37" s="107">
        <f t="shared" si="6"/>
        <v>6535</v>
      </c>
      <c r="O37" s="107">
        <f t="shared" si="7"/>
        <v>1569</v>
      </c>
      <c r="P37" s="107">
        <v>1569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f t="shared" si="8"/>
        <v>4966</v>
      </c>
      <c r="W37" s="107">
        <v>4966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336</v>
      </c>
      <c r="AG37" s="107">
        <v>336</v>
      </c>
      <c r="AH37" s="107">
        <v>0</v>
      </c>
      <c r="AI37" s="107">
        <v>0</v>
      </c>
      <c r="AJ37" s="107">
        <f t="shared" si="11"/>
        <v>336</v>
      </c>
      <c r="AK37" s="107">
        <v>0</v>
      </c>
      <c r="AL37" s="107">
        <v>0</v>
      </c>
      <c r="AM37" s="107">
        <v>31</v>
      </c>
      <c r="AN37" s="107">
        <v>305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f t="shared" si="12"/>
        <v>3</v>
      </c>
      <c r="AU37" s="107">
        <v>0</v>
      </c>
      <c r="AV37" s="107">
        <v>0</v>
      </c>
      <c r="AW37" s="107">
        <v>3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259</v>
      </c>
      <c r="B38" s="101" t="s">
        <v>321</v>
      </c>
      <c r="C38" s="100" t="s">
        <v>322</v>
      </c>
      <c r="D38" s="107">
        <f t="shared" si="2"/>
        <v>3990</v>
      </c>
      <c r="E38" s="107">
        <f t="shared" si="3"/>
        <v>0</v>
      </c>
      <c r="F38" s="107">
        <v>0</v>
      </c>
      <c r="G38" s="107">
        <v>0</v>
      </c>
      <c r="H38" s="107">
        <f t="shared" si="4"/>
        <v>0</v>
      </c>
      <c r="I38" s="107">
        <v>0</v>
      </c>
      <c r="J38" s="107">
        <v>0</v>
      </c>
      <c r="K38" s="107">
        <f t="shared" si="5"/>
        <v>3990</v>
      </c>
      <c r="L38" s="107">
        <v>1933</v>
      </c>
      <c r="M38" s="107">
        <v>2057</v>
      </c>
      <c r="N38" s="107">
        <f t="shared" si="6"/>
        <v>3990</v>
      </c>
      <c r="O38" s="107">
        <f t="shared" si="7"/>
        <v>1933</v>
      </c>
      <c r="P38" s="107">
        <v>1933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f t="shared" si="8"/>
        <v>2057</v>
      </c>
      <c r="W38" s="107">
        <v>2057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54</v>
      </c>
      <c r="AG38" s="107">
        <v>54</v>
      </c>
      <c r="AH38" s="107">
        <v>0</v>
      </c>
      <c r="AI38" s="107">
        <v>0</v>
      </c>
      <c r="AJ38" s="107">
        <f t="shared" si="11"/>
        <v>54</v>
      </c>
      <c r="AK38" s="107">
        <v>0</v>
      </c>
      <c r="AL38" s="107">
        <v>0</v>
      </c>
      <c r="AM38" s="107">
        <v>54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f t="shared" si="12"/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99</v>
      </c>
      <c r="BA38" s="107">
        <v>99</v>
      </c>
      <c r="BB38" s="107">
        <v>0</v>
      </c>
      <c r="BC38" s="107">
        <v>0</v>
      </c>
    </row>
    <row r="39" spans="1:55" s="104" customFormat="1" ht="12" customHeight="1">
      <c r="A39" s="100" t="s">
        <v>259</v>
      </c>
      <c r="B39" s="101" t="s">
        <v>323</v>
      </c>
      <c r="C39" s="100" t="s">
        <v>324</v>
      </c>
      <c r="D39" s="107">
        <f t="shared" si="2"/>
        <v>3250</v>
      </c>
      <c r="E39" s="107">
        <f t="shared" si="3"/>
        <v>0</v>
      </c>
      <c r="F39" s="107">
        <v>0</v>
      </c>
      <c r="G39" s="107">
        <v>0</v>
      </c>
      <c r="H39" s="107">
        <f t="shared" si="4"/>
        <v>0</v>
      </c>
      <c r="I39" s="107">
        <v>0</v>
      </c>
      <c r="J39" s="107">
        <v>0</v>
      </c>
      <c r="K39" s="107">
        <f t="shared" si="5"/>
        <v>3250</v>
      </c>
      <c r="L39" s="107">
        <v>1574</v>
      </c>
      <c r="M39" s="107">
        <v>1676</v>
      </c>
      <c r="N39" s="107">
        <f t="shared" si="6"/>
        <v>3250</v>
      </c>
      <c r="O39" s="107">
        <f t="shared" si="7"/>
        <v>1574</v>
      </c>
      <c r="P39" s="107">
        <v>1574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f t="shared" si="8"/>
        <v>1676</v>
      </c>
      <c r="W39" s="107">
        <v>1676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161</v>
      </c>
      <c r="AG39" s="107">
        <v>161</v>
      </c>
      <c r="AH39" s="107">
        <v>0</v>
      </c>
      <c r="AI39" s="107">
        <v>0</v>
      </c>
      <c r="AJ39" s="107">
        <f t="shared" si="11"/>
        <v>161</v>
      </c>
      <c r="AK39" s="107">
        <v>0</v>
      </c>
      <c r="AL39" s="107">
        <v>0</v>
      </c>
      <c r="AM39" s="107">
        <v>161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0</v>
      </c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89</v>
      </c>
      <c r="BA39" s="107">
        <v>89</v>
      </c>
      <c r="BB39" s="107">
        <v>0</v>
      </c>
      <c r="BC39" s="107">
        <v>0</v>
      </c>
    </row>
    <row r="40" spans="1:55" s="104" customFormat="1" ht="12" customHeight="1">
      <c r="A40" s="100" t="s">
        <v>259</v>
      </c>
      <c r="B40" s="101" t="s">
        <v>325</v>
      </c>
      <c r="C40" s="100" t="s">
        <v>326</v>
      </c>
      <c r="D40" s="107">
        <f t="shared" si="2"/>
        <v>1486</v>
      </c>
      <c r="E40" s="107">
        <f t="shared" si="3"/>
        <v>0</v>
      </c>
      <c r="F40" s="107">
        <v>0</v>
      </c>
      <c r="G40" s="107">
        <v>0</v>
      </c>
      <c r="H40" s="107">
        <f t="shared" si="4"/>
        <v>0</v>
      </c>
      <c r="I40" s="107">
        <v>0</v>
      </c>
      <c r="J40" s="107">
        <v>0</v>
      </c>
      <c r="K40" s="107">
        <f t="shared" si="5"/>
        <v>1486</v>
      </c>
      <c r="L40" s="107">
        <v>537</v>
      </c>
      <c r="M40" s="107">
        <v>949</v>
      </c>
      <c r="N40" s="107">
        <f t="shared" si="6"/>
        <v>1486</v>
      </c>
      <c r="O40" s="107">
        <f t="shared" si="7"/>
        <v>537</v>
      </c>
      <c r="P40" s="107">
        <v>537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f t="shared" si="8"/>
        <v>949</v>
      </c>
      <c r="W40" s="107">
        <v>949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43</v>
      </c>
      <c r="AG40" s="107">
        <v>43</v>
      </c>
      <c r="AH40" s="107">
        <v>0</v>
      </c>
      <c r="AI40" s="107">
        <v>0</v>
      </c>
      <c r="AJ40" s="107">
        <f t="shared" si="11"/>
        <v>43</v>
      </c>
      <c r="AK40" s="107">
        <v>0</v>
      </c>
      <c r="AL40" s="107">
        <v>0</v>
      </c>
      <c r="AM40" s="107">
        <v>43</v>
      </c>
      <c r="AN40" s="107">
        <v>0</v>
      </c>
      <c r="AO40" s="107">
        <v>0</v>
      </c>
      <c r="AP40" s="107">
        <v>0</v>
      </c>
      <c r="AQ40" s="107">
        <v>0</v>
      </c>
      <c r="AR40" s="107">
        <v>0</v>
      </c>
      <c r="AS40" s="107">
        <v>0</v>
      </c>
      <c r="AT40" s="107">
        <f t="shared" si="12"/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f t="shared" si="13"/>
        <v>0</v>
      </c>
      <c r="BA40" s="107">
        <v>0</v>
      </c>
      <c r="BB40" s="107">
        <v>0</v>
      </c>
      <c r="BC40" s="107">
        <v>0</v>
      </c>
    </row>
    <row r="41" spans="1:55" s="104" customFormat="1" ht="12" customHeight="1">
      <c r="A41" s="100" t="s">
        <v>259</v>
      </c>
      <c r="B41" s="101" t="s">
        <v>327</v>
      </c>
      <c r="C41" s="100" t="s">
        <v>328</v>
      </c>
      <c r="D41" s="107">
        <f t="shared" si="2"/>
        <v>1570</v>
      </c>
      <c r="E41" s="107">
        <f t="shared" si="3"/>
        <v>0</v>
      </c>
      <c r="F41" s="107">
        <v>0</v>
      </c>
      <c r="G41" s="107">
        <v>0</v>
      </c>
      <c r="H41" s="107">
        <f t="shared" si="4"/>
        <v>0</v>
      </c>
      <c r="I41" s="107">
        <v>0</v>
      </c>
      <c r="J41" s="107">
        <v>0</v>
      </c>
      <c r="K41" s="107">
        <f t="shared" si="5"/>
        <v>1570</v>
      </c>
      <c r="L41" s="107">
        <v>646</v>
      </c>
      <c r="M41" s="107">
        <v>924</v>
      </c>
      <c r="N41" s="107">
        <f t="shared" si="6"/>
        <v>1570</v>
      </c>
      <c r="O41" s="107">
        <f t="shared" si="7"/>
        <v>646</v>
      </c>
      <c r="P41" s="107">
        <v>646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f t="shared" si="8"/>
        <v>924</v>
      </c>
      <c r="W41" s="107">
        <v>924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f t="shared" si="9"/>
        <v>0</v>
      </c>
      <c r="AD41" s="107">
        <v>0</v>
      </c>
      <c r="AE41" s="107">
        <v>0</v>
      </c>
      <c r="AF41" s="107">
        <f t="shared" si="10"/>
        <v>23</v>
      </c>
      <c r="AG41" s="107">
        <v>23</v>
      </c>
      <c r="AH41" s="107">
        <v>0</v>
      </c>
      <c r="AI41" s="107">
        <v>0</v>
      </c>
      <c r="AJ41" s="107">
        <f t="shared" si="11"/>
        <v>23</v>
      </c>
      <c r="AK41" s="107">
        <v>0</v>
      </c>
      <c r="AL41" s="107">
        <v>0</v>
      </c>
      <c r="AM41" s="107">
        <v>23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f t="shared" si="12"/>
        <v>0</v>
      </c>
      <c r="AU41" s="107">
        <v>0</v>
      </c>
      <c r="AV41" s="107">
        <v>0</v>
      </c>
      <c r="AW41" s="107">
        <v>0</v>
      </c>
      <c r="AX41" s="107">
        <v>0</v>
      </c>
      <c r="AY41" s="107">
        <v>0</v>
      </c>
      <c r="AZ41" s="107">
        <f t="shared" si="13"/>
        <v>39</v>
      </c>
      <c r="BA41" s="107">
        <v>39</v>
      </c>
      <c r="BB41" s="107">
        <v>0</v>
      </c>
      <c r="BC41" s="107">
        <v>0</v>
      </c>
    </row>
    <row r="42" spans="1:55" s="104" customFormat="1" ht="12" customHeight="1">
      <c r="A42" s="100" t="s">
        <v>259</v>
      </c>
      <c r="B42" s="101" t="s">
        <v>329</v>
      </c>
      <c r="C42" s="100" t="s">
        <v>330</v>
      </c>
      <c r="D42" s="107">
        <f t="shared" si="2"/>
        <v>7315</v>
      </c>
      <c r="E42" s="107">
        <f t="shared" si="3"/>
        <v>0</v>
      </c>
      <c r="F42" s="107">
        <v>0</v>
      </c>
      <c r="G42" s="107">
        <v>0</v>
      </c>
      <c r="H42" s="107">
        <f t="shared" si="4"/>
        <v>0</v>
      </c>
      <c r="I42" s="107">
        <v>0</v>
      </c>
      <c r="J42" s="107">
        <v>0</v>
      </c>
      <c r="K42" s="107">
        <f t="shared" si="5"/>
        <v>7315</v>
      </c>
      <c r="L42" s="107">
        <v>4591</v>
      </c>
      <c r="M42" s="107">
        <v>2724</v>
      </c>
      <c r="N42" s="107">
        <f t="shared" si="6"/>
        <v>7315</v>
      </c>
      <c r="O42" s="107">
        <f t="shared" si="7"/>
        <v>4591</v>
      </c>
      <c r="P42" s="107">
        <v>4591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f t="shared" si="8"/>
        <v>2724</v>
      </c>
      <c r="W42" s="107">
        <v>2724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f t="shared" si="9"/>
        <v>0</v>
      </c>
      <c r="AD42" s="107">
        <v>0</v>
      </c>
      <c r="AE42" s="107">
        <v>0</v>
      </c>
      <c r="AF42" s="107">
        <f t="shared" si="10"/>
        <v>229</v>
      </c>
      <c r="AG42" s="107">
        <v>229</v>
      </c>
      <c r="AH42" s="107">
        <v>0</v>
      </c>
      <c r="AI42" s="107">
        <v>0</v>
      </c>
      <c r="AJ42" s="107">
        <f t="shared" si="11"/>
        <v>229</v>
      </c>
      <c r="AK42" s="107">
        <v>0</v>
      </c>
      <c r="AL42" s="107">
        <v>0</v>
      </c>
      <c r="AM42" s="107">
        <v>229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f t="shared" si="12"/>
        <v>32</v>
      </c>
      <c r="AU42" s="107">
        <v>0</v>
      </c>
      <c r="AV42" s="107">
        <v>0</v>
      </c>
      <c r="AW42" s="107">
        <v>32</v>
      </c>
      <c r="AX42" s="107">
        <v>0</v>
      </c>
      <c r="AY42" s="107">
        <v>0</v>
      </c>
      <c r="AZ42" s="107">
        <f t="shared" si="13"/>
        <v>0</v>
      </c>
      <c r="BA42" s="107">
        <v>0</v>
      </c>
      <c r="BB42" s="107">
        <v>0</v>
      </c>
      <c r="BC42" s="107">
        <v>0</v>
      </c>
    </row>
    <row r="43" spans="1:55" s="104" customFormat="1" ht="12" customHeight="1">
      <c r="A43" s="100" t="s">
        <v>259</v>
      </c>
      <c r="B43" s="101" t="s">
        <v>331</v>
      </c>
      <c r="C43" s="100" t="s">
        <v>332</v>
      </c>
      <c r="D43" s="107">
        <f t="shared" si="2"/>
        <v>7557</v>
      </c>
      <c r="E43" s="107">
        <f t="shared" si="3"/>
        <v>0</v>
      </c>
      <c r="F43" s="107">
        <v>0</v>
      </c>
      <c r="G43" s="107">
        <v>0</v>
      </c>
      <c r="H43" s="107">
        <f t="shared" si="4"/>
        <v>0</v>
      </c>
      <c r="I43" s="107">
        <v>0</v>
      </c>
      <c r="J43" s="107">
        <v>0</v>
      </c>
      <c r="K43" s="107">
        <f t="shared" si="5"/>
        <v>7557</v>
      </c>
      <c r="L43" s="107">
        <v>3049</v>
      </c>
      <c r="M43" s="107">
        <v>4508</v>
      </c>
      <c r="N43" s="107">
        <f t="shared" si="6"/>
        <v>7557</v>
      </c>
      <c r="O43" s="107">
        <f t="shared" si="7"/>
        <v>3049</v>
      </c>
      <c r="P43" s="107">
        <v>3049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f t="shared" si="8"/>
        <v>4508</v>
      </c>
      <c r="W43" s="107">
        <v>4508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f t="shared" si="9"/>
        <v>0</v>
      </c>
      <c r="AD43" s="107">
        <v>0</v>
      </c>
      <c r="AE43" s="107">
        <v>0</v>
      </c>
      <c r="AF43" s="107">
        <f t="shared" si="10"/>
        <v>49</v>
      </c>
      <c r="AG43" s="107">
        <v>49</v>
      </c>
      <c r="AH43" s="107">
        <v>0</v>
      </c>
      <c r="AI43" s="107">
        <v>0</v>
      </c>
      <c r="AJ43" s="107">
        <f t="shared" si="11"/>
        <v>69</v>
      </c>
      <c r="AK43" s="107">
        <v>20</v>
      </c>
      <c r="AL43" s="107">
        <v>0</v>
      </c>
      <c r="AM43" s="107">
        <v>49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0</v>
      </c>
      <c r="AT43" s="107">
        <f t="shared" si="12"/>
        <v>3</v>
      </c>
      <c r="AU43" s="107">
        <v>0</v>
      </c>
      <c r="AV43" s="107">
        <v>0</v>
      </c>
      <c r="AW43" s="107">
        <v>3</v>
      </c>
      <c r="AX43" s="107">
        <v>0</v>
      </c>
      <c r="AY43" s="107">
        <v>0</v>
      </c>
      <c r="AZ43" s="107">
        <f t="shared" si="13"/>
        <v>0</v>
      </c>
      <c r="BA43" s="107">
        <v>0</v>
      </c>
      <c r="BB43" s="107">
        <v>0</v>
      </c>
      <c r="BC43" s="107">
        <v>0</v>
      </c>
    </row>
    <row r="44" spans="1:55" s="104" customFormat="1" ht="12" customHeight="1">
      <c r="A44" s="100" t="s">
        <v>259</v>
      </c>
      <c r="B44" s="101" t="s">
        <v>333</v>
      </c>
      <c r="C44" s="100" t="s">
        <v>334</v>
      </c>
      <c r="D44" s="107">
        <f t="shared" si="2"/>
        <v>4183</v>
      </c>
      <c r="E44" s="107">
        <f t="shared" si="3"/>
        <v>0</v>
      </c>
      <c r="F44" s="107">
        <v>0</v>
      </c>
      <c r="G44" s="107">
        <v>0</v>
      </c>
      <c r="H44" s="107">
        <f t="shared" si="4"/>
        <v>0</v>
      </c>
      <c r="I44" s="107">
        <v>0</v>
      </c>
      <c r="J44" s="107">
        <v>0</v>
      </c>
      <c r="K44" s="107">
        <f t="shared" si="5"/>
        <v>4183</v>
      </c>
      <c r="L44" s="107">
        <v>2240</v>
      </c>
      <c r="M44" s="107">
        <v>1943</v>
      </c>
      <c r="N44" s="107">
        <f t="shared" si="6"/>
        <v>4183</v>
      </c>
      <c r="O44" s="107">
        <f t="shared" si="7"/>
        <v>2240</v>
      </c>
      <c r="P44" s="107">
        <v>2240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f t="shared" si="8"/>
        <v>1943</v>
      </c>
      <c r="W44" s="107">
        <v>1943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f t="shared" si="9"/>
        <v>0</v>
      </c>
      <c r="AD44" s="107">
        <v>0</v>
      </c>
      <c r="AE44" s="107">
        <v>0</v>
      </c>
      <c r="AF44" s="107">
        <f t="shared" si="10"/>
        <v>149</v>
      </c>
      <c r="AG44" s="107">
        <v>149</v>
      </c>
      <c r="AH44" s="107">
        <v>0</v>
      </c>
      <c r="AI44" s="107">
        <v>0</v>
      </c>
      <c r="AJ44" s="107">
        <f t="shared" si="11"/>
        <v>149</v>
      </c>
      <c r="AK44" s="107">
        <v>0</v>
      </c>
      <c r="AL44" s="107">
        <v>0</v>
      </c>
      <c r="AM44" s="107">
        <v>131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18</v>
      </c>
      <c r="AT44" s="107">
        <f t="shared" si="12"/>
        <v>0</v>
      </c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f t="shared" si="13"/>
        <v>0</v>
      </c>
      <c r="BA44" s="107">
        <v>0</v>
      </c>
      <c r="BB44" s="107">
        <v>0</v>
      </c>
      <c r="BC44" s="107">
        <v>0</v>
      </c>
    </row>
    <row r="45" spans="1:55" s="104" customFormat="1" ht="12" customHeight="1">
      <c r="A45" s="100" t="s">
        <v>259</v>
      </c>
      <c r="B45" s="101" t="s">
        <v>335</v>
      </c>
      <c r="C45" s="100" t="s">
        <v>258</v>
      </c>
      <c r="D45" s="107">
        <f t="shared" si="2"/>
        <v>12774</v>
      </c>
      <c r="E45" s="107">
        <f t="shared" si="3"/>
        <v>0</v>
      </c>
      <c r="F45" s="107">
        <v>0</v>
      </c>
      <c r="G45" s="107">
        <v>0</v>
      </c>
      <c r="H45" s="107">
        <f t="shared" si="4"/>
        <v>0</v>
      </c>
      <c r="I45" s="107">
        <v>0</v>
      </c>
      <c r="J45" s="107">
        <v>0</v>
      </c>
      <c r="K45" s="107">
        <f t="shared" si="5"/>
        <v>12774</v>
      </c>
      <c r="L45" s="107">
        <v>5310</v>
      </c>
      <c r="M45" s="107">
        <v>7464</v>
      </c>
      <c r="N45" s="107">
        <f t="shared" si="6"/>
        <v>12774</v>
      </c>
      <c r="O45" s="107">
        <f t="shared" si="7"/>
        <v>5310</v>
      </c>
      <c r="P45" s="107">
        <v>5310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f t="shared" si="8"/>
        <v>7464</v>
      </c>
      <c r="W45" s="107">
        <v>7464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f t="shared" si="9"/>
        <v>0</v>
      </c>
      <c r="AD45" s="107">
        <v>0</v>
      </c>
      <c r="AE45" s="107">
        <v>0</v>
      </c>
      <c r="AF45" s="107">
        <f t="shared" si="10"/>
        <v>453</v>
      </c>
      <c r="AG45" s="107">
        <v>453</v>
      </c>
      <c r="AH45" s="107">
        <v>0</v>
      </c>
      <c r="AI45" s="107">
        <v>0</v>
      </c>
      <c r="AJ45" s="107">
        <f t="shared" si="11"/>
        <v>453</v>
      </c>
      <c r="AK45" s="107">
        <v>0</v>
      </c>
      <c r="AL45" s="107">
        <v>0</v>
      </c>
      <c r="AM45" s="107">
        <v>298</v>
      </c>
      <c r="AN45" s="107">
        <v>0</v>
      </c>
      <c r="AO45" s="107">
        <v>0</v>
      </c>
      <c r="AP45" s="107">
        <v>0</v>
      </c>
      <c r="AQ45" s="107">
        <v>151</v>
      </c>
      <c r="AR45" s="107">
        <v>0</v>
      </c>
      <c r="AS45" s="107">
        <v>4</v>
      </c>
      <c r="AT45" s="107">
        <f t="shared" si="12"/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f t="shared" si="13"/>
        <v>0</v>
      </c>
      <c r="BA45" s="107">
        <v>0</v>
      </c>
      <c r="BB45" s="107">
        <v>0</v>
      </c>
      <c r="BC45" s="107">
        <v>0</v>
      </c>
    </row>
    <row r="46" spans="1:55" s="104" customFormat="1" ht="12" customHeight="1">
      <c r="A46" s="100" t="s">
        <v>259</v>
      </c>
      <c r="B46" s="101" t="s">
        <v>336</v>
      </c>
      <c r="C46" s="100" t="s">
        <v>337</v>
      </c>
      <c r="D46" s="107">
        <f t="shared" si="2"/>
        <v>7588</v>
      </c>
      <c r="E46" s="107">
        <f t="shared" si="3"/>
        <v>0</v>
      </c>
      <c r="F46" s="107">
        <v>0</v>
      </c>
      <c r="G46" s="107">
        <v>0</v>
      </c>
      <c r="H46" s="107">
        <f t="shared" si="4"/>
        <v>0</v>
      </c>
      <c r="I46" s="107">
        <v>0</v>
      </c>
      <c r="J46" s="107">
        <v>0</v>
      </c>
      <c r="K46" s="107">
        <f t="shared" si="5"/>
        <v>7588</v>
      </c>
      <c r="L46" s="107">
        <v>2832</v>
      </c>
      <c r="M46" s="107">
        <v>4756</v>
      </c>
      <c r="N46" s="107">
        <f t="shared" si="6"/>
        <v>7588</v>
      </c>
      <c r="O46" s="107">
        <f t="shared" si="7"/>
        <v>2832</v>
      </c>
      <c r="P46" s="107">
        <v>2832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f t="shared" si="8"/>
        <v>4756</v>
      </c>
      <c r="W46" s="107">
        <v>4756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f t="shared" si="9"/>
        <v>0</v>
      </c>
      <c r="AD46" s="107">
        <v>0</v>
      </c>
      <c r="AE46" s="107">
        <v>0</v>
      </c>
      <c r="AF46" s="107">
        <f t="shared" si="10"/>
        <v>362</v>
      </c>
      <c r="AG46" s="107">
        <v>362</v>
      </c>
      <c r="AH46" s="107">
        <v>0</v>
      </c>
      <c r="AI46" s="107">
        <v>0</v>
      </c>
      <c r="AJ46" s="107">
        <f t="shared" si="11"/>
        <v>362</v>
      </c>
      <c r="AK46" s="107">
        <v>0</v>
      </c>
      <c r="AL46" s="107">
        <v>0</v>
      </c>
      <c r="AM46" s="107">
        <v>14</v>
      </c>
      <c r="AN46" s="107">
        <v>0</v>
      </c>
      <c r="AO46" s="107">
        <v>0</v>
      </c>
      <c r="AP46" s="107">
        <v>0</v>
      </c>
      <c r="AQ46" s="107">
        <v>339</v>
      </c>
      <c r="AR46" s="107">
        <v>0</v>
      </c>
      <c r="AS46" s="107">
        <v>9</v>
      </c>
      <c r="AT46" s="107">
        <f t="shared" si="12"/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f t="shared" si="13"/>
        <v>0</v>
      </c>
      <c r="BA46" s="107">
        <v>0</v>
      </c>
      <c r="BB46" s="107">
        <v>0</v>
      </c>
      <c r="BC46" s="107">
        <v>0</v>
      </c>
    </row>
    <row r="47" spans="1:55" s="104" customFormat="1" ht="12" customHeight="1">
      <c r="A47" s="100" t="s">
        <v>259</v>
      </c>
      <c r="B47" s="101" t="s">
        <v>338</v>
      </c>
      <c r="C47" s="100" t="s">
        <v>339</v>
      </c>
      <c r="D47" s="107">
        <f t="shared" si="2"/>
        <v>732</v>
      </c>
      <c r="E47" s="107">
        <f t="shared" si="3"/>
        <v>0</v>
      </c>
      <c r="F47" s="107">
        <v>0</v>
      </c>
      <c r="G47" s="107">
        <v>0</v>
      </c>
      <c r="H47" s="107">
        <f t="shared" si="4"/>
        <v>0</v>
      </c>
      <c r="I47" s="107">
        <v>0</v>
      </c>
      <c r="J47" s="107">
        <v>0</v>
      </c>
      <c r="K47" s="107">
        <f t="shared" si="5"/>
        <v>732</v>
      </c>
      <c r="L47" s="107">
        <v>304</v>
      </c>
      <c r="M47" s="107">
        <v>428</v>
      </c>
      <c r="N47" s="107">
        <f t="shared" si="6"/>
        <v>732</v>
      </c>
      <c r="O47" s="107">
        <f t="shared" si="7"/>
        <v>304</v>
      </c>
      <c r="P47" s="107">
        <v>304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f t="shared" si="8"/>
        <v>428</v>
      </c>
      <c r="W47" s="107">
        <v>428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f t="shared" si="9"/>
        <v>0</v>
      </c>
      <c r="AD47" s="107">
        <v>0</v>
      </c>
      <c r="AE47" s="107">
        <v>0</v>
      </c>
      <c r="AF47" s="107">
        <f t="shared" si="10"/>
        <v>5</v>
      </c>
      <c r="AG47" s="107">
        <v>5</v>
      </c>
      <c r="AH47" s="107">
        <v>0</v>
      </c>
      <c r="AI47" s="107">
        <v>0</v>
      </c>
      <c r="AJ47" s="107">
        <f t="shared" si="11"/>
        <v>7</v>
      </c>
      <c r="AK47" s="107">
        <v>2</v>
      </c>
      <c r="AL47" s="107">
        <v>0</v>
      </c>
      <c r="AM47" s="107">
        <v>5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f t="shared" si="12"/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f t="shared" si="13"/>
        <v>0</v>
      </c>
      <c r="BA47" s="107">
        <v>0</v>
      </c>
      <c r="BB47" s="107">
        <v>0</v>
      </c>
      <c r="BC47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340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02</v>
      </c>
      <c r="M2" s="2" t="str">
        <f>IF(L2&lt;&gt;"",VLOOKUP(L2,$AI$6:$AJ$52,2,FALSE),"-")</f>
        <v>青森県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200380</v>
      </c>
      <c r="F7" s="187" t="s">
        <v>30</v>
      </c>
      <c r="G7" s="6" t="s">
        <v>31</v>
      </c>
      <c r="H7" s="19">
        <f aca="true" t="shared" si="1" ref="H7:H12">AD14</f>
        <v>162554</v>
      </c>
      <c r="I7" s="19">
        <f aca="true" t="shared" si="2" ref="I7:I12">AD24</f>
        <v>283359</v>
      </c>
      <c r="J7" s="19">
        <f aca="true" t="shared" si="3" ref="J7:J12">SUM(H7:I7)</f>
        <v>445913</v>
      </c>
      <c r="K7" s="20">
        <f aca="true" t="shared" si="4" ref="K7:K12">IF(J$13&gt;0,J7/J$13,0)</f>
        <v>0.9999932722754958</v>
      </c>
      <c r="L7" s="21">
        <f>AD34</f>
        <v>12390</v>
      </c>
      <c r="M7" s="22">
        <f>AD37</f>
        <v>1736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200380</v>
      </c>
      <c r="AF7" s="11" t="str">
        <f ca="1" t="shared" si="0"/>
        <v>02000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0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0</v>
      </c>
      <c r="AF8" s="11" t="str">
        <f ca="1" t="shared" si="0"/>
        <v>02201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200380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692360</v>
      </c>
      <c r="AF9" s="11" t="str">
        <f ca="1" t="shared" si="0"/>
        <v>02202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692360</v>
      </c>
      <c r="F10" s="188"/>
      <c r="G10" s="6" t="s">
        <v>38</v>
      </c>
      <c r="H10" s="19">
        <f t="shared" si="1"/>
        <v>3</v>
      </c>
      <c r="I10" s="19">
        <f t="shared" si="2"/>
        <v>0</v>
      </c>
      <c r="J10" s="19">
        <f t="shared" si="3"/>
        <v>3</v>
      </c>
      <c r="K10" s="20">
        <f t="shared" si="4"/>
        <v>6.727724504166704E-06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0</v>
      </c>
      <c r="AF10" s="11" t="str">
        <f ca="1" t="shared" si="0"/>
        <v>02203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0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477548</v>
      </c>
      <c r="AF11" s="11" t="str">
        <f ca="1" t="shared" si="0"/>
        <v>02204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477548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204745</v>
      </c>
      <c r="AF12" s="11" t="str">
        <f ca="1" t="shared" si="0"/>
        <v>02205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1169908</v>
      </c>
      <c r="F13" s="189"/>
      <c r="G13" s="6" t="s">
        <v>34</v>
      </c>
      <c r="H13" s="19">
        <f>SUM(H7:H12)</f>
        <v>162557</v>
      </c>
      <c r="I13" s="19">
        <f>SUM(I7:I12)</f>
        <v>283359</v>
      </c>
      <c r="J13" s="19">
        <f>SUM(J7:J12)</f>
        <v>445916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3947</v>
      </c>
      <c r="AF13" s="11" t="str">
        <f ca="1" t="shared" si="0"/>
        <v>02206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1370288</v>
      </c>
      <c r="F14" s="170" t="s">
        <v>44</v>
      </c>
      <c r="G14" s="171"/>
      <c r="H14" s="19">
        <f>AD20</f>
        <v>0</v>
      </c>
      <c r="I14" s="19">
        <f>AD30</f>
        <v>0</v>
      </c>
      <c r="J14" s="19">
        <f>SUM(H14:I14)</f>
        <v>0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162554</v>
      </c>
      <c r="AF14" s="11" t="str">
        <f ca="1" t="shared" si="0"/>
        <v>02207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3947</v>
      </c>
      <c r="F15" s="172" t="s">
        <v>3</v>
      </c>
      <c r="G15" s="173"/>
      <c r="H15" s="29">
        <f>SUM(H13:H14)</f>
        <v>162557</v>
      </c>
      <c r="I15" s="29">
        <f>SUM(I13:I14)</f>
        <v>283359</v>
      </c>
      <c r="J15" s="29">
        <f>SUM(J13:J14)</f>
        <v>445916</v>
      </c>
      <c r="K15" s="30" t="s">
        <v>126</v>
      </c>
      <c r="L15" s="31">
        <f>SUM(L7:L9)</f>
        <v>12390</v>
      </c>
      <c r="M15" s="32">
        <f>SUM(M7:M9)</f>
        <v>1736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02208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02209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204745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3</v>
      </c>
      <c r="AF17" s="11" t="str">
        <f ca="1" t="shared" si="0"/>
        <v>02210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02301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0.8537679670259098</v>
      </c>
      <c r="F19" s="170" t="s">
        <v>50</v>
      </c>
      <c r="G19" s="171"/>
      <c r="H19" s="19">
        <f>AD21</f>
        <v>821</v>
      </c>
      <c r="I19" s="19">
        <f>AD31</f>
        <v>2017</v>
      </c>
      <c r="J19" s="23">
        <f>SUM(H19:I19)</f>
        <v>2838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02303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0.14623203297409013</v>
      </c>
      <c r="F20" s="170" t="s">
        <v>52</v>
      </c>
      <c r="G20" s="171"/>
      <c r="H20" s="19">
        <f>AD22</f>
        <v>0</v>
      </c>
      <c r="I20" s="19">
        <f>AD32</f>
        <v>0</v>
      </c>
      <c r="J20" s="23">
        <f>SUM(H20:I20)</f>
        <v>0</v>
      </c>
      <c r="AA20" s="3" t="s">
        <v>44</v>
      </c>
      <c r="AB20" s="48" t="s">
        <v>68</v>
      </c>
      <c r="AC20" s="48" t="s">
        <v>135</v>
      </c>
      <c r="AD20" s="11">
        <f ca="1" t="shared" si="5"/>
        <v>0</v>
      </c>
      <c r="AF20" s="11" t="str">
        <f ca="1" t="shared" si="0"/>
        <v>02304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0.5052660462618077</v>
      </c>
      <c r="F21" s="170" t="s">
        <v>54</v>
      </c>
      <c r="G21" s="171"/>
      <c r="H21" s="19">
        <f>AD23</f>
        <v>161736</v>
      </c>
      <c r="I21" s="19">
        <f>AD33</f>
        <v>281342</v>
      </c>
      <c r="J21" s="23">
        <f>SUM(H21:I21)</f>
        <v>443078</v>
      </c>
      <c r="AA21" s="3" t="s">
        <v>50</v>
      </c>
      <c r="AB21" s="48" t="s">
        <v>68</v>
      </c>
      <c r="AC21" s="48" t="s">
        <v>136</v>
      </c>
      <c r="AD21" s="11">
        <f ca="1" t="shared" si="5"/>
        <v>821</v>
      </c>
      <c r="AF21" s="11" t="str">
        <f ca="1" t="shared" si="0"/>
        <v>02307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0.34850192076410214</v>
      </c>
      <c r="F22" s="172" t="s">
        <v>3</v>
      </c>
      <c r="G22" s="173"/>
      <c r="H22" s="29">
        <f>SUM(H19:H21)</f>
        <v>162557</v>
      </c>
      <c r="I22" s="29">
        <f>SUM(I19:I21)</f>
        <v>283359</v>
      </c>
      <c r="J22" s="34">
        <f>SUM(J19:J21)</f>
        <v>445916</v>
      </c>
      <c r="AA22" s="3" t="s">
        <v>52</v>
      </c>
      <c r="AB22" s="48" t="s">
        <v>68</v>
      </c>
      <c r="AC22" s="48" t="s">
        <v>137</v>
      </c>
      <c r="AD22" s="11">
        <f ca="1" t="shared" si="5"/>
        <v>0</v>
      </c>
      <c r="AF22" s="11" t="str">
        <f ca="1" t="shared" si="0"/>
        <v>02321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0.14941749471643917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161736</v>
      </c>
      <c r="AF23" s="11" t="str">
        <f ca="1" t="shared" si="0"/>
        <v>02323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1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283359</v>
      </c>
      <c r="AF24" s="11" t="str">
        <f ca="1" t="shared" si="0"/>
        <v>02343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02361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02362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3343</v>
      </c>
      <c r="J27" s="37">
        <f>AD49</f>
        <v>357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02367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02381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4372</v>
      </c>
      <c r="J29" s="37">
        <f>AD51</f>
        <v>101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02384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1047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02387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2017</v>
      </c>
      <c r="AF31" s="11" t="str">
        <f ca="1" t="shared" si="0"/>
        <v>02401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0</v>
      </c>
      <c r="AF32" s="11" t="str">
        <f ca="1" t="shared" si="0"/>
        <v>02402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5695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281342</v>
      </c>
      <c r="AF33" s="11" t="str">
        <f ca="1" t="shared" si="0"/>
        <v>02405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12390</v>
      </c>
      <c r="AF34" s="11" t="str">
        <f ca="1" t="shared" si="0"/>
        <v>02406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919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02408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15376</v>
      </c>
      <c r="J36" s="39">
        <f>SUM(J27:J31)</f>
        <v>458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02411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1736</v>
      </c>
      <c r="AF37" s="11" t="str">
        <f ca="1" t="shared" si="0"/>
        <v>02412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02423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02424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3343</v>
      </c>
      <c r="AF40" s="11" t="str">
        <f ca="1" t="shared" si="0"/>
        <v>02425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0</v>
      </c>
      <c r="AF41" s="11" t="str">
        <f ca="1" t="shared" si="0"/>
        <v>02426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4372</v>
      </c>
      <c r="AF42" s="11" t="str">
        <f ca="1" t="shared" si="0"/>
        <v>02441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1047</v>
      </c>
      <c r="AF43" s="11" t="str">
        <f ca="1" t="shared" si="0"/>
        <v>02442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02443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 t="str">
        <f ca="1" t="shared" si="0"/>
        <v>02445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5695</v>
      </c>
      <c r="AF46" s="11" t="str">
        <f ca="1" t="shared" si="0"/>
        <v>02446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 t="str">
        <f ca="1" t="shared" si="0"/>
        <v>02450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919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357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101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2014-07-16T08:04:22Z</cp:lastPrinted>
  <dcterms:created xsi:type="dcterms:W3CDTF">2008-01-06T09:25:24Z</dcterms:created>
  <dcterms:modified xsi:type="dcterms:W3CDTF">2015-02-25T06:42:22Z</dcterms:modified>
  <cp:category/>
  <cp:version/>
  <cp:contentType/>
  <cp:contentStatus/>
</cp:coreProperties>
</file>