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<sst xmlns="http://schemas.openxmlformats.org/spreadsheetml/2006/main" count="1898" uniqueCount="124">
  <si>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</si>
  <si>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</si>
  <si>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</si>
  <si>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</si>
  <si>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</si>
  <si>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</si>
  <si>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</si>
  <si>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</si>
  <si>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</si>
  <si>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</si>
  <si>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</si>
  <si>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</si>
  <si>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</si>
  <si>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</si>
  <si>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</si>
  <si>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</si>
  <si>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</si>
  <si>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</si>
  <si>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</si>
  <si>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</si>
  <si>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</si>
  <si>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</si>
  <si>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</si>
  <si>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</si>
  <si>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</si>
  <si>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</si>
  <si>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</si>
  <si>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</si>
  <si>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</si>
  <si>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</si>
  <si>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</si>
  <si>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</si>
  <si>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</si>
  <si>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</si>
  <si>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</si>
  <si>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</si>
  <si>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</si>
  <si>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</si>
  <si>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</si>
  <si>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</si>
  <si>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</si>
  <si>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</si>
  <si>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</si>
  <si>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</si>
  <si>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</si>
  <si>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</si>
  <si>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</si>
  <si>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</si>
  <si>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</si>
  <si>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</si>
  <si>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</si>
  <si>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</si>
  <si>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</si>
  <si>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</si>
  <si>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</si>
  <si>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</si>
  <si>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</si>
  <si>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</si>
  <si>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</si>
  <si>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</si>
  <si>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</si>
  <si>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</si>
  <si>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</si>
  <si>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</si>
  <si>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</si>
  <si>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</si>
  <si>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</si>
  <si>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</si>
  <si>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</si>
  <si>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</si>
  <si>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</si>
  <si>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</si>
  <si>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</si>
  <si>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</si>
  <si>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</si>
  <si>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</si>
  <si>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</si>
  <si>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</si>
  <si>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</si>
  <si>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</si>
  <si>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</si>
  <si>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</si>
  <si>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</si>
  <si>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</si>
  <si>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</si>
  <si>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</si>
  <si>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</si>
  <si>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</si>
  <si>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</si>
  <si>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</si>
  <si>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</si>
  <si>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</si>
  <si>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</si>
  <si>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</si>
  <si>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</si>
  <si>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</si>
  <si>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</si>
  <si>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</si>
  <si>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</si>
  <si>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</si>
  <si>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</si>
  <si>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</si>
  <si>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</si>
  <si>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</si>
  <si>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</si>
  <si>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</si>
  <si>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</si>
  <si>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</si>
  <si>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</si>
  <si>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</si>
  <si>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</si>
  <si>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</si>
  <si>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</si>
  <si>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</si>
  <si>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</si>
  <si>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</si>
  <si>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</si>
  <si>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</si>
  <si>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</si>
  <si>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</si>
  <si>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三重県</t>
  </si>
  <si>
    <t>24000</t>
  </si>
  <si>
    <t>24562</t>
  </si>
  <si>
    <t>紀宝町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</si>
</sst>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SUM(D8:D8)</f>
        <v>2942</v>
      </c>
      <c r="E7" s="54">
        <f t="shared" si="0"/>
        <v>7</v>
      </c>
      <c r="F7" s="54">
        <f t="shared" si="0"/>
        <v>0</v>
      </c>
      <c r="G7" s="54">
        <f t="shared" si="0"/>
        <v>2935</v>
      </c>
      <c r="H7" s="54">
        <f t="shared" si="0"/>
        <v>265</v>
      </c>
      <c r="I7" s="54">
        <f t="shared" si="0"/>
        <v>2670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2942</v>
      </c>
      <c r="Q7" s="55">
        <f>IF(P7&lt;&gt;0,(O7+E7+G7)/P7*100,"-")</f>
        <v>100</v>
      </c>
      <c r="R7" s="54">
        <f aca="true" t="shared" si="1" ref="R7:Y7">SUM(R8:R8)</f>
        <v>7</v>
      </c>
      <c r="S7" s="54">
        <f t="shared" si="1"/>
        <v>8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2670</v>
      </c>
      <c r="Y7" s="54">
        <f t="shared" si="1"/>
        <v>2685</v>
      </c>
      <c r="Z7" s="58" t="s">
        <v>119</v>
      </c>
      <c r="AA7" s="58" t="s">
        <v>119</v>
      </c>
      <c r="AB7" s="54">
        <f>SUM(AB8:AB8)</f>
        <v>0</v>
      </c>
      <c r="AC7" s="54">
        <f>SUM(AC8:AC8)</f>
        <v>0</v>
      </c>
      <c r="AD7" s="54">
        <f>SUM(AD8:AD8)</f>
        <v>212</v>
      </c>
      <c r="AE7" s="54">
        <f>SUM(AE8:AE8)</f>
        <v>212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2942</v>
      </c>
      <c r="E8" s="53">
        <f>'ごみ処理量内訳'!E8</f>
        <v>7</v>
      </c>
      <c r="F8" s="53">
        <f>'ごみ処理量内訳'!O8</f>
        <v>0</v>
      </c>
      <c r="G8" s="53">
        <f>SUM(H8:N8)</f>
        <v>2935</v>
      </c>
      <c r="H8" s="53">
        <f>'ごみ処理量内訳'!G8</f>
        <v>265</v>
      </c>
      <c r="I8" s="53">
        <f>'ごみ処理量内訳'!L8+'ごみ処理量内訳'!M8</f>
        <v>2670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>SUM(E8,F8,G8,O8)</f>
        <v>2942</v>
      </c>
      <c r="Q8" s="55">
        <f>IF(P8&lt;&gt;0,(O8+E8+G8)/P8*100,"-")</f>
        <v>100</v>
      </c>
      <c r="R8" s="53">
        <f>'施設資源化量内訳(焼却)'!D8</f>
        <v>7</v>
      </c>
      <c r="S8" s="53">
        <f>'施設資源化量内訳(粗大)'!D8</f>
        <v>8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2670</v>
      </c>
      <c r="Y8" s="54">
        <f>SUM(R8:X8)</f>
        <v>2685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212</v>
      </c>
      <c r="AE8" s="54">
        <f>SUM(AB8:AD8)</f>
        <v>212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15" dxfId="54" stopIfTrue="1">
      <formula>$A7&lt;&gt;""</formula>
    </cfRule>
  </conditionalFormatting>
  <conditionalFormatting sqref="D8">
    <cfRule type="expression" priority="314" dxfId="54" stopIfTrue="1">
      <formula>$A8&lt;&gt;""</formula>
    </cfRule>
  </conditionalFormatting>
  <conditionalFormatting sqref="D7">
    <cfRule type="expression" priority="308" dxfId="54" stopIfTrue="1">
      <formula>$A7&lt;&gt;""</formula>
    </cfRule>
  </conditionalFormatting>
  <conditionalFormatting sqref="A7:AE8">
    <cfRule type="expression" priority="3" dxfId="54" stopIfTrue="1">
      <formula>$A7&lt;&gt;""</formula>
    </cfRule>
  </conditionalFormatting>
  <conditionalFormatting sqref="D8">
    <cfRule type="expression" priority="2" dxfId="54" stopIfTrue="1">
      <formula>$A8&lt;&gt;""</formula>
    </cfRule>
  </conditionalFormatting>
  <conditionalFormatting sqref="D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2670</v>
      </c>
      <c r="E7" s="61">
        <f t="shared" si="0"/>
        <v>703</v>
      </c>
      <c r="F7" s="61">
        <f t="shared" si="0"/>
        <v>14</v>
      </c>
      <c r="G7" s="61">
        <f t="shared" si="0"/>
        <v>1953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2670</v>
      </c>
      <c r="E8" s="61">
        <v>703</v>
      </c>
      <c r="F8" s="61">
        <v>14</v>
      </c>
      <c r="G8" s="61">
        <v>1953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SUM(D8:D8)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SUM(AF8:AF8)</f>
        <v>0</v>
      </c>
      <c r="AG7" s="62">
        <v>0</v>
      </c>
      <c r="AH7" s="61">
        <f>SUM(AH8:AH8)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2">
        <f>E7</f>
        <v>0</v>
      </c>
      <c r="F8" s="62">
        <f aca="true" t="shared" si="0" ref="F8:AE8">F7</f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1">
        <v>0</v>
      </c>
      <c r="AG8" s="62">
        <f>AG7</f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SUM(D8:D8)</f>
        <v>2685</v>
      </c>
      <c r="E7" s="61">
        <f t="shared" si="0"/>
        <v>703</v>
      </c>
      <c r="F7" s="61">
        <f t="shared" si="0"/>
        <v>14</v>
      </c>
      <c r="G7" s="61">
        <f t="shared" si="0"/>
        <v>1953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8</v>
      </c>
      <c r="M7" s="61">
        <f t="shared" si="0"/>
        <v>1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6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2685</v>
      </c>
      <c r="BK7" s="61">
        <f t="shared" si="0"/>
        <v>703</v>
      </c>
      <c r="BL7" s="61">
        <f t="shared" si="0"/>
        <v>14</v>
      </c>
      <c r="BM7" s="61">
        <f t="shared" si="0"/>
        <v>1953</v>
      </c>
      <c r="BN7" s="61">
        <f t="shared" si="0"/>
        <v>0</v>
      </c>
      <c r="BO7" s="61">
        <f t="shared" si="0"/>
        <v>0</v>
      </c>
      <c r="BP7" s="61">
        <f aca="true" t="shared" si="1" ref="BP7:CL7">SUM(BP8:BP8)</f>
        <v>0</v>
      </c>
      <c r="BQ7" s="61">
        <f t="shared" si="1"/>
        <v>0</v>
      </c>
      <c r="BR7" s="61">
        <f t="shared" si="1"/>
        <v>8</v>
      </c>
      <c r="BS7" s="61">
        <f t="shared" si="1"/>
        <v>1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6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2685</v>
      </c>
      <c r="E8" s="61">
        <f aca="true" t="shared" si="2" ref="E8:AF8">AH8+BK8</f>
        <v>703</v>
      </c>
      <c r="F8" s="61">
        <f t="shared" si="2"/>
        <v>14</v>
      </c>
      <c r="G8" s="61">
        <f t="shared" si="2"/>
        <v>1953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8</v>
      </c>
      <c r="M8" s="61">
        <f t="shared" si="2"/>
        <v>1</v>
      </c>
      <c r="N8" s="61">
        <f t="shared" si="2"/>
        <v>0</v>
      </c>
      <c r="O8" s="61">
        <f t="shared" si="2"/>
        <v>0</v>
      </c>
      <c r="P8" s="61">
        <f t="shared" si="2"/>
        <v>0</v>
      </c>
      <c r="Q8" s="61">
        <f t="shared" si="2"/>
        <v>0</v>
      </c>
      <c r="R8" s="61">
        <f t="shared" si="2"/>
        <v>0</v>
      </c>
      <c r="S8" s="61">
        <f t="shared" si="2"/>
        <v>0</v>
      </c>
      <c r="T8" s="61">
        <f t="shared" si="2"/>
        <v>0</v>
      </c>
      <c r="U8" s="61">
        <f t="shared" si="2"/>
        <v>0</v>
      </c>
      <c r="V8" s="61">
        <f t="shared" si="2"/>
        <v>0</v>
      </c>
      <c r="W8" s="61">
        <f t="shared" si="2"/>
        <v>0</v>
      </c>
      <c r="X8" s="61">
        <f t="shared" si="2"/>
        <v>0</v>
      </c>
      <c r="Y8" s="61">
        <f t="shared" si="2"/>
        <v>6</v>
      </c>
      <c r="Z8" s="61">
        <f t="shared" si="2"/>
        <v>0</v>
      </c>
      <c r="AA8" s="61">
        <f t="shared" si="2"/>
        <v>0</v>
      </c>
      <c r="AB8" s="61">
        <f t="shared" si="2"/>
        <v>0</v>
      </c>
      <c r="AC8" s="61">
        <f t="shared" si="2"/>
        <v>0</v>
      </c>
      <c r="AD8" s="61">
        <f t="shared" si="2"/>
        <v>0</v>
      </c>
      <c r="AE8" s="61">
        <f t="shared" si="2"/>
        <v>0</v>
      </c>
      <c r="AF8" s="61">
        <f t="shared" si="2"/>
        <v>0</v>
      </c>
      <c r="AG8" s="61">
        <f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>SUM(BK8:CL8)</f>
        <v>2685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703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14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1953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8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1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6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30" dxfId="54" stopIfTrue="1">
      <formula>$A7&lt;&gt;""</formula>
    </cfRule>
  </conditionalFormatting>
  <conditionalFormatting sqref="A7:CL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7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1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6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7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1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6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1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8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8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8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8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2942</v>
      </c>
      <c r="E7" s="61">
        <f t="shared" si="0"/>
        <v>703</v>
      </c>
      <c r="F7" s="61">
        <f t="shared" si="0"/>
        <v>14</v>
      </c>
      <c r="G7" s="61">
        <f t="shared" si="0"/>
        <v>1953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265</v>
      </c>
      <c r="M7" s="61">
        <f t="shared" si="0"/>
        <v>1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6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2942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703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14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1953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265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1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6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SUM(D8:D8)</f>
        <v>2670</v>
      </c>
      <c r="E7" s="61">
        <f t="shared" si="0"/>
        <v>703</v>
      </c>
      <c r="F7" s="61">
        <f t="shared" si="0"/>
        <v>14</v>
      </c>
      <c r="G7" s="61">
        <f t="shared" si="0"/>
        <v>1953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2670</v>
      </c>
      <c r="E8" s="61">
        <v>703</v>
      </c>
      <c r="F8" s="61">
        <v>14</v>
      </c>
      <c r="G8" s="61">
        <v>1953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30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SUM(D8:D8)</f>
        <v>2942</v>
      </c>
      <c r="E7" s="61">
        <f t="shared" si="0"/>
        <v>7</v>
      </c>
      <c r="F7" s="61">
        <f t="shared" si="0"/>
        <v>2935</v>
      </c>
      <c r="G7" s="61">
        <f t="shared" si="0"/>
        <v>265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2670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52</v>
      </c>
      <c r="R7" s="61">
        <f t="shared" si="0"/>
        <v>7</v>
      </c>
      <c r="S7" s="61">
        <f t="shared" si="0"/>
        <v>45</v>
      </c>
      <c r="T7" s="61">
        <f t="shared" si="0"/>
        <v>45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2685</v>
      </c>
      <c r="AC7" s="61">
        <f t="shared" si="0"/>
        <v>7</v>
      </c>
      <c r="AD7" s="61">
        <f t="shared" si="0"/>
        <v>2678</v>
      </c>
      <c r="AE7" s="61">
        <f t="shared" si="0"/>
        <v>8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2670</v>
      </c>
      <c r="AK7" s="61">
        <f t="shared" si="0"/>
        <v>0</v>
      </c>
      <c r="AL7" s="61">
        <f t="shared" si="0"/>
        <v>0</v>
      </c>
      <c r="AM7" s="61">
        <f t="shared" si="0"/>
        <v>212</v>
      </c>
      <c r="AN7" s="61">
        <f t="shared" si="0"/>
        <v>0</v>
      </c>
      <c r="AO7" s="61">
        <f t="shared" si="0"/>
        <v>0</v>
      </c>
      <c r="AP7" s="61">
        <f t="shared" si="0"/>
        <v>212</v>
      </c>
      <c r="AQ7" s="61">
        <f t="shared" si="0"/>
        <v>212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>SUM(E8,F8,O8,P8)</f>
        <v>2942</v>
      </c>
      <c r="E8" s="64">
        <f>R8</f>
        <v>7</v>
      </c>
      <c r="F8" s="64">
        <f>SUM(G8:N8)</f>
        <v>2935</v>
      </c>
      <c r="G8" s="64">
        <v>265</v>
      </c>
      <c r="H8" s="64">
        <v>0</v>
      </c>
      <c r="I8" s="64">
        <v>0</v>
      </c>
      <c r="J8" s="64">
        <v>0</v>
      </c>
      <c r="K8" s="64">
        <v>0</v>
      </c>
      <c r="L8" s="64">
        <v>2670</v>
      </c>
      <c r="M8" s="64">
        <v>0</v>
      </c>
      <c r="N8" s="64">
        <v>0</v>
      </c>
      <c r="O8" s="64">
        <f>AN8</f>
        <v>0</v>
      </c>
      <c r="P8" s="61">
        <f>'資源化量内訳'!AG8</f>
        <v>0</v>
      </c>
      <c r="Q8" s="64">
        <f>SUM(R8:S8)</f>
        <v>52</v>
      </c>
      <c r="R8" s="64">
        <v>7</v>
      </c>
      <c r="S8" s="64">
        <f>SUM(T8:AA8)</f>
        <v>45</v>
      </c>
      <c r="T8" s="64">
        <v>45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>SUM(AC8:AD8)</f>
        <v>2685</v>
      </c>
      <c r="AC8" s="64">
        <v>7</v>
      </c>
      <c r="AD8" s="64">
        <f>SUM(AE8:AK8)</f>
        <v>2678</v>
      </c>
      <c r="AE8" s="64">
        <v>8</v>
      </c>
      <c r="AF8" s="64">
        <v>0</v>
      </c>
      <c r="AG8" s="64">
        <v>0</v>
      </c>
      <c r="AH8" s="64">
        <v>0</v>
      </c>
      <c r="AI8" s="64">
        <v>0</v>
      </c>
      <c r="AJ8" s="64">
        <v>2670</v>
      </c>
      <c r="AK8" s="64">
        <v>0</v>
      </c>
      <c r="AL8" s="65" t="s">
        <v>119</v>
      </c>
      <c r="AM8" s="59">
        <f>SUM(AN8:AP8)</f>
        <v>212</v>
      </c>
      <c r="AN8" s="63">
        <v>0</v>
      </c>
      <c r="AO8" s="59">
        <v>0</v>
      </c>
      <c r="AP8" s="59">
        <f>SUM(AQ8:AX8)</f>
        <v>212</v>
      </c>
      <c r="AQ8" s="59">
        <v>212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7:BH7 A8:BI8">
    <cfRule type="expression" priority="60" dxfId="54" stopIfTrue="1">
      <formula>$A7&lt;&gt;""</formula>
    </cfRule>
  </conditionalFormatting>
  <conditionalFormatting sqref="BI7">
    <cfRule type="expression" priority="59" dxfId="54" stopIfTrue="1">
      <formula>$A7&lt;&gt;""</formula>
    </cfRule>
  </conditionalFormatting>
  <conditionalFormatting sqref="A8:BI8 A7:BH7">
    <cfRule type="expression" priority="2" dxfId="54" stopIfTrue="1">
      <formula>$A7&lt;&gt;""</formula>
    </cfRule>
  </conditionalFormatting>
  <conditionalFormatting sqref="BI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7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1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6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7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1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6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265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265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265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265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30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2014-10-14T09:40:03Z</dcterms:modified>
  <cp:category/>
  <cp:version/>
  <cp:contentType/>
  <cp:contentStatus/>
</cp:coreProperties>
</file>