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'ごみ処理概要'!$A$7:$AE$21</definedName>
    <definedName name="_xlnm.Print_Area" localSheetId="23">'ごみ処理量内訳'!$A$7:$BI$21</definedName>
    <definedName name="_xlnm.Print_Area" localSheetId="9">'ごみ搬入量内訳(セメント)'!$A$7:$AH$21</definedName>
    <definedName name="_xlnm.Print_Area" localSheetId="11">'ごみ搬入量内訳(その他)'!$A$7:$AH$21</definedName>
    <definedName name="_xlnm.Print_Area" localSheetId="7">'ごみ搬入量内訳(メタン化)'!$A$7:$AH$21</definedName>
    <definedName name="_xlnm.Print_Area" localSheetId="13">'ごみ搬入量内訳(海洋投入)'!$A$7:$AH$21</definedName>
    <definedName name="_xlnm.Print_Area" localSheetId="10">'ごみ搬入量内訳(資源化等)'!$A$7:$AH$21</definedName>
    <definedName name="_xlnm.Print_Area" localSheetId="6">'ごみ搬入量内訳(飼料化)'!$A$7:$AH$21</definedName>
    <definedName name="_xlnm.Print_Area" localSheetId="3">'ごみ搬入量内訳(焼却)'!$A$7:$AH$21</definedName>
    <definedName name="_xlnm.Print_Area" localSheetId="4">'ごみ搬入量内訳(粗大)'!$A$7:$AH$21</definedName>
    <definedName name="_xlnm.Print_Area" localSheetId="1">'ごみ搬入量内訳(総括)'!$A$7:$AH$21</definedName>
    <definedName name="_xlnm.Print_Area" localSheetId="5">'ごみ搬入量内訳(堆肥化)'!$A$7:$AH$21</definedName>
    <definedName name="_xlnm.Print_Area" localSheetId="2">'ごみ搬入量内訳(直接資源化)'!$A$7:$AH$21</definedName>
    <definedName name="_xlnm.Print_Area" localSheetId="12">'ごみ搬入量内訳(直接埋立)'!$A$7:$AH$21</definedName>
    <definedName name="_xlnm.Print_Area" localSheetId="8">'ごみ搬入量内訳(燃料化)'!$A$7:$AH$21</definedName>
    <definedName name="_xlnm.Print_Area" localSheetId="21">'施設資源化量内訳(セメント)'!$A$7:$AF$21</definedName>
    <definedName name="_xlnm.Print_Area" localSheetId="19">'施設資源化量内訳(メタン化)'!$A$7:$AF$21</definedName>
    <definedName name="_xlnm.Print_Area" localSheetId="22">'施設資源化量内訳(資源化等)'!$A$7:$AF$21</definedName>
    <definedName name="_xlnm.Print_Area" localSheetId="18">'施設資源化量内訳(飼料化)'!$A$7:$AF$21</definedName>
    <definedName name="_xlnm.Print_Area" localSheetId="15">'施設資源化量内訳(焼却)'!$A$7:$AF$21</definedName>
    <definedName name="_xlnm.Print_Area" localSheetId="16">'施設資源化量内訳(粗大)'!$A$7:$AF$21</definedName>
    <definedName name="_xlnm.Print_Area" localSheetId="17">'施設資源化量内訳(堆肥化)'!$A$7:$AF$21</definedName>
    <definedName name="_xlnm.Print_Area" localSheetId="20">'施設資源化量内訳(燃料化)'!$A$7:$AF$21</definedName>
    <definedName name="_xlnm.Print_Area" localSheetId="14">'資源化量内訳'!$A$7:$CL$21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<sst xmlns="http://schemas.openxmlformats.org/spreadsheetml/2006/main" count="2860" uniqueCount="150">
  <si>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</si>
  <si>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</si>
  <si>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</si>
  <si>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</si>
  <si>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</si>
  <si>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</si>
  <si>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</si>
  <si>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</si>
  <si>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</si>
  <si>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</si>
  <si>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</si>
  <si>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</si>
  <si>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</si>
  <si>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</si>
  <si>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</si>
  <si>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</si>
  <si>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</si>
  <si>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</si>
  <si>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</si>
  <si>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</si>
  <si>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</si>
  <si>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</si>
  <si>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</si>
  <si>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</si>
  <si>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</si>
  <si>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</si>
  <si>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</si>
  <si>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</si>
  <si>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</si>
  <si>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</si>
  <si>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</si>
  <si>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</si>
  <si>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</si>
  <si>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</si>
  <si>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</si>
  <si>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</si>
  <si>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</si>
  <si>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</si>
  <si>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</si>
  <si>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</si>
  <si>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</si>
  <si>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</si>
  <si>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</si>
  <si>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</si>
  <si>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</si>
  <si>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</si>
  <si>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</si>
  <si>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</si>
  <si>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</si>
  <si>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</si>
  <si>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</si>
  <si>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</si>
  <si>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</si>
  <si>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</si>
  <si>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</si>
  <si>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</si>
  <si>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</si>
  <si>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</si>
  <si>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</si>
  <si>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</si>
  <si>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</si>
  <si>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</si>
  <si>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</si>
  <si>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</si>
  <si>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</si>
  <si>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</si>
  <si>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</si>
  <si>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</si>
  <si>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</si>
  <si>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</si>
  <si>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</si>
  <si>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</si>
  <si>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</si>
  <si>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</si>
  <si>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</si>
  <si>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</si>
  <si>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</si>
  <si>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</si>
  <si>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</si>
  <si>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</si>
  <si>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</si>
  <si>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</si>
  <si>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</si>
  <si>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</si>
  <si>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</si>
  <si>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</si>
  <si>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</si>
  <si>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</si>
  <si>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</si>
  <si>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</si>
  <si>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</si>
  <si>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</si>
  <si>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</si>
  <si>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</si>
  <si>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</si>
  <si>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</si>
  <si>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</si>
  <si>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</si>
  <si>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</si>
  <si>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</si>
  <si>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</si>
  <si>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</si>
  <si>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</si>
  <si>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</si>
  <si>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</si>
  <si>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</si>
  <si>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</si>
  <si>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</si>
  <si>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</si>
  <si>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</si>
  <si>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</si>
  <si>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</si>
  <si>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</si>
  <si>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</si>
  <si>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</si>
  <si>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</si>
  <si>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</si>
  <si>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</si>
  <si>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</si>
  <si>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</si>
  <si>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栃木県</t>
  </si>
  <si>
    <t>09000</t>
  </si>
  <si>
    <t>09201</t>
  </si>
  <si>
    <t>宇都宮市</t>
  </si>
  <si>
    <t>09202</t>
  </si>
  <si>
    <t>足利市</t>
  </si>
  <si>
    <t>09204</t>
  </si>
  <si>
    <t>佐野市</t>
  </si>
  <si>
    <t>09206</t>
  </si>
  <si>
    <t>日光市</t>
  </si>
  <si>
    <t>09209</t>
  </si>
  <si>
    <t>真岡市</t>
  </si>
  <si>
    <t>09210</t>
  </si>
  <si>
    <t>大田原市</t>
  </si>
  <si>
    <t>09213</t>
  </si>
  <si>
    <t>那須塩原市</t>
  </si>
  <si>
    <t>09215</t>
  </si>
  <si>
    <t>那須烏山市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</si>
  <si>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</si>
  <si>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</si>
  <si>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</si>
  <si>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</si>
  <si>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</si>
  <si>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</si>
  <si>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</si>
  <si>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</si>
  <si>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09386</t>
  </si>
  <si>
    <t>高根沢町</t>
  </si>
  <si>
    <t>09411</t>
  </si>
  <si>
    <t>那珂川町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</si>
</sst>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10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1" t="s">
        <v>0</v>
      </c>
      <c r="B2" s="71" t="s">
        <v>1</v>
      </c>
      <c r="C2" s="71" t="s">
        <v>2</v>
      </c>
      <c r="D2" s="71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0" t="s">
        <v>4</v>
      </c>
      <c r="R2" s="82" t="s">
        <v>5</v>
      </c>
      <c r="S2" s="85"/>
      <c r="T2" s="85"/>
      <c r="U2" s="85"/>
      <c r="V2" s="85"/>
      <c r="W2" s="85"/>
      <c r="X2" s="85"/>
      <c r="Y2" s="86"/>
      <c r="Z2" s="80" t="s">
        <v>99</v>
      </c>
      <c r="AA2" s="80" t="s">
        <v>100</v>
      </c>
      <c r="AB2" s="82" t="s">
        <v>6</v>
      </c>
      <c r="AC2" s="83"/>
      <c r="AD2" s="83"/>
      <c r="AE2" s="84"/>
    </row>
    <row r="3" spans="1:31" s="4" customFormat="1" ht="25.5" customHeight="1">
      <c r="A3" s="74"/>
      <c r="B3" s="74"/>
      <c r="C3" s="75"/>
      <c r="D3" s="72"/>
      <c r="E3" s="67" t="s">
        <v>8</v>
      </c>
      <c r="F3" s="67" t="s">
        <v>107</v>
      </c>
      <c r="G3" s="77" t="s">
        <v>9</v>
      </c>
      <c r="H3" s="78"/>
      <c r="I3" s="78"/>
      <c r="J3" s="78"/>
      <c r="K3" s="78"/>
      <c r="L3" s="78"/>
      <c r="M3" s="78"/>
      <c r="N3" s="79"/>
      <c r="O3" s="67" t="s">
        <v>10</v>
      </c>
      <c r="P3" s="76" t="s">
        <v>11</v>
      </c>
      <c r="Q3" s="81"/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104</v>
      </c>
      <c r="Y3" s="76" t="s">
        <v>11</v>
      </c>
      <c r="Z3" s="81"/>
      <c r="AA3" s="81"/>
      <c r="AB3" s="67" t="s">
        <v>102</v>
      </c>
      <c r="AC3" s="67" t="s">
        <v>19</v>
      </c>
      <c r="AD3" s="67" t="s">
        <v>20</v>
      </c>
      <c r="AE3" s="76" t="s">
        <v>11</v>
      </c>
    </row>
    <row r="4" spans="1:31" s="4" customFormat="1" ht="36" customHeight="1">
      <c r="A4" s="74"/>
      <c r="B4" s="74"/>
      <c r="C4" s="75"/>
      <c r="D4" s="72"/>
      <c r="E4" s="73"/>
      <c r="F4" s="73"/>
      <c r="G4" s="76" t="s">
        <v>11</v>
      </c>
      <c r="H4" s="67" t="s">
        <v>13</v>
      </c>
      <c r="I4" s="67" t="s">
        <v>106</v>
      </c>
      <c r="J4" s="67" t="s">
        <v>14</v>
      </c>
      <c r="K4" s="67" t="s">
        <v>15</v>
      </c>
      <c r="L4" s="67" t="s">
        <v>16</v>
      </c>
      <c r="M4" s="67" t="s">
        <v>21</v>
      </c>
      <c r="N4" s="67" t="s">
        <v>105</v>
      </c>
      <c r="O4" s="68"/>
      <c r="P4" s="76"/>
      <c r="Q4" s="81"/>
      <c r="R4" s="70"/>
      <c r="S4" s="70"/>
      <c r="T4" s="70"/>
      <c r="U4" s="70"/>
      <c r="V4" s="70"/>
      <c r="W4" s="70"/>
      <c r="X4" s="70"/>
      <c r="Y4" s="76"/>
      <c r="Z4" s="81"/>
      <c r="AA4" s="81"/>
      <c r="AB4" s="73"/>
      <c r="AC4" s="73"/>
      <c r="AD4" s="73"/>
      <c r="AE4" s="76"/>
    </row>
    <row r="5" spans="1:31" s="5" customFormat="1" ht="69" customHeight="1">
      <c r="A5" s="74"/>
      <c r="B5" s="74"/>
      <c r="C5" s="75"/>
      <c r="D5" s="72"/>
      <c r="E5" s="15"/>
      <c r="F5" s="15"/>
      <c r="G5" s="76"/>
      <c r="H5" s="69"/>
      <c r="I5" s="70"/>
      <c r="J5" s="70"/>
      <c r="K5" s="70"/>
      <c r="L5" s="70"/>
      <c r="M5" s="70"/>
      <c r="N5" s="69"/>
      <c r="O5" s="14"/>
      <c r="P5" s="14"/>
      <c r="Q5" s="81"/>
      <c r="R5" s="70"/>
      <c r="S5" s="70"/>
      <c r="T5" s="70"/>
      <c r="U5" s="70"/>
      <c r="V5" s="70"/>
      <c r="W5" s="70"/>
      <c r="X5" s="70"/>
      <c r="Y5" s="14"/>
      <c r="Z5" s="81"/>
      <c r="AA5" s="81"/>
      <c r="AB5" s="15"/>
      <c r="AC5" s="15"/>
      <c r="AD5" s="15"/>
      <c r="AE5" s="14"/>
    </row>
    <row r="6" spans="1:31" s="6" customFormat="1" ht="13.5">
      <c r="A6" s="74"/>
      <c r="B6" s="74"/>
      <c r="C6" s="75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SUM(D8:D21)</f>
        <v>39578</v>
      </c>
      <c r="E7" s="54">
        <f t="shared" si="0"/>
        <v>658</v>
      </c>
      <c r="F7" s="54">
        <f t="shared" si="0"/>
        <v>1757</v>
      </c>
      <c r="G7" s="54">
        <f t="shared" si="0"/>
        <v>33135</v>
      </c>
      <c r="H7" s="54">
        <f t="shared" si="0"/>
        <v>469</v>
      </c>
      <c r="I7" s="54">
        <f t="shared" si="0"/>
        <v>32273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393</v>
      </c>
      <c r="N7" s="54">
        <f t="shared" si="0"/>
        <v>0</v>
      </c>
      <c r="O7" s="54">
        <f t="shared" si="0"/>
        <v>4028</v>
      </c>
      <c r="P7" s="54">
        <f t="shared" si="0"/>
        <v>39578</v>
      </c>
      <c r="Q7" s="55">
        <f>IF(P7&lt;&gt;0,(O7+E7+G7)/P7*100,"-")</f>
        <v>95.56066501591793</v>
      </c>
      <c r="R7" s="54">
        <f aca="true" t="shared" si="1" ref="R7:Y7">SUM(R8:R21)</f>
        <v>573</v>
      </c>
      <c r="S7" s="54">
        <f t="shared" si="1"/>
        <v>101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393</v>
      </c>
      <c r="X7" s="54">
        <f t="shared" si="1"/>
        <v>32273</v>
      </c>
      <c r="Y7" s="54">
        <f t="shared" si="1"/>
        <v>33340</v>
      </c>
      <c r="Z7" s="58" t="s">
        <v>119</v>
      </c>
      <c r="AA7" s="58" t="s">
        <v>119</v>
      </c>
      <c r="AB7" s="54">
        <f>SUM(AB8:AB21)</f>
        <v>1757</v>
      </c>
      <c r="AC7" s="54">
        <f>SUM(AC8:AC21)</f>
        <v>37</v>
      </c>
      <c r="AD7" s="54">
        <f>SUM(AD8:AD21)</f>
        <v>57</v>
      </c>
      <c r="AE7" s="54">
        <f>SUM(AE8:AE21)</f>
        <v>1851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1210</v>
      </c>
      <c r="E8" s="53">
        <f>'ごみ処理量内訳'!E8</f>
        <v>0</v>
      </c>
      <c r="F8" s="53">
        <f>'ごみ処理量内訳'!O8</f>
        <v>0</v>
      </c>
      <c r="G8" s="53">
        <f aca="true" t="shared" si="2" ref="G8:G21">SUM(H8:N8)</f>
        <v>0</v>
      </c>
      <c r="H8" s="53">
        <f>'ごみ処理量内訳'!G8</f>
        <v>0</v>
      </c>
      <c r="I8" s="53">
        <f>'ごみ処理量内訳'!L8+'ごみ処理量内訳'!M8</f>
        <v>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1210</v>
      </c>
      <c r="P8" s="54">
        <f aca="true" t="shared" si="3" ref="P8:P21">SUM(E8,F8,G8,O8)</f>
        <v>1210</v>
      </c>
      <c r="Q8" s="55">
        <f aca="true" t="shared" si="4" ref="Q8:Q21">IF(P8&lt;&gt;0,(O8+E8+G8)/P8*100,"-")</f>
        <v>100</v>
      </c>
      <c r="R8" s="53">
        <f>'施設資源化量内訳(焼却)'!D8</f>
        <v>0</v>
      </c>
      <c r="S8" s="53">
        <f>'施設資源化量内訳(粗大)'!D8</f>
        <v>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0</v>
      </c>
      <c r="Y8" s="54">
        <f aca="true" t="shared" si="5" ref="Y8:Y21">SUM(R8:X8)</f>
        <v>0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0</v>
      </c>
      <c r="AE8" s="54">
        <f aca="true" t="shared" si="6" ref="AE8:AE21">SUM(AB8:AD8)</f>
        <v>0</v>
      </c>
    </row>
    <row r="9" spans="1:31" s="8" customFormat="1" ht="12" customHeight="1">
      <c r="A9" s="50" t="s">
        <v>120</v>
      </c>
      <c r="B9" s="51" t="s">
        <v>124</v>
      </c>
      <c r="C9" s="50" t="s">
        <v>125</v>
      </c>
      <c r="D9" s="52">
        <f>'ごみ搬入量内訳(総括)'!D9</f>
        <v>0</v>
      </c>
      <c r="E9" s="53">
        <f>'ごみ処理量内訳'!E9</f>
        <v>0</v>
      </c>
      <c r="F9" s="53">
        <f>'ごみ処理量内訳'!O9</f>
        <v>0</v>
      </c>
      <c r="G9" s="53">
        <f t="shared" si="2"/>
        <v>0</v>
      </c>
      <c r="H9" s="53">
        <f>'ごみ処理量内訳'!G9</f>
        <v>0</v>
      </c>
      <c r="I9" s="53">
        <f>'ごみ処理量内訳'!L9+'ごみ処理量内訳'!M9</f>
        <v>0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0</v>
      </c>
      <c r="N9" s="53">
        <f>'ごみ処理量内訳'!N9</f>
        <v>0</v>
      </c>
      <c r="O9" s="53">
        <f>'資源化量内訳'!AG9</f>
        <v>0</v>
      </c>
      <c r="P9" s="54">
        <f t="shared" si="3"/>
        <v>0</v>
      </c>
      <c r="Q9" s="55" t="str">
        <f t="shared" si="4"/>
        <v>-</v>
      </c>
      <c r="R9" s="53">
        <f>'施設資源化量内訳(焼却)'!D9</f>
        <v>0</v>
      </c>
      <c r="S9" s="53">
        <f>'施設資源化量内訳(粗大)'!D9</f>
        <v>0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0</v>
      </c>
      <c r="X9" s="53">
        <f>'施設資源化量内訳(資源化等)'!D9+'ごみ搬入量内訳(セメント)'!D9</f>
        <v>0</v>
      </c>
      <c r="Y9" s="54">
        <f t="shared" si="5"/>
        <v>0</v>
      </c>
      <c r="Z9" s="55"/>
      <c r="AA9" s="55"/>
      <c r="AB9" s="54">
        <f>'ごみ処理量内訳'!O9</f>
        <v>0</v>
      </c>
      <c r="AC9" s="54">
        <f>'ごみ処理量内訳'!AO9</f>
        <v>0</v>
      </c>
      <c r="AD9" s="54">
        <f>'ごみ処理量内訳'!AP9</f>
        <v>0</v>
      </c>
      <c r="AE9" s="54">
        <f t="shared" si="6"/>
        <v>0</v>
      </c>
    </row>
    <row r="10" spans="1:31" s="8" customFormat="1" ht="12" customHeight="1">
      <c r="A10" s="50" t="s">
        <v>120</v>
      </c>
      <c r="B10" s="51" t="s">
        <v>126</v>
      </c>
      <c r="C10" s="50" t="s">
        <v>127</v>
      </c>
      <c r="D10" s="52">
        <f>'ごみ搬入量内訳(総括)'!D10</f>
        <v>0</v>
      </c>
      <c r="E10" s="53">
        <f>'ごみ処理量内訳'!E10</f>
        <v>0</v>
      </c>
      <c r="F10" s="53">
        <f>'ごみ処理量内訳'!O10</f>
        <v>0</v>
      </c>
      <c r="G10" s="53">
        <f t="shared" si="2"/>
        <v>0</v>
      </c>
      <c r="H10" s="53">
        <f>'ごみ処理量内訳'!G10</f>
        <v>0</v>
      </c>
      <c r="I10" s="53">
        <f>'ごみ処理量内訳'!L10+'ごみ処理量内訳'!M10</f>
        <v>0</v>
      </c>
      <c r="J10" s="53">
        <f>'ごみ処理量内訳'!H10</f>
        <v>0</v>
      </c>
      <c r="K10" s="53">
        <f>'ごみ処理量内訳'!I10</f>
        <v>0</v>
      </c>
      <c r="L10" s="53">
        <f>'ごみ処理量内訳'!J10</f>
        <v>0</v>
      </c>
      <c r="M10" s="53">
        <f>'ごみ処理量内訳'!K10</f>
        <v>0</v>
      </c>
      <c r="N10" s="53">
        <f>'ごみ処理量内訳'!N10</f>
        <v>0</v>
      </c>
      <c r="O10" s="53">
        <f>'資源化量内訳'!AG10</f>
        <v>0</v>
      </c>
      <c r="P10" s="54">
        <f t="shared" si="3"/>
        <v>0</v>
      </c>
      <c r="Q10" s="55" t="str">
        <f t="shared" si="4"/>
        <v>-</v>
      </c>
      <c r="R10" s="53">
        <f>'施設資源化量内訳(焼却)'!D10</f>
        <v>0</v>
      </c>
      <c r="S10" s="53">
        <f>'施設資源化量内訳(粗大)'!D10</f>
        <v>0</v>
      </c>
      <c r="T10" s="53">
        <f>'施設資源化量内訳(堆肥化)'!D10</f>
        <v>0</v>
      </c>
      <c r="U10" s="53">
        <f>'施設資源化量内訳(飼料化)'!D10</f>
        <v>0</v>
      </c>
      <c r="V10" s="53">
        <f>'施設資源化量内訳(メタン化)'!D10</f>
        <v>0</v>
      </c>
      <c r="W10" s="53">
        <f>'施設資源化量内訳(燃料化)'!D10</f>
        <v>0</v>
      </c>
      <c r="X10" s="53">
        <f>'施設資源化量内訳(資源化等)'!D10+'ごみ搬入量内訳(セメント)'!D10</f>
        <v>0</v>
      </c>
      <c r="Y10" s="54">
        <f t="shared" si="5"/>
        <v>0</v>
      </c>
      <c r="Z10" s="55"/>
      <c r="AA10" s="55"/>
      <c r="AB10" s="54">
        <f>'ごみ処理量内訳'!O10</f>
        <v>0</v>
      </c>
      <c r="AC10" s="54">
        <f>'ごみ処理量内訳'!AO10</f>
        <v>0</v>
      </c>
      <c r="AD10" s="54">
        <f>'ごみ処理量内訳'!AP10</f>
        <v>0</v>
      </c>
      <c r="AE10" s="54">
        <f t="shared" si="6"/>
        <v>0</v>
      </c>
    </row>
    <row r="11" spans="1:31" s="8" customFormat="1" ht="12" customHeight="1">
      <c r="A11" s="50" t="s">
        <v>120</v>
      </c>
      <c r="B11" s="51" t="s">
        <v>128</v>
      </c>
      <c r="C11" s="50" t="s">
        <v>129</v>
      </c>
      <c r="D11" s="52">
        <f>'ごみ搬入量内訳(総括)'!D11</f>
        <v>0</v>
      </c>
      <c r="E11" s="53">
        <f>'ごみ処理量内訳'!E11</f>
        <v>0</v>
      </c>
      <c r="F11" s="53">
        <f>'ごみ処理量内訳'!O11</f>
        <v>0</v>
      </c>
      <c r="G11" s="53">
        <f t="shared" si="2"/>
        <v>0</v>
      </c>
      <c r="H11" s="53">
        <f>'ごみ処理量内訳'!G11</f>
        <v>0</v>
      </c>
      <c r="I11" s="53">
        <f>'ごみ処理量内訳'!L11+'ごみ処理量内訳'!M11</f>
        <v>0</v>
      </c>
      <c r="J11" s="53">
        <f>'ごみ処理量内訳'!H11</f>
        <v>0</v>
      </c>
      <c r="K11" s="53">
        <f>'ごみ処理量内訳'!I11</f>
        <v>0</v>
      </c>
      <c r="L11" s="53">
        <f>'ごみ処理量内訳'!J11</f>
        <v>0</v>
      </c>
      <c r="M11" s="53">
        <f>'ごみ処理量内訳'!K11</f>
        <v>0</v>
      </c>
      <c r="N11" s="53">
        <f>'ごみ処理量内訳'!N11</f>
        <v>0</v>
      </c>
      <c r="O11" s="53">
        <f>'資源化量内訳'!AG11</f>
        <v>0</v>
      </c>
      <c r="P11" s="54">
        <f t="shared" si="3"/>
        <v>0</v>
      </c>
      <c r="Q11" s="55" t="str">
        <f t="shared" si="4"/>
        <v>-</v>
      </c>
      <c r="R11" s="53">
        <f>'施設資源化量内訳(焼却)'!D11</f>
        <v>0</v>
      </c>
      <c r="S11" s="53">
        <f>'施設資源化量内訳(粗大)'!D11</f>
        <v>0</v>
      </c>
      <c r="T11" s="53">
        <f>'施設資源化量内訳(堆肥化)'!D11</f>
        <v>0</v>
      </c>
      <c r="U11" s="53">
        <f>'施設資源化量内訳(飼料化)'!D11</f>
        <v>0</v>
      </c>
      <c r="V11" s="53">
        <f>'施設資源化量内訳(メタン化)'!D11</f>
        <v>0</v>
      </c>
      <c r="W11" s="53">
        <f>'施設資源化量内訳(燃料化)'!D11</f>
        <v>0</v>
      </c>
      <c r="X11" s="53">
        <f>'施設資源化量内訳(資源化等)'!D11+'ごみ搬入量内訳(セメント)'!D11</f>
        <v>0</v>
      </c>
      <c r="Y11" s="54">
        <f t="shared" si="5"/>
        <v>0</v>
      </c>
      <c r="Z11" s="55"/>
      <c r="AA11" s="55"/>
      <c r="AB11" s="54">
        <f>'ごみ処理量内訳'!O11</f>
        <v>0</v>
      </c>
      <c r="AC11" s="54">
        <f>'ごみ処理量内訳'!AO11</f>
        <v>0</v>
      </c>
      <c r="AD11" s="54">
        <f>'ごみ処理量内訳'!AP11</f>
        <v>0</v>
      </c>
      <c r="AE11" s="54">
        <f t="shared" si="6"/>
        <v>0</v>
      </c>
    </row>
    <row r="12" spans="1:31" s="8" customFormat="1" ht="12" customHeight="1">
      <c r="A12" s="50" t="s">
        <v>120</v>
      </c>
      <c r="B12" s="51" t="s">
        <v>130</v>
      </c>
      <c r="C12" s="50" t="s">
        <v>131</v>
      </c>
      <c r="D12" s="52">
        <f>'ごみ搬入量内訳(総括)'!D12</f>
        <v>6209</v>
      </c>
      <c r="E12" s="53">
        <f>'ごみ処理量内訳'!E12</f>
        <v>0</v>
      </c>
      <c r="F12" s="53">
        <f>'ごみ処理量内訳'!O12</f>
        <v>705</v>
      </c>
      <c r="G12" s="53">
        <f t="shared" si="2"/>
        <v>5504</v>
      </c>
      <c r="H12" s="53">
        <f>'ごみ処理量内訳'!G12</f>
        <v>0</v>
      </c>
      <c r="I12" s="53">
        <f>'ごみ処理量内訳'!L12+'ごみ処理量内訳'!M12</f>
        <v>5504</v>
      </c>
      <c r="J12" s="53">
        <f>'ごみ処理量内訳'!H12</f>
        <v>0</v>
      </c>
      <c r="K12" s="53">
        <f>'ごみ処理量内訳'!I12</f>
        <v>0</v>
      </c>
      <c r="L12" s="53">
        <f>'ごみ処理量内訳'!J12</f>
        <v>0</v>
      </c>
      <c r="M12" s="53">
        <f>'ごみ処理量内訳'!K12</f>
        <v>0</v>
      </c>
      <c r="N12" s="53">
        <f>'ごみ処理量内訳'!N12</f>
        <v>0</v>
      </c>
      <c r="O12" s="53">
        <f>'資源化量内訳'!AG12</f>
        <v>0</v>
      </c>
      <c r="P12" s="54">
        <f t="shared" si="3"/>
        <v>6209</v>
      </c>
      <c r="Q12" s="55">
        <f t="shared" si="4"/>
        <v>88.64551457561605</v>
      </c>
      <c r="R12" s="53">
        <f>'施設資源化量内訳(焼却)'!D12</f>
        <v>0</v>
      </c>
      <c r="S12" s="53">
        <f>'施設資源化量内訳(粗大)'!D12</f>
        <v>0</v>
      </c>
      <c r="T12" s="53">
        <f>'施設資源化量内訳(堆肥化)'!D12</f>
        <v>0</v>
      </c>
      <c r="U12" s="53">
        <f>'施設資源化量内訳(飼料化)'!D12</f>
        <v>0</v>
      </c>
      <c r="V12" s="53">
        <f>'施設資源化量内訳(メタン化)'!D12</f>
        <v>0</v>
      </c>
      <c r="W12" s="53">
        <f>'施設資源化量内訳(燃料化)'!D12</f>
        <v>0</v>
      </c>
      <c r="X12" s="53">
        <f>'施設資源化量内訳(資源化等)'!D12+'ごみ搬入量内訳(セメント)'!D12</f>
        <v>5504</v>
      </c>
      <c r="Y12" s="54">
        <f t="shared" si="5"/>
        <v>5504</v>
      </c>
      <c r="Z12" s="55"/>
      <c r="AA12" s="55"/>
      <c r="AB12" s="54">
        <f>'ごみ処理量内訳'!O12</f>
        <v>705</v>
      </c>
      <c r="AC12" s="54">
        <f>'ごみ処理量内訳'!AO12</f>
        <v>0</v>
      </c>
      <c r="AD12" s="54">
        <f>'ごみ処理量内訳'!AP12</f>
        <v>0</v>
      </c>
      <c r="AE12" s="54">
        <f t="shared" si="6"/>
        <v>705</v>
      </c>
    </row>
    <row r="13" spans="1:31" s="8" customFormat="1" ht="12" customHeight="1">
      <c r="A13" s="50" t="s">
        <v>120</v>
      </c>
      <c r="B13" s="51" t="s">
        <v>132</v>
      </c>
      <c r="C13" s="50" t="s">
        <v>133</v>
      </c>
      <c r="D13" s="52">
        <f>'ごみ搬入量内訳(総括)'!D13</f>
        <v>860</v>
      </c>
      <c r="E13" s="53">
        <f>'ごみ処理量内訳'!E13</f>
        <v>594</v>
      </c>
      <c r="F13" s="53">
        <f>'ごみ処理量内訳'!O13</f>
        <v>135</v>
      </c>
      <c r="G13" s="53">
        <f t="shared" si="2"/>
        <v>0</v>
      </c>
      <c r="H13" s="53">
        <f>'ごみ処理量内訳'!G13</f>
        <v>0</v>
      </c>
      <c r="I13" s="53">
        <f>'ごみ処理量内訳'!L13+'ごみ処理量内訳'!M13</f>
        <v>0</v>
      </c>
      <c r="J13" s="53">
        <f>'ごみ処理量内訳'!H13</f>
        <v>0</v>
      </c>
      <c r="K13" s="53">
        <f>'ごみ処理量内訳'!I13</f>
        <v>0</v>
      </c>
      <c r="L13" s="53">
        <f>'ごみ処理量内訳'!J13</f>
        <v>0</v>
      </c>
      <c r="M13" s="53">
        <f>'ごみ処理量内訳'!K13</f>
        <v>0</v>
      </c>
      <c r="N13" s="53">
        <f>'ごみ処理量内訳'!N13</f>
        <v>0</v>
      </c>
      <c r="O13" s="53">
        <f>'資源化量内訳'!AG13</f>
        <v>131</v>
      </c>
      <c r="P13" s="54">
        <f t="shared" si="3"/>
        <v>860</v>
      </c>
      <c r="Q13" s="55">
        <f t="shared" si="4"/>
        <v>84.30232558139535</v>
      </c>
      <c r="R13" s="53">
        <f>'施設資源化量内訳(焼却)'!D13</f>
        <v>573</v>
      </c>
      <c r="S13" s="53">
        <f>'施設資源化量内訳(粗大)'!D13</f>
        <v>0</v>
      </c>
      <c r="T13" s="53">
        <f>'施設資源化量内訳(堆肥化)'!D13</f>
        <v>0</v>
      </c>
      <c r="U13" s="53">
        <f>'施設資源化量内訳(飼料化)'!D13</f>
        <v>0</v>
      </c>
      <c r="V13" s="53">
        <f>'施設資源化量内訳(メタン化)'!D13</f>
        <v>0</v>
      </c>
      <c r="W13" s="53">
        <f>'施設資源化量内訳(燃料化)'!D13</f>
        <v>0</v>
      </c>
      <c r="X13" s="53">
        <f>'施設資源化量内訳(資源化等)'!D13+'ごみ搬入量内訳(セメント)'!D13</f>
        <v>0</v>
      </c>
      <c r="Y13" s="54">
        <f t="shared" si="5"/>
        <v>573</v>
      </c>
      <c r="Z13" s="55"/>
      <c r="AA13" s="55"/>
      <c r="AB13" s="54">
        <f>'ごみ処理量内訳'!O13</f>
        <v>135</v>
      </c>
      <c r="AC13" s="54">
        <f>'ごみ処理量内訳'!AO13</f>
        <v>0</v>
      </c>
      <c r="AD13" s="54">
        <f>'ごみ処理量内訳'!AP13</f>
        <v>0</v>
      </c>
      <c r="AE13" s="54">
        <f t="shared" si="6"/>
        <v>135</v>
      </c>
    </row>
    <row r="14" spans="1:31" s="8" customFormat="1" ht="12" customHeight="1">
      <c r="A14" s="50" t="s">
        <v>120</v>
      </c>
      <c r="B14" s="51" t="s">
        <v>134</v>
      </c>
      <c r="C14" s="50" t="s">
        <v>135</v>
      </c>
      <c r="D14" s="52">
        <f>'ごみ搬入量内訳(総括)'!D14</f>
        <v>244</v>
      </c>
      <c r="E14" s="53">
        <f>'ごみ処理量内訳'!E14</f>
        <v>0</v>
      </c>
      <c r="F14" s="53">
        <f>'ごみ処理量内訳'!O14</f>
        <v>244</v>
      </c>
      <c r="G14" s="53">
        <f t="shared" si="2"/>
        <v>0</v>
      </c>
      <c r="H14" s="53">
        <f>'ごみ処理量内訳'!G14</f>
        <v>0</v>
      </c>
      <c r="I14" s="53">
        <f>'ごみ処理量内訳'!L14+'ごみ処理量内訳'!M14</f>
        <v>0</v>
      </c>
      <c r="J14" s="53">
        <f>'ごみ処理量内訳'!H14</f>
        <v>0</v>
      </c>
      <c r="K14" s="53">
        <f>'ごみ処理量内訳'!I14</f>
        <v>0</v>
      </c>
      <c r="L14" s="53">
        <f>'ごみ処理量内訳'!J14</f>
        <v>0</v>
      </c>
      <c r="M14" s="53">
        <f>'ごみ処理量内訳'!K14</f>
        <v>0</v>
      </c>
      <c r="N14" s="53">
        <f>'ごみ処理量内訳'!N14</f>
        <v>0</v>
      </c>
      <c r="O14" s="53">
        <f>'資源化量内訳'!AG14</f>
        <v>0</v>
      </c>
      <c r="P14" s="54">
        <f t="shared" si="3"/>
        <v>244</v>
      </c>
      <c r="Q14" s="55">
        <f t="shared" si="4"/>
        <v>0</v>
      </c>
      <c r="R14" s="53">
        <f>'施設資源化量内訳(焼却)'!D14</f>
        <v>0</v>
      </c>
      <c r="S14" s="53">
        <f>'施設資源化量内訳(粗大)'!D14</f>
        <v>0</v>
      </c>
      <c r="T14" s="53">
        <f>'施設資源化量内訳(堆肥化)'!D14</f>
        <v>0</v>
      </c>
      <c r="U14" s="53">
        <f>'施設資源化量内訳(飼料化)'!D14</f>
        <v>0</v>
      </c>
      <c r="V14" s="53">
        <f>'施設資源化量内訳(メタン化)'!D14</f>
        <v>0</v>
      </c>
      <c r="W14" s="53">
        <f>'施設資源化量内訳(燃料化)'!D14</f>
        <v>0</v>
      </c>
      <c r="X14" s="53">
        <f>'施設資源化量内訳(資源化等)'!D14+'ごみ搬入量内訳(セメント)'!D14</f>
        <v>0</v>
      </c>
      <c r="Y14" s="54">
        <f t="shared" si="5"/>
        <v>0</v>
      </c>
      <c r="Z14" s="55"/>
      <c r="AA14" s="55"/>
      <c r="AB14" s="54">
        <f>'ごみ処理量内訳'!O14</f>
        <v>244</v>
      </c>
      <c r="AC14" s="54">
        <f>'ごみ処理量内訳'!AO14</f>
        <v>0</v>
      </c>
      <c r="AD14" s="54">
        <f>'ごみ処理量内訳'!AP14</f>
        <v>0</v>
      </c>
      <c r="AE14" s="54">
        <f t="shared" si="6"/>
        <v>244</v>
      </c>
    </row>
    <row r="15" spans="1:31" s="8" customFormat="1" ht="12" customHeight="1">
      <c r="A15" s="50" t="s">
        <v>120</v>
      </c>
      <c r="B15" s="51" t="s">
        <v>136</v>
      </c>
      <c r="C15" s="50" t="s">
        <v>137</v>
      </c>
      <c r="D15" s="52">
        <f>'ごみ搬入量内訳(総括)'!D15</f>
        <v>3367</v>
      </c>
      <c r="E15" s="53">
        <f>'ごみ処理量内訳'!E15</f>
        <v>0</v>
      </c>
      <c r="F15" s="53">
        <f>'ごみ処理量内訳'!O15</f>
        <v>0</v>
      </c>
      <c r="G15" s="53">
        <f t="shared" si="2"/>
        <v>3367</v>
      </c>
      <c r="H15" s="53">
        <f>'ごみ処理量内訳'!G15</f>
        <v>0</v>
      </c>
      <c r="I15" s="53">
        <f>'ごみ処理量内訳'!L15+'ごみ処理量内訳'!M15</f>
        <v>3367</v>
      </c>
      <c r="J15" s="53">
        <f>'ごみ処理量内訳'!H15</f>
        <v>0</v>
      </c>
      <c r="K15" s="53">
        <f>'ごみ処理量内訳'!I15</f>
        <v>0</v>
      </c>
      <c r="L15" s="53">
        <f>'ごみ処理量内訳'!J15</f>
        <v>0</v>
      </c>
      <c r="M15" s="53">
        <f>'ごみ処理量内訳'!K15</f>
        <v>0</v>
      </c>
      <c r="N15" s="53">
        <f>'ごみ処理量内訳'!N15</f>
        <v>0</v>
      </c>
      <c r="O15" s="53">
        <f>'資源化量内訳'!AG15</f>
        <v>0</v>
      </c>
      <c r="P15" s="54">
        <f t="shared" si="3"/>
        <v>3367</v>
      </c>
      <c r="Q15" s="55">
        <f t="shared" si="4"/>
        <v>100</v>
      </c>
      <c r="R15" s="53">
        <f>'施設資源化量内訳(焼却)'!D15</f>
        <v>0</v>
      </c>
      <c r="S15" s="53">
        <f>'施設資源化量内訳(粗大)'!D15</f>
        <v>0</v>
      </c>
      <c r="T15" s="53">
        <f>'施設資源化量内訳(堆肥化)'!D15</f>
        <v>0</v>
      </c>
      <c r="U15" s="53">
        <f>'施設資源化量内訳(飼料化)'!D15</f>
        <v>0</v>
      </c>
      <c r="V15" s="53">
        <f>'施設資源化量内訳(メタン化)'!D15</f>
        <v>0</v>
      </c>
      <c r="W15" s="53">
        <f>'施設資源化量内訳(燃料化)'!D15</f>
        <v>0</v>
      </c>
      <c r="X15" s="53">
        <f>'施設資源化量内訳(資源化等)'!D15+'ごみ搬入量内訳(セメント)'!D15</f>
        <v>3367</v>
      </c>
      <c r="Y15" s="54">
        <f t="shared" si="5"/>
        <v>3367</v>
      </c>
      <c r="Z15" s="55"/>
      <c r="AA15" s="55"/>
      <c r="AB15" s="54">
        <f>'ごみ処理量内訳'!O15</f>
        <v>0</v>
      </c>
      <c r="AC15" s="54">
        <f>'ごみ処理量内訳'!AO15</f>
        <v>0</v>
      </c>
      <c r="AD15" s="54">
        <f>'ごみ処理量内訳'!AP15</f>
        <v>0</v>
      </c>
      <c r="AE15" s="54">
        <f t="shared" si="6"/>
        <v>0</v>
      </c>
    </row>
    <row r="16" spans="1:31" s="8" customFormat="1" ht="12" customHeight="1">
      <c r="A16" s="50" t="s">
        <v>120</v>
      </c>
      <c r="B16" s="51" t="s">
        <v>138</v>
      </c>
      <c r="C16" s="50" t="s">
        <v>139</v>
      </c>
      <c r="D16" s="52">
        <f>'ごみ搬入量内訳(総括)'!D16</f>
        <v>2189</v>
      </c>
      <c r="E16" s="53">
        <f>'ごみ処理量内訳'!E16</f>
        <v>40</v>
      </c>
      <c r="F16" s="53">
        <f>'ごみ処理量内訳'!O16</f>
        <v>113</v>
      </c>
      <c r="G16" s="53">
        <f t="shared" si="2"/>
        <v>2006</v>
      </c>
      <c r="H16" s="53">
        <f>'ごみ処理量内訳'!G16</f>
        <v>412</v>
      </c>
      <c r="I16" s="53">
        <f>'ごみ処理量内訳'!L16+'ごみ処理量内訳'!M16</f>
        <v>1594</v>
      </c>
      <c r="J16" s="53">
        <f>'ごみ処理量内訳'!H16</f>
        <v>0</v>
      </c>
      <c r="K16" s="53">
        <f>'ごみ処理量内訳'!I16</f>
        <v>0</v>
      </c>
      <c r="L16" s="53">
        <f>'ごみ処理量内訳'!J16</f>
        <v>0</v>
      </c>
      <c r="M16" s="53">
        <f>'ごみ処理量内訳'!K16</f>
        <v>0</v>
      </c>
      <c r="N16" s="53">
        <f>'ごみ処理量内訳'!N16</f>
        <v>0</v>
      </c>
      <c r="O16" s="53">
        <f>'資源化量内訳'!AG16</f>
        <v>30</v>
      </c>
      <c r="P16" s="54">
        <f t="shared" si="3"/>
        <v>2189</v>
      </c>
      <c r="Q16" s="55">
        <f t="shared" si="4"/>
        <v>94.83782549109182</v>
      </c>
      <c r="R16" s="53">
        <f>'施設資源化量内訳(焼却)'!D16</f>
        <v>0</v>
      </c>
      <c r="S16" s="53">
        <f>'施設資源化量内訳(粗大)'!D16</f>
        <v>101</v>
      </c>
      <c r="T16" s="53">
        <f>'施設資源化量内訳(堆肥化)'!D16</f>
        <v>0</v>
      </c>
      <c r="U16" s="53">
        <f>'施設資源化量内訳(飼料化)'!D16</f>
        <v>0</v>
      </c>
      <c r="V16" s="53">
        <f>'施設資源化量内訳(メタン化)'!D16</f>
        <v>0</v>
      </c>
      <c r="W16" s="53">
        <f>'施設資源化量内訳(燃料化)'!D16</f>
        <v>0</v>
      </c>
      <c r="X16" s="53">
        <f>'施設資源化量内訳(資源化等)'!D16+'ごみ搬入量内訳(セメント)'!D16</f>
        <v>1594</v>
      </c>
      <c r="Y16" s="54">
        <f t="shared" si="5"/>
        <v>1695</v>
      </c>
      <c r="Z16" s="55"/>
      <c r="AA16" s="55"/>
      <c r="AB16" s="54">
        <f>'ごみ処理量内訳'!O16</f>
        <v>113</v>
      </c>
      <c r="AC16" s="54">
        <f>'ごみ処理量内訳'!AO16</f>
        <v>37</v>
      </c>
      <c r="AD16" s="54">
        <f>'ごみ処理量内訳'!AP16</f>
        <v>57</v>
      </c>
      <c r="AE16" s="54">
        <f t="shared" si="6"/>
        <v>207</v>
      </c>
    </row>
    <row r="17" spans="1:31" s="8" customFormat="1" ht="12" customHeight="1">
      <c r="A17" s="50" t="s">
        <v>120</v>
      </c>
      <c r="B17" s="51" t="s">
        <v>140</v>
      </c>
      <c r="C17" s="50" t="s">
        <v>141</v>
      </c>
      <c r="D17" s="52">
        <f>'ごみ搬入量内訳(総括)'!D17</f>
        <v>138</v>
      </c>
      <c r="E17" s="53">
        <f>'ごみ処理量内訳'!E17</f>
        <v>24</v>
      </c>
      <c r="F17" s="53">
        <f>'ごみ処理量内訳'!O17</f>
        <v>57</v>
      </c>
      <c r="G17" s="53">
        <f t="shared" si="2"/>
        <v>57</v>
      </c>
      <c r="H17" s="53">
        <f>'ごみ処理量内訳'!G17</f>
        <v>57</v>
      </c>
      <c r="I17" s="53">
        <f>'ごみ処理量内訳'!L17+'ごみ処理量内訳'!M17</f>
        <v>0</v>
      </c>
      <c r="J17" s="53">
        <f>'ごみ処理量内訳'!H17</f>
        <v>0</v>
      </c>
      <c r="K17" s="53">
        <f>'ごみ処理量内訳'!I17</f>
        <v>0</v>
      </c>
      <c r="L17" s="53">
        <f>'ごみ処理量内訳'!J17</f>
        <v>0</v>
      </c>
      <c r="M17" s="53">
        <f>'ごみ処理量内訳'!K17</f>
        <v>0</v>
      </c>
      <c r="N17" s="53">
        <f>'ごみ処理量内訳'!N17</f>
        <v>0</v>
      </c>
      <c r="O17" s="53">
        <f>'資源化量内訳'!AG17</f>
        <v>0</v>
      </c>
      <c r="P17" s="54">
        <f t="shared" si="3"/>
        <v>138</v>
      </c>
      <c r="Q17" s="55">
        <f t="shared" si="4"/>
        <v>58.69565217391305</v>
      </c>
      <c r="R17" s="53">
        <f>'施設資源化量内訳(焼却)'!D17</f>
        <v>0</v>
      </c>
      <c r="S17" s="53">
        <f>'施設資源化量内訳(粗大)'!D17</f>
        <v>0</v>
      </c>
      <c r="T17" s="53">
        <f>'施設資源化量内訳(堆肥化)'!D17</f>
        <v>0</v>
      </c>
      <c r="U17" s="53">
        <f>'施設資源化量内訳(飼料化)'!D17</f>
        <v>0</v>
      </c>
      <c r="V17" s="53">
        <f>'施設資源化量内訳(メタン化)'!D17</f>
        <v>0</v>
      </c>
      <c r="W17" s="53">
        <f>'施設資源化量内訳(燃料化)'!D17</f>
        <v>0</v>
      </c>
      <c r="X17" s="53">
        <f>'施設資源化量内訳(資源化等)'!D17+'ごみ搬入量内訳(セメント)'!D17</f>
        <v>0</v>
      </c>
      <c r="Y17" s="54">
        <f t="shared" si="5"/>
        <v>0</v>
      </c>
      <c r="Z17" s="55"/>
      <c r="AA17" s="55"/>
      <c r="AB17" s="54">
        <f>'ごみ処理量内訳'!O17</f>
        <v>57</v>
      </c>
      <c r="AC17" s="54">
        <f>'ごみ処理量内訳'!AO17</f>
        <v>0</v>
      </c>
      <c r="AD17" s="54">
        <f>'ごみ処理量内訳'!AP17</f>
        <v>0</v>
      </c>
      <c r="AE17" s="54">
        <f t="shared" si="6"/>
        <v>57</v>
      </c>
    </row>
    <row r="18" spans="1:31" s="8" customFormat="1" ht="12" customHeight="1">
      <c r="A18" s="50" t="s">
        <v>120</v>
      </c>
      <c r="B18" s="51" t="s">
        <v>142</v>
      </c>
      <c r="C18" s="50" t="s">
        <v>143</v>
      </c>
      <c r="D18" s="52">
        <f>'ごみ搬入量内訳(総括)'!D18</f>
        <v>4449</v>
      </c>
      <c r="E18" s="53">
        <f>'ごみ処理量内訳'!E18</f>
        <v>0</v>
      </c>
      <c r="F18" s="53">
        <f>'ごみ処理量内訳'!O18</f>
        <v>0</v>
      </c>
      <c r="G18" s="53">
        <f t="shared" si="2"/>
        <v>4449</v>
      </c>
      <c r="H18" s="53">
        <f>'ごみ処理量内訳'!G18</f>
        <v>0</v>
      </c>
      <c r="I18" s="53">
        <f>'ごみ処理量内訳'!L18+'ごみ処理量内訳'!M18</f>
        <v>4449</v>
      </c>
      <c r="J18" s="53">
        <f>'ごみ処理量内訳'!H18</f>
        <v>0</v>
      </c>
      <c r="K18" s="53">
        <f>'ごみ処理量内訳'!I18</f>
        <v>0</v>
      </c>
      <c r="L18" s="53">
        <f>'ごみ処理量内訳'!J18</f>
        <v>0</v>
      </c>
      <c r="M18" s="53">
        <f>'ごみ処理量内訳'!K18</f>
        <v>0</v>
      </c>
      <c r="N18" s="53">
        <f>'ごみ処理量内訳'!N18</f>
        <v>0</v>
      </c>
      <c r="O18" s="53">
        <f>'資源化量内訳'!AG18</f>
        <v>0</v>
      </c>
      <c r="P18" s="54">
        <f t="shared" si="3"/>
        <v>4449</v>
      </c>
      <c r="Q18" s="55">
        <f t="shared" si="4"/>
        <v>100</v>
      </c>
      <c r="R18" s="53">
        <f>'施設資源化量内訳(焼却)'!D18</f>
        <v>0</v>
      </c>
      <c r="S18" s="53">
        <f>'施設資源化量内訳(粗大)'!D18</f>
        <v>0</v>
      </c>
      <c r="T18" s="53">
        <f>'施設資源化量内訳(堆肥化)'!D18</f>
        <v>0</v>
      </c>
      <c r="U18" s="53">
        <f>'施設資源化量内訳(飼料化)'!D18</f>
        <v>0</v>
      </c>
      <c r="V18" s="53">
        <f>'施設資源化量内訳(メタン化)'!D18</f>
        <v>0</v>
      </c>
      <c r="W18" s="53">
        <f>'施設資源化量内訳(燃料化)'!D18</f>
        <v>0</v>
      </c>
      <c r="X18" s="53">
        <f>'施設資源化量内訳(資源化等)'!D18+'ごみ搬入量内訳(セメント)'!D18</f>
        <v>4449</v>
      </c>
      <c r="Y18" s="54">
        <f t="shared" si="5"/>
        <v>4449</v>
      </c>
      <c r="Z18" s="55"/>
      <c r="AA18" s="55"/>
      <c r="AB18" s="54">
        <f>'ごみ処理量内訳'!O18</f>
        <v>0</v>
      </c>
      <c r="AC18" s="54">
        <f>'ごみ処理量内訳'!AO18</f>
        <v>0</v>
      </c>
      <c r="AD18" s="54">
        <f>'ごみ処理量内訳'!AP18</f>
        <v>0</v>
      </c>
      <c r="AE18" s="54">
        <f t="shared" si="6"/>
        <v>0</v>
      </c>
    </row>
    <row r="19" spans="1:31" s="8" customFormat="1" ht="12" customHeight="1">
      <c r="A19" s="50" t="s">
        <v>120</v>
      </c>
      <c r="B19" s="51" t="s">
        <v>144</v>
      </c>
      <c r="C19" s="50" t="s">
        <v>145</v>
      </c>
      <c r="D19" s="52">
        <f>'ごみ搬入量内訳(総括)'!D19</f>
        <v>16909</v>
      </c>
      <c r="E19" s="53">
        <f>'ごみ処理量内訳'!E19</f>
        <v>0</v>
      </c>
      <c r="F19" s="53">
        <f>'ごみ処理量内訳'!O19</f>
        <v>423</v>
      </c>
      <c r="G19" s="53">
        <f t="shared" si="2"/>
        <v>16486</v>
      </c>
      <c r="H19" s="53">
        <f>'ごみ処理量内訳'!G19</f>
        <v>0</v>
      </c>
      <c r="I19" s="53">
        <f>'ごみ処理量内訳'!L19+'ごみ処理量内訳'!M19</f>
        <v>16486</v>
      </c>
      <c r="J19" s="53">
        <f>'ごみ処理量内訳'!H19</f>
        <v>0</v>
      </c>
      <c r="K19" s="53">
        <f>'ごみ処理量内訳'!I19</f>
        <v>0</v>
      </c>
      <c r="L19" s="53">
        <f>'ごみ処理量内訳'!J19</f>
        <v>0</v>
      </c>
      <c r="M19" s="53">
        <f>'ごみ処理量内訳'!K19</f>
        <v>0</v>
      </c>
      <c r="N19" s="53">
        <f>'ごみ処理量内訳'!N19</f>
        <v>0</v>
      </c>
      <c r="O19" s="53">
        <f>'資源化量内訳'!AG19</f>
        <v>0</v>
      </c>
      <c r="P19" s="54">
        <f t="shared" si="3"/>
        <v>16909</v>
      </c>
      <c r="Q19" s="55">
        <f t="shared" si="4"/>
        <v>97.49837364717014</v>
      </c>
      <c r="R19" s="53">
        <f>'施設資源化量内訳(焼却)'!D19</f>
        <v>0</v>
      </c>
      <c r="S19" s="53">
        <f>'施設資源化量内訳(粗大)'!D19</f>
        <v>0</v>
      </c>
      <c r="T19" s="53">
        <f>'施設資源化量内訳(堆肥化)'!D19</f>
        <v>0</v>
      </c>
      <c r="U19" s="53">
        <f>'施設資源化量内訳(飼料化)'!D19</f>
        <v>0</v>
      </c>
      <c r="V19" s="53">
        <f>'施設資源化量内訳(メタン化)'!D19</f>
        <v>0</v>
      </c>
      <c r="W19" s="53">
        <f>'施設資源化量内訳(燃料化)'!D19</f>
        <v>0</v>
      </c>
      <c r="X19" s="53">
        <f>'施設資源化量内訳(資源化等)'!D19+'ごみ搬入量内訳(セメント)'!D19</f>
        <v>16486</v>
      </c>
      <c r="Y19" s="54">
        <f t="shared" si="5"/>
        <v>16486</v>
      </c>
      <c r="Z19" s="55"/>
      <c r="AA19" s="55"/>
      <c r="AB19" s="54">
        <f>'ごみ処理量内訳'!O19</f>
        <v>423</v>
      </c>
      <c r="AC19" s="54">
        <f>'ごみ処理量内訳'!AO19</f>
        <v>0</v>
      </c>
      <c r="AD19" s="54">
        <f>'ごみ処理量内訳'!AP19</f>
        <v>0</v>
      </c>
      <c r="AE19" s="54">
        <f t="shared" si="6"/>
        <v>423</v>
      </c>
    </row>
    <row r="20" spans="1:31" s="8" customFormat="1" ht="12" customHeight="1">
      <c r="A20" s="50" t="s">
        <v>120</v>
      </c>
      <c r="B20" s="51" t="s">
        <v>146</v>
      </c>
      <c r="C20" s="50" t="s">
        <v>147</v>
      </c>
      <c r="D20" s="52">
        <f>'ごみ搬入量内訳(総括)'!D20</f>
        <v>3063</v>
      </c>
      <c r="E20" s="53">
        <f>'ごみ処理量内訳'!E20</f>
        <v>0</v>
      </c>
      <c r="F20" s="53">
        <f>'ごみ処理量内訳'!O20</f>
        <v>0</v>
      </c>
      <c r="G20" s="53">
        <f t="shared" si="2"/>
        <v>406</v>
      </c>
      <c r="H20" s="53">
        <f>'ごみ処理量内訳'!G20</f>
        <v>0</v>
      </c>
      <c r="I20" s="53">
        <f>'ごみ処理量内訳'!L20+'ごみ処理量内訳'!M20</f>
        <v>13</v>
      </c>
      <c r="J20" s="53">
        <f>'ごみ処理量内訳'!H20</f>
        <v>0</v>
      </c>
      <c r="K20" s="53">
        <f>'ごみ処理量内訳'!I20</f>
        <v>0</v>
      </c>
      <c r="L20" s="53">
        <f>'ごみ処理量内訳'!J20</f>
        <v>0</v>
      </c>
      <c r="M20" s="53">
        <f>'ごみ処理量内訳'!K20</f>
        <v>393</v>
      </c>
      <c r="N20" s="53">
        <f>'ごみ処理量内訳'!N20</f>
        <v>0</v>
      </c>
      <c r="O20" s="53">
        <f>'資源化量内訳'!AG20</f>
        <v>2657</v>
      </c>
      <c r="P20" s="54">
        <f t="shared" si="3"/>
        <v>3063</v>
      </c>
      <c r="Q20" s="55">
        <f t="shared" si="4"/>
        <v>100</v>
      </c>
      <c r="R20" s="53">
        <f>'施設資源化量内訳(焼却)'!D20</f>
        <v>0</v>
      </c>
      <c r="S20" s="53">
        <f>'施設資源化量内訳(粗大)'!D20</f>
        <v>0</v>
      </c>
      <c r="T20" s="53">
        <f>'施設資源化量内訳(堆肥化)'!D20</f>
        <v>0</v>
      </c>
      <c r="U20" s="53">
        <f>'施設資源化量内訳(飼料化)'!D20</f>
        <v>0</v>
      </c>
      <c r="V20" s="53">
        <f>'施設資源化量内訳(メタン化)'!D20</f>
        <v>0</v>
      </c>
      <c r="W20" s="53">
        <f>'施設資源化量内訳(燃料化)'!D20</f>
        <v>393</v>
      </c>
      <c r="X20" s="53">
        <f>'施設資源化量内訳(資源化等)'!D20+'ごみ搬入量内訳(セメント)'!D20</f>
        <v>13</v>
      </c>
      <c r="Y20" s="54">
        <f t="shared" si="5"/>
        <v>406</v>
      </c>
      <c r="Z20" s="55"/>
      <c r="AA20" s="55"/>
      <c r="AB20" s="54">
        <f>'ごみ処理量内訳'!O20</f>
        <v>0</v>
      </c>
      <c r="AC20" s="54">
        <f>'ごみ処理量内訳'!AO20</f>
        <v>0</v>
      </c>
      <c r="AD20" s="54">
        <f>'ごみ処理量内訳'!AP20</f>
        <v>0</v>
      </c>
      <c r="AE20" s="54">
        <f t="shared" si="6"/>
        <v>0</v>
      </c>
    </row>
    <row r="21" spans="1:31" s="8" customFormat="1" ht="12" customHeight="1">
      <c r="A21" s="50" t="s">
        <v>120</v>
      </c>
      <c r="B21" s="51" t="s">
        <v>148</v>
      </c>
      <c r="C21" s="50" t="s">
        <v>149</v>
      </c>
      <c r="D21" s="52">
        <f>'ごみ搬入量内訳(総括)'!D21</f>
        <v>940</v>
      </c>
      <c r="E21" s="53">
        <f>'ごみ処理量内訳'!E21</f>
        <v>0</v>
      </c>
      <c r="F21" s="53">
        <f>'ごみ処理量内訳'!O21</f>
        <v>80</v>
      </c>
      <c r="G21" s="53">
        <f t="shared" si="2"/>
        <v>860</v>
      </c>
      <c r="H21" s="53">
        <f>'ごみ処理量内訳'!G21</f>
        <v>0</v>
      </c>
      <c r="I21" s="53">
        <f>'ごみ処理量内訳'!L21+'ごみ処理量内訳'!M21</f>
        <v>860</v>
      </c>
      <c r="J21" s="53">
        <f>'ごみ処理量内訳'!H21</f>
        <v>0</v>
      </c>
      <c r="K21" s="53">
        <f>'ごみ処理量内訳'!I21</f>
        <v>0</v>
      </c>
      <c r="L21" s="53">
        <f>'ごみ処理量内訳'!J21</f>
        <v>0</v>
      </c>
      <c r="M21" s="53">
        <f>'ごみ処理量内訳'!K21</f>
        <v>0</v>
      </c>
      <c r="N21" s="53">
        <f>'ごみ処理量内訳'!N21</f>
        <v>0</v>
      </c>
      <c r="O21" s="53">
        <f>'資源化量内訳'!AG21</f>
        <v>0</v>
      </c>
      <c r="P21" s="54">
        <f t="shared" si="3"/>
        <v>940</v>
      </c>
      <c r="Q21" s="55">
        <f t="shared" si="4"/>
        <v>91.48936170212765</v>
      </c>
      <c r="R21" s="53">
        <f>'施設資源化量内訳(焼却)'!D21</f>
        <v>0</v>
      </c>
      <c r="S21" s="53">
        <f>'施設資源化量内訳(粗大)'!D21</f>
        <v>0</v>
      </c>
      <c r="T21" s="53">
        <f>'施設資源化量内訳(堆肥化)'!D21</f>
        <v>0</v>
      </c>
      <c r="U21" s="53">
        <f>'施設資源化量内訳(飼料化)'!D21</f>
        <v>0</v>
      </c>
      <c r="V21" s="53">
        <f>'施設資源化量内訳(メタン化)'!D21</f>
        <v>0</v>
      </c>
      <c r="W21" s="53">
        <f>'施設資源化量内訳(燃料化)'!D21</f>
        <v>0</v>
      </c>
      <c r="X21" s="53">
        <f>'施設資源化量内訳(資源化等)'!D21+'ごみ搬入量内訳(セメント)'!D21</f>
        <v>860</v>
      </c>
      <c r="Y21" s="54">
        <f t="shared" si="5"/>
        <v>860</v>
      </c>
      <c r="Z21" s="55"/>
      <c r="AA21" s="55"/>
      <c r="AB21" s="54">
        <f>'ごみ処理量内訳'!O21</f>
        <v>80</v>
      </c>
      <c r="AC21" s="54">
        <f>'ごみ処理量内訳'!AO21</f>
        <v>0</v>
      </c>
      <c r="AD21" s="54">
        <f>'ごみ処理量内訳'!AP21</f>
        <v>0</v>
      </c>
      <c r="AE21" s="54">
        <f t="shared" si="6"/>
        <v>80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13 A17:AE21">
    <cfRule type="expression" priority="328" dxfId="107" stopIfTrue="1">
      <formula>$A7&lt;&gt;""</formula>
    </cfRule>
  </conditionalFormatting>
  <conditionalFormatting sqref="D8">
    <cfRule type="expression" priority="327" dxfId="107" stopIfTrue="1">
      <formula>$A8&lt;&gt;""</formula>
    </cfRule>
  </conditionalFormatting>
  <conditionalFormatting sqref="D9">
    <cfRule type="expression" priority="326" dxfId="107" stopIfTrue="1">
      <formula>$A9&lt;&gt;""</formula>
    </cfRule>
  </conditionalFormatting>
  <conditionalFormatting sqref="D10">
    <cfRule type="expression" priority="325" dxfId="107" stopIfTrue="1">
      <formula>$A10&lt;&gt;""</formula>
    </cfRule>
  </conditionalFormatting>
  <conditionalFormatting sqref="D11">
    <cfRule type="expression" priority="324" dxfId="107" stopIfTrue="1">
      <formula>$A11&lt;&gt;""</formula>
    </cfRule>
  </conditionalFormatting>
  <conditionalFormatting sqref="D12">
    <cfRule type="expression" priority="323" dxfId="107" stopIfTrue="1">
      <formula>$A12&lt;&gt;""</formula>
    </cfRule>
  </conditionalFormatting>
  <conditionalFormatting sqref="D13">
    <cfRule type="expression" priority="322" dxfId="107" stopIfTrue="1">
      <formula>$A13&lt;&gt;""</formula>
    </cfRule>
  </conditionalFormatting>
  <conditionalFormatting sqref="D7">
    <cfRule type="expression" priority="321" dxfId="107" stopIfTrue="1">
      <formula>$A7&lt;&gt;""</formula>
    </cfRule>
  </conditionalFormatting>
  <conditionalFormatting sqref="A14:AE16">
    <cfRule type="expression" priority="320" dxfId="107" stopIfTrue="1">
      <formula>$A14&lt;&gt;""</formula>
    </cfRule>
  </conditionalFormatting>
  <conditionalFormatting sqref="D15">
    <cfRule type="expression" priority="319" dxfId="107" stopIfTrue="1">
      <formula>$A15&lt;&gt;""</formula>
    </cfRule>
  </conditionalFormatting>
  <conditionalFormatting sqref="D16">
    <cfRule type="expression" priority="318" dxfId="107" stopIfTrue="1">
      <formula>$A16&lt;&gt;""</formula>
    </cfRule>
  </conditionalFormatting>
  <conditionalFormatting sqref="D14">
    <cfRule type="expression" priority="317" dxfId="107" stopIfTrue="1">
      <formula>$A14&lt;&gt;""</formula>
    </cfRule>
  </conditionalFormatting>
  <conditionalFormatting sqref="D18">
    <cfRule type="expression" priority="315" dxfId="107" stopIfTrue="1">
      <formula>$A18&lt;&gt;""</formula>
    </cfRule>
  </conditionalFormatting>
  <conditionalFormatting sqref="D19">
    <cfRule type="expression" priority="314" dxfId="107" stopIfTrue="1">
      <formula>$A19&lt;&gt;""</formula>
    </cfRule>
  </conditionalFormatting>
  <conditionalFormatting sqref="D20">
    <cfRule type="expression" priority="313" dxfId="107" stopIfTrue="1">
      <formula>$A20&lt;&gt;""</formula>
    </cfRule>
  </conditionalFormatting>
  <conditionalFormatting sqref="D21">
    <cfRule type="expression" priority="312" dxfId="107" stopIfTrue="1">
      <formula>$A21&lt;&gt;""</formula>
    </cfRule>
  </conditionalFormatting>
  <conditionalFormatting sqref="D17">
    <cfRule type="expression" priority="287" dxfId="107" stopIfTrue="1">
      <formula>$A17&lt;&gt;""</formula>
    </cfRule>
  </conditionalFormatting>
  <conditionalFormatting sqref="A7:AE21">
    <cfRule type="expression" priority="16" dxfId="107" stopIfTrue="1">
      <formula>$A7&lt;&gt;""</formula>
    </cfRule>
  </conditionalFormatting>
  <conditionalFormatting sqref="D8">
    <cfRule type="expression" priority="15" dxfId="107" stopIfTrue="1">
      <formula>$A8&lt;&gt;""</formula>
    </cfRule>
  </conditionalFormatting>
  <conditionalFormatting sqref="D9">
    <cfRule type="expression" priority="14" dxfId="107" stopIfTrue="1">
      <formula>$A9&lt;&gt;""</formula>
    </cfRule>
  </conditionalFormatting>
  <conditionalFormatting sqref="D10">
    <cfRule type="expression" priority="13" dxfId="107" stopIfTrue="1">
      <formula>$A10&lt;&gt;""</formula>
    </cfRule>
  </conditionalFormatting>
  <conditionalFormatting sqref="D11">
    <cfRule type="expression" priority="12" dxfId="107" stopIfTrue="1">
      <formula>$A11&lt;&gt;""</formula>
    </cfRule>
  </conditionalFormatting>
  <conditionalFormatting sqref="D12">
    <cfRule type="expression" priority="11" dxfId="107" stopIfTrue="1">
      <formula>$A12&lt;&gt;""</formula>
    </cfRule>
  </conditionalFormatting>
  <conditionalFormatting sqref="D13">
    <cfRule type="expression" priority="10" dxfId="107" stopIfTrue="1">
      <formula>$A13&lt;&gt;""</formula>
    </cfRule>
  </conditionalFormatting>
  <conditionalFormatting sqref="D14">
    <cfRule type="expression" priority="9" dxfId="107" stopIfTrue="1">
      <formula>$A14&lt;&gt;""</formula>
    </cfRule>
  </conditionalFormatting>
  <conditionalFormatting sqref="D15">
    <cfRule type="expression" priority="8" dxfId="107" stopIfTrue="1">
      <formula>$A15&lt;&gt;""</formula>
    </cfRule>
  </conditionalFormatting>
  <conditionalFormatting sqref="D16">
    <cfRule type="expression" priority="7" dxfId="107" stopIfTrue="1">
      <formula>$A16&lt;&gt;""</formula>
    </cfRule>
  </conditionalFormatting>
  <conditionalFormatting sqref="D17">
    <cfRule type="expression" priority="6" dxfId="107" stopIfTrue="1">
      <formula>$A17&lt;&gt;""</formula>
    </cfRule>
  </conditionalFormatting>
  <conditionalFormatting sqref="D18">
    <cfRule type="expression" priority="5" dxfId="107" stopIfTrue="1">
      <formula>$A18&lt;&gt;""</formula>
    </cfRule>
  </conditionalFormatting>
  <conditionalFormatting sqref="D19">
    <cfRule type="expression" priority="4" dxfId="107" stopIfTrue="1">
      <formula>$A19&lt;&gt;""</formula>
    </cfRule>
  </conditionalFormatting>
  <conditionalFormatting sqref="D20">
    <cfRule type="expression" priority="3" dxfId="107" stopIfTrue="1">
      <formula>$A20&lt;&gt;""</formula>
    </cfRule>
  </conditionalFormatting>
  <conditionalFormatting sqref="D21">
    <cfRule type="expression" priority="2" dxfId="107" stopIfTrue="1">
      <formula>$A21&lt;&gt;""</formula>
    </cfRule>
  </conditionalFormatting>
  <conditionalFormatting sqref="D7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32273</v>
      </c>
      <c r="E7" s="61">
        <f t="shared" si="0"/>
        <v>4509</v>
      </c>
      <c r="F7" s="61">
        <f t="shared" si="0"/>
        <v>0</v>
      </c>
      <c r="G7" s="61">
        <f t="shared" si="0"/>
        <v>8157</v>
      </c>
      <c r="H7" s="61">
        <f t="shared" si="0"/>
        <v>19293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24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1</v>
      </c>
      <c r="AB7" s="61">
        <f t="shared" si="0"/>
        <v>0</v>
      </c>
      <c r="AC7" s="61">
        <f t="shared" si="0"/>
        <v>79</v>
      </c>
      <c r="AD7" s="61">
        <f t="shared" si="0"/>
        <v>0</v>
      </c>
      <c r="AE7" s="61">
        <f t="shared" si="0"/>
        <v>210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5504</v>
      </c>
      <c r="E12" s="61">
        <v>315</v>
      </c>
      <c r="F12" s="61">
        <v>0</v>
      </c>
      <c r="G12" s="61">
        <v>1229</v>
      </c>
      <c r="H12" s="61">
        <v>3958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1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1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3367</v>
      </c>
      <c r="E15" s="61">
        <v>1024</v>
      </c>
      <c r="F15" s="61">
        <v>0</v>
      </c>
      <c r="G15" s="61">
        <v>1487</v>
      </c>
      <c r="H15" s="61">
        <v>856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1594</v>
      </c>
      <c r="E16" s="61">
        <v>5</v>
      </c>
      <c r="F16" s="61">
        <v>0</v>
      </c>
      <c r="G16" s="61">
        <v>581</v>
      </c>
      <c r="H16" s="61">
        <v>998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10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4449</v>
      </c>
      <c r="E18" s="61">
        <v>1856</v>
      </c>
      <c r="F18" s="61">
        <v>0</v>
      </c>
      <c r="G18" s="61">
        <v>2593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16486</v>
      </c>
      <c r="E19" s="61">
        <v>1244</v>
      </c>
      <c r="F19" s="61">
        <v>0</v>
      </c>
      <c r="G19" s="61">
        <v>1832</v>
      </c>
      <c r="H19" s="61">
        <v>13410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13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13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860</v>
      </c>
      <c r="E21" s="61">
        <v>65</v>
      </c>
      <c r="F21" s="61">
        <v>0</v>
      </c>
      <c r="G21" s="61">
        <v>435</v>
      </c>
      <c r="H21" s="61">
        <v>71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79</v>
      </c>
      <c r="AD21" s="61">
        <v>0</v>
      </c>
      <c r="AE21" s="61">
        <v>210</v>
      </c>
      <c r="AF21" s="61">
        <v>0</v>
      </c>
      <c r="AG21" s="61">
        <v>0</v>
      </c>
      <c r="AH21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90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90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90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90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1757</v>
      </c>
      <c r="E7" s="61">
        <f t="shared" si="0"/>
        <v>0</v>
      </c>
      <c r="F7" s="61">
        <f t="shared" si="0"/>
        <v>0</v>
      </c>
      <c r="G7" s="61">
        <f t="shared" si="0"/>
        <v>135</v>
      </c>
      <c r="H7" s="61">
        <f t="shared" si="0"/>
        <v>659</v>
      </c>
      <c r="I7" s="61">
        <f t="shared" si="0"/>
        <v>406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11</v>
      </c>
      <c r="O7" s="61">
        <f t="shared" si="0"/>
        <v>0</v>
      </c>
      <c r="P7" s="61">
        <f t="shared" si="0"/>
        <v>46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500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705</v>
      </c>
      <c r="E12" s="61">
        <v>0</v>
      </c>
      <c r="F12" s="61">
        <v>0</v>
      </c>
      <c r="G12" s="61">
        <v>0</v>
      </c>
      <c r="H12" s="61">
        <v>0</v>
      </c>
      <c r="I12" s="61">
        <v>205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500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135</v>
      </c>
      <c r="E13" s="61">
        <v>0</v>
      </c>
      <c r="F13" s="61">
        <v>0</v>
      </c>
      <c r="G13" s="61">
        <v>135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244</v>
      </c>
      <c r="E14" s="61">
        <v>0</v>
      </c>
      <c r="F14" s="61">
        <v>0</v>
      </c>
      <c r="G14" s="61">
        <v>0</v>
      </c>
      <c r="H14" s="61">
        <v>236</v>
      </c>
      <c r="I14" s="61">
        <v>8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113</v>
      </c>
      <c r="E16" s="61">
        <v>0</v>
      </c>
      <c r="F16" s="61">
        <v>0</v>
      </c>
      <c r="G16" s="61">
        <v>0</v>
      </c>
      <c r="H16" s="61">
        <v>0</v>
      </c>
      <c r="I16" s="61">
        <v>113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57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11</v>
      </c>
      <c r="O17" s="61">
        <v>0</v>
      </c>
      <c r="P17" s="61">
        <v>46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423</v>
      </c>
      <c r="E19" s="61">
        <v>0</v>
      </c>
      <c r="F19" s="61">
        <v>0</v>
      </c>
      <c r="G19" s="61">
        <v>0</v>
      </c>
      <c r="H19" s="61">
        <v>423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80</v>
      </c>
      <c r="E21" s="61">
        <v>0</v>
      </c>
      <c r="F21" s="61">
        <v>0</v>
      </c>
      <c r="G21" s="61">
        <v>0</v>
      </c>
      <c r="H21" s="61">
        <v>0</v>
      </c>
      <c r="I21" s="61">
        <v>80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SUM(D8:D21)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SUM(AF8:AF21)</f>
        <v>0</v>
      </c>
      <c r="AG7" s="62">
        <v>0</v>
      </c>
      <c r="AH7" s="61">
        <f>SUM(AH8:AH21)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0" ref="D8:D21">SUM(E8:AH8)</f>
        <v>0</v>
      </c>
      <c r="E8" s="62">
        <f aca="true" t="shared" si="1" ref="E8:AE17">E7</f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  <c r="Q8" s="62">
        <f t="shared" si="1"/>
        <v>0</v>
      </c>
      <c r="R8" s="62">
        <f t="shared" si="1"/>
        <v>0</v>
      </c>
      <c r="S8" s="62">
        <f t="shared" si="1"/>
        <v>0</v>
      </c>
      <c r="T8" s="62">
        <f t="shared" si="1"/>
        <v>0</v>
      </c>
      <c r="U8" s="62">
        <f t="shared" si="1"/>
        <v>0</v>
      </c>
      <c r="V8" s="62">
        <f t="shared" si="1"/>
        <v>0</v>
      </c>
      <c r="W8" s="62">
        <f t="shared" si="1"/>
        <v>0</v>
      </c>
      <c r="X8" s="62">
        <f t="shared" si="1"/>
        <v>0</v>
      </c>
      <c r="Y8" s="62">
        <f t="shared" si="1"/>
        <v>0</v>
      </c>
      <c r="Z8" s="62">
        <f t="shared" si="1"/>
        <v>0</v>
      </c>
      <c r="AA8" s="62">
        <f t="shared" si="1"/>
        <v>0</v>
      </c>
      <c r="AB8" s="62">
        <f t="shared" si="1"/>
        <v>0</v>
      </c>
      <c r="AC8" s="62">
        <f t="shared" si="1"/>
        <v>0</v>
      </c>
      <c r="AD8" s="62">
        <f t="shared" si="1"/>
        <v>0</v>
      </c>
      <c r="AE8" s="62">
        <f t="shared" si="1"/>
        <v>0</v>
      </c>
      <c r="AF8" s="61">
        <v>0</v>
      </c>
      <c r="AG8" s="62">
        <f aca="true" t="shared" si="2" ref="AG8:AG21">AG7</f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0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 t="shared" si="1"/>
        <v>0</v>
      </c>
      <c r="AE9" s="62">
        <f t="shared" si="1"/>
        <v>0</v>
      </c>
      <c r="AF9" s="61">
        <v>0</v>
      </c>
      <c r="AG9" s="62">
        <f t="shared" si="2"/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0"/>
        <v>0</v>
      </c>
      <c r="E10" s="62">
        <f t="shared" si="1"/>
        <v>0</v>
      </c>
      <c r="F10" s="62">
        <f t="shared" si="1"/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  <c r="M10" s="62">
        <f t="shared" si="1"/>
        <v>0</v>
      </c>
      <c r="N10" s="62">
        <f t="shared" si="1"/>
        <v>0</v>
      </c>
      <c r="O10" s="62">
        <f t="shared" si="1"/>
        <v>0</v>
      </c>
      <c r="P10" s="62">
        <f t="shared" si="1"/>
        <v>0</v>
      </c>
      <c r="Q10" s="62">
        <f t="shared" si="1"/>
        <v>0</v>
      </c>
      <c r="R10" s="62">
        <f t="shared" si="1"/>
        <v>0</v>
      </c>
      <c r="S10" s="62">
        <f t="shared" si="1"/>
        <v>0</v>
      </c>
      <c r="T10" s="62">
        <f t="shared" si="1"/>
        <v>0</v>
      </c>
      <c r="U10" s="62">
        <f t="shared" si="1"/>
        <v>0</v>
      </c>
      <c r="V10" s="62">
        <f t="shared" si="1"/>
        <v>0</v>
      </c>
      <c r="W10" s="62">
        <f t="shared" si="1"/>
        <v>0</v>
      </c>
      <c r="X10" s="62">
        <f t="shared" si="1"/>
        <v>0</v>
      </c>
      <c r="Y10" s="62">
        <f t="shared" si="1"/>
        <v>0</v>
      </c>
      <c r="Z10" s="62">
        <f t="shared" si="1"/>
        <v>0</v>
      </c>
      <c r="AA10" s="62">
        <f t="shared" si="1"/>
        <v>0</v>
      </c>
      <c r="AB10" s="62">
        <f t="shared" si="1"/>
        <v>0</v>
      </c>
      <c r="AC10" s="62">
        <f t="shared" si="1"/>
        <v>0</v>
      </c>
      <c r="AD10" s="62">
        <f t="shared" si="1"/>
        <v>0</v>
      </c>
      <c r="AE10" s="62">
        <f t="shared" si="1"/>
        <v>0</v>
      </c>
      <c r="AF10" s="61">
        <v>0</v>
      </c>
      <c r="AG10" s="62">
        <f t="shared" si="2"/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0"/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1"/>
        <v>0</v>
      </c>
      <c r="Q11" s="62">
        <f t="shared" si="1"/>
        <v>0</v>
      </c>
      <c r="R11" s="62">
        <f t="shared" si="1"/>
        <v>0</v>
      </c>
      <c r="S11" s="62">
        <f t="shared" si="1"/>
        <v>0</v>
      </c>
      <c r="T11" s="62">
        <f t="shared" si="1"/>
        <v>0</v>
      </c>
      <c r="U11" s="62">
        <f t="shared" si="1"/>
        <v>0</v>
      </c>
      <c r="V11" s="62">
        <f t="shared" si="1"/>
        <v>0</v>
      </c>
      <c r="W11" s="62">
        <f t="shared" si="1"/>
        <v>0</v>
      </c>
      <c r="X11" s="62">
        <f t="shared" si="1"/>
        <v>0</v>
      </c>
      <c r="Y11" s="62">
        <f t="shared" si="1"/>
        <v>0</v>
      </c>
      <c r="Z11" s="62">
        <f t="shared" si="1"/>
        <v>0</v>
      </c>
      <c r="AA11" s="62">
        <f t="shared" si="1"/>
        <v>0</v>
      </c>
      <c r="AB11" s="62">
        <f t="shared" si="1"/>
        <v>0</v>
      </c>
      <c r="AC11" s="62">
        <f t="shared" si="1"/>
        <v>0</v>
      </c>
      <c r="AD11" s="62">
        <f t="shared" si="1"/>
        <v>0</v>
      </c>
      <c r="AE11" s="62">
        <f t="shared" si="1"/>
        <v>0</v>
      </c>
      <c r="AF11" s="61">
        <v>0</v>
      </c>
      <c r="AG11" s="62">
        <f t="shared" si="2"/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0"/>
        <v>0</v>
      </c>
      <c r="E12" s="62">
        <f t="shared" si="1"/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  <c r="K12" s="62">
        <f t="shared" si="1"/>
        <v>0</v>
      </c>
      <c r="L12" s="62">
        <f t="shared" si="1"/>
        <v>0</v>
      </c>
      <c r="M12" s="62">
        <f t="shared" si="1"/>
        <v>0</v>
      </c>
      <c r="N12" s="62">
        <f t="shared" si="1"/>
        <v>0</v>
      </c>
      <c r="O12" s="62">
        <f t="shared" si="1"/>
        <v>0</v>
      </c>
      <c r="P12" s="62">
        <f t="shared" si="1"/>
        <v>0</v>
      </c>
      <c r="Q12" s="62">
        <f t="shared" si="1"/>
        <v>0</v>
      </c>
      <c r="R12" s="62">
        <f t="shared" si="1"/>
        <v>0</v>
      </c>
      <c r="S12" s="62">
        <f t="shared" si="1"/>
        <v>0</v>
      </c>
      <c r="T12" s="62">
        <f t="shared" si="1"/>
        <v>0</v>
      </c>
      <c r="U12" s="62">
        <f t="shared" si="1"/>
        <v>0</v>
      </c>
      <c r="V12" s="62">
        <f t="shared" si="1"/>
        <v>0</v>
      </c>
      <c r="W12" s="62">
        <f t="shared" si="1"/>
        <v>0</v>
      </c>
      <c r="X12" s="62">
        <f t="shared" si="1"/>
        <v>0</v>
      </c>
      <c r="Y12" s="62">
        <f t="shared" si="1"/>
        <v>0</v>
      </c>
      <c r="Z12" s="62">
        <f t="shared" si="1"/>
        <v>0</v>
      </c>
      <c r="AA12" s="62">
        <f t="shared" si="1"/>
        <v>0</v>
      </c>
      <c r="AB12" s="62">
        <f t="shared" si="1"/>
        <v>0</v>
      </c>
      <c r="AC12" s="62">
        <f t="shared" si="1"/>
        <v>0</v>
      </c>
      <c r="AD12" s="62">
        <f t="shared" si="1"/>
        <v>0</v>
      </c>
      <c r="AE12" s="62">
        <f t="shared" si="1"/>
        <v>0</v>
      </c>
      <c r="AF12" s="61">
        <v>0</v>
      </c>
      <c r="AG12" s="62">
        <f t="shared" si="2"/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0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 t="shared" si="1"/>
        <v>0</v>
      </c>
      <c r="K13" s="62">
        <f t="shared" si="1"/>
        <v>0</v>
      </c>
      <c r="L13" s="62">
        <f t="shared" si="1"/>
        <v>0</v>
      </c>
      <c r="M13" s="62">
        <f t="shared" si="1"/>
        <v>0</v>
      </c>
      <c r="N13" s="62">
        <f t="shared" si="1"/>
        <v>0</v>
      </c>
      <c r="O13" s="62">
        <f t="shared" si="1"/>
        <v>0</v>
      </c>
      <c r="P13" s="62">
        <f t="shared" si="1"/>
        <v>0</v>
      </c>
      <c r="Q13" s="62">
        <f t="shared" si="1"/>
        <v>0</v>
      </c>
      <c r="R13" s="62">
        <f t="shared" si="1"/>
        <v>0</v>
      </c>
      <c r="S13" s="62">
        <f t="shared" si="1"/>
        <v>0</v>
      </c>
      <c r="T13" s="62">
        <f t="shared" si="1"/>
        <v>0</v>
      </c>
      <c r="U13" s="62">
        <f t="shared" si="1"/>
        <v>0</v>
      </c>
      <c r="V13" s="62">
        <f t="shared" si="1"/>
        <v>0</v>
      </c>
      <c r="W13" s="62">
        <f t="shared" si="1"/>
        <v>0</v>
      </c>
      <c r="X13" s="62">
        <f t="shared" si="1"/>
        <v>0</v>
      </c>
      <c r="Y13" s="62">
        <f t="shared" si="1"/>
        <v>0</v>
      </c>
      <c r="Z13" s="62">
        <f t="shared" si="1"/>
        <v>0</v>
      </c>
      <c r="AA13" s="62">
        <f t="shared" si="1"/>
        <v>0</v>
      </c>
      <c r="AB13" s="62">
        <f t="shared" si="1"/>
        <v>0</v>
      </c>
      <c r="AC13" s="62">
        <f t="shared" si="1"/>
        <v>0</v>
      </c>
      <c r="AD13" s="62">
        <f t="shared" si="1"/>
        <v>0</v>
      </c>
      <c r="AE13" s="62">
        <f t="shared" si="1"/>
        <v>0</v>
      </c>
      <c r="AF13" s="61">
        <v>0</v>
      </c>
      <c r="AG13" s="62">
        <f t="shared" si="2"/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0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  <c r="R14" s="62">
        <f t="shared" si="1"/>
        <v>0</v>
      </c>
      <c r="S14" s="62">
        <f t="shared" si="1"/>
        <v>0</v>
      </c>
      <c r="T14" s="62">
        <f t="shared" si="1"/>
        <v>0</v>
      </c>
      <c r="U14" s="62">
        <f t="shared" si="1"/>
        <v>0</v>
      </c>
      <c r="V14" s="62">
        <f t="shared" si="1"/>
        <v>0</v>
      </c>
      <c r="W14" s="62">
        <f t="shared" si="1"/>
        <v>0</v>
      </c>
      <c r="X14" s="62">
        <f t="shared" si="1"/>
        <v>0</v>
      </c>
      <c r="Y14" s="62">
        <f t="shared" si="1"/>
        <v>0</v>
      </c>
      <c r="Z14" s="62">
        <f t="shared" si="1"/>
        <v>0</v>
      </c>
      <c r="AA14" s="62">
        <f t="shared" si="1"/>
        <v>0</v>
      </c>
      <c r="AB14" s="62">
        <f t="shared" si="1"/>
        <v>0</v>
      </c>
      <c r="AC14" s="62">
        <f t="shared" si="1"/>
        <v>0</v>
      </c>
      <c r="AD14" s="62">
        <f t="shared" si="1"/>
        <v>0</v>
      </c>
      <c r="AE14" s="62">
        <f t="shared" si="1"/>
        <v>0</v>
      </c>
      <c r="AF14" s="61">
        <v>0</v>
      </c>
      <c r="AG14" s="62">
        <f t="shared" si="2"/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0"/>
        <v>0</v>
      </c>
      <c r="E15" s="62">
        <f t="shared" si="1"/>
        <v>0</v>
      </c>
      <c r="F15" s="62">
        <f t="shared" si="1"/>
        <v>0</v>
      </c>
      <c r="G15" s="62">
        <f t="shared" si="1"/>
        <v>0</v>
      </c>
      <c r="H15" s="62">
        <f t="shared" si="1"/>
        <v>0</v>
      </c>
      <c r="I15" s="62">
        <f t="shared" si="1"/>
        <v>0</v>
      </c>
      <c r="J15" s="62">
        <f t="shared" si="1"/>
        <v>0</v>
      </c>
      <c r="K15" s="62">
        <f t="shared" si="1"/>
        <v>0</v>
      </c>
      <c r="L15" s="62">
        <f t="shared" si="1"/>
        <v>0</v>
      </c>
      <c r="M15" s="62">
        <f t="shared" si="1"/>
        <v>0</v>
      </c>
      <c r="N15" s="62">
        <f t="shared" si="1"/>
        <v>0</v>
      </c>
      <c r="O15" s="62">
        <f t="shared" si="1"/>
        <v>0</v>
      </c>
      <c r="P15" s="62">
        <f t="shared" si="1"/>
        <v>0</v>
      </c>
      <c r="Q15" s="62">
        <f t="shared" si="1"/>
        <v>0</v>
      </c>
      <c r="R15" s="62">
        <f t="shared" si="1"/>
        <v>0</v>
      </c>
      <c r="S15" s="62">
        <f t="shared" si="1"/>
        <v>0</v>
      </c>
      <c r="T15" s="62">
        <f t="shared" si="1"/>
        <v>0</v>
      </c>
      <c r="U15" s="62">
        <f t="shared" si="1"/>
        <v>0</v>
      </c>
      <c r="V15" s="62">
        <f t="shared" si="1"/>
        <v>0</v>
      </c>
      <c r="W15" s="62">
        <f t="shared" si="1"/>
        <v>0</v>
      </c>
      <c r="X15" s="62">
        <f t="shared" si="1"/>
        <v>0</v>
      </c>
      <c r="Y15" s="62">
        <f t="shared" si="1"/>
        <v>0</v>
      </c>
      <c r="Z15" s="62">
        <f t="shared" si="1"/>
        <v>0</v>
      </c>
      <c r="AA15" s="62">
        <f t="shared" si="1"/>
        <v>0</v>
      </c>
      <c r="AB15" s="62">
        <f t="shared" si="1"/>
        <v>0</v>
      </c>
      <c r="AC15" s="62">
        <f t="shared" si="1"/>
        <v>0</v>
      </c>
      <c r="AD15" s="62">
        <f t="shared" si="1"/>
        <v>0</v>
      </c>
      <c r="AE15" s="62">
        <f t="shared" si="1"/>
        <v>0</v>
      </c>
      <c r="AF15" s="61">
        <v>0</v>
      </c>
      <c r="AG15" s="62">
        <f t="shared" si="2"/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0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2">
        <f t="shared" si="1"/>
        <v>0</v>
      </c>
      <c r="AA16" s="62">
        <f t="shared" si="1"/>
        <v>0</v>
      </c>
      <c r="AB16" s="62">
        <f t="shared" si="1"/>
        <v>0</v>
      </c>
      <c r="AC16" s="62">
        <f t="shared" si="1"/>
        <v>0</v>
      </c>
      <c r="AD16" s="62">
        <f t="shared" si="1"/>
        <v>0</v>
      </c>
      <c r="AE16" s="62">
        <f t="shared" si="1"/>
        <v>0</v>
      </c>
      <c r="AF16" s="61">
        <v>0</v>
      </c>
      <c r="AG16" s="62">
        <f t="shared" si="2"/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0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62">
        <f t="shared" si="1"/>
        <v>0</v>
      </c>
      <c r="L17" s="62">
        <f t="shared" si="1"/>
        <v>0</v>
      </c>
      <c r="M17" s="62">
        <f t="shared" si="1"/>
        <v>0</v>
      </c>
      <c r="N17" s="62">
        <f t="shared" si="1"/>
        <v>0</v>
      </c>
      <c r="O17" s="62">
        <f t="shared" si="1"/>
        <v>0</v>
      </c>
      <c r="P17" s="62">
        <f t="shared" si="1"/>
        <v>0</v>
      </c>
      <c r="Q17" s="62">
        <f aca="true" t="shared" si="3" ref="Q17:AE18">Q16</f>
        <v>0</v>
      </c>
      <c r="R17" s="62">
        <f t="shared" si="3"/>
        <v>0</v>
      </c>
      <c r="S17" s="62">
        <f t="shared" si="3"/>
        <v>0</v>
      </c>
      <c r="T17" s="62">
        <f t="shared" si="3"/>
        <v>0</v>
      </c>
      <c r="U17" s="62">
        <f t="shared" si="3"/>
        <v>0</v>
      </c>
      <c r="V17" s="62">
        <f t="shared" si="3"/>
        <v>0</v>
      </c>
      <c r="W17" s="62">
        <f t="shared" si="3"/>
        <v>0</v>
      </c>
      <c r="X17" s="62">
        <f t="shared" si="3"/>
        <v>0</v>
      </c>
      <c r="Y17" s="62">
        <f t="shared" si="3"/>
        <v>0</v>
      </c>
      <c r="Z17" s="62">
        <f t="shared" si="3"/>
        <v>0</v>
      </c>
      <c r="AA17" s="62">
        <f t="shared" si="3"/>
        <v>0</v>
      </c>
      <c r="AB17" s="62">
        <f t="shared" si="3"/>
        <v>0</v>
      </c>
      <c r="AC17" s="62">
        <f t="shared" si="3"/>
        <v>0</v>
      </c>
      <c r="AD17" s="62">
        <f t="shared" si="3"/>
        <v>0</v>
      </c>
      <c r="AE17" s="62">
        <f t="shared" si="3"/>
        <v>0</v>
      </c>
      <c r="AF17" s="61">
        <v>0</v>
      </c>
      <c r="AG17" s="62">
        <f t="shared" si="2"/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0"/>
        <v>0</v>
      </c>
      <c r="E18" s="62">
        <f aca="true" t="shared" si="4" ref="E18:T21">E17</f>
        <v>0</v>
      </c>
      <c r="F18" s="62">
        <f aca="true" t="shared" si="5" ref="F18:P18">F17</f>
        <v>0</v>
      </c>
      <c r="G18" s="62">
        <f t="shared" si="5"/>
        <v>0</v>
      </c>
      <c r="H18" s="62">
        <f t="shared" si="5"/>
        <v>0</v>
      </c>
      <c r="I18" s="62">
        <f t="shared" si="5"/>
        <v>0</v>
      </c>
      <c r="J18" s="62">
        <f t="shared" si="5"/>
        <v>0</v>
      </c>
      <c r="K18" s="62">
        <f t="shared" si="5"/>
        <v>0</v>
      </c>
      <c r="L18" s="62">
        <f t="shared" si="5"/>
        <v>0</v>
      </c>
      <c r="M18" s="62">
        <f t="shared" si="5"/>
        <v>0</v>
      </c>
      <c r="N18" s="62">
        <f t="shared" si="5"/>
        <v>0</v>
      </c>
      <c r="O18" s="62">
        <f t="shared" si="5"/>
        <v>0</v>
      </c>
      <c r="P18" s="62">
        <f t="shared" si="5"/>
        <v>0</v>
      </c>
      <c r="Q18" s="62">
        <f t="shared" si="3"/>
        <v>0</v>
      </c>
      <c r="R18" s="62">
        <f t="shared" si="3"/>
        <v>0</v>
      </c>
      <c r="S18" s="62">
        <f t="shared" si="3"/>
        <v>0</v>
      </c>
      <c r="T18" s="62">
        <f t="shared" si="3"/>
        <v>0</v>
      </c>
      <c r="U18" s="62">
        <f t="shared" si="3"/>
        <v>0</v>
      </c>
      <c r="V18" s="62">
        <f t="shared" si="3"/>
        <v>0</v>
      </c>
      <c r="W18" s="62">
        <f t="shared" si="3"/>
        <v>0</v>
      </c>
      <c r="X18" s="62">
        <f t="shared" si="3"/>
        <v>0</v>
      </c>
      <c r="Y18" s="62">
        <f t="shared" si="3"/>
        <v>0</v>
      </c>
      <c r="Z18" s="62">
        <f t="shared" si="3"/>
        <v>0</v>
      </c>
      <c r="AA18" s="62">
        <f t="shared" si="3"/>
        <v>0</v>
      </c>
      <c r="AB18" s="62">
        <f t="shared" si="3"/>
        <v>0</v>
      </c>
      <c r="AC18" s="62">
        <f t="shared" si="3"/>
        <v>0</v>
      </c>
      <c r="AD18" s="62">
        <f t="shared" si="3"/>
        <v>0</v>
      </c>
      <c r="AE18" s="62">
        <f t="shared" si="3"/>
        <v>0</v>
      </c>
      <c r="AF18" s="61">
        <v>0</v>
      </c>
      <c r="AG18" s="62">
        <f t="shared" si="2"/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0"/>
        <v>0</v>
      </c>
      <c r="E19" s="62">
        <f t="shared" si="4"/>
        <v>0</v>
      </c>
      <c r="F19" s="62">
        <f t="shared" si="4"/>
        <v>0</v>
      </c>
      <c r="G19" s="62">
        <f t="shared" si="4"/>
        <v>0</v>
      </c>
      <c r="H19" s="62">
        <f t="shared" si="4"/>
        <v>0</v>
      </c>
      <c r="I19" s="62">
        <f t="shared" si="4"/>
        <v>0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0</v>
      </c>
      <c r="O19" s="62">
        <f t="shared" si="4"/>
        <v>0</v>
      </c>
      <c r="P19" s="62">
        <f t="shared" si="4"/>
        <v>0</v>
      </c>
      <c r="Q19" s="62">
        <f t="shared" si="4"/>
        <v>0</v>
      </c>
      <c r="R19" s="62">
        <f t="shared" si="4"/>
        <v>0</v>
      </c>
      <c r="S19" s="62">
        <f t="shared" si="4"/>
        <v>0</v>
      </c>
      <c r="T19" s="62">
        <f t="shared" si="4"/>
        <v>0</v>
      </c>
      <c r="U19" s="62">
        <f aca="true" t="shared" si="6" ref="U19:AE21">U18</f>
        <v>0</v>
      </c>
      <c r="V19" s="62">
        <f t="shared" si="6"/>
        <v>0</v>
      </c>
      <c r="W19" s="62">
        <f t="shared" si="6"/>
        <v>0</v>
      </c>
      <c r="X19" s="62">
        <f t="shared" si="6"/>
        <v>0</v>
      </c>
      <c r="Y19" s="62">
        <f t="shared" si="6"/>
        <v>0</v>
      </c>
      <c r="Z19" s="62">
        <f t="shared" si="6"/>
        <v>0</v>
      </c>
      <c r="AA19" s="62">
        <f t="shared" si="6"/>
        <v>0</v>
      </c>
      <c r="AB19" s="62">
        <f t="shared" si="6"/>
        <v>0</v>
      </c>
      <c r="AC19" s="62">
        <f t="shared" si="6"/>
        <v>0</v>
      </c>
      <c r="AD19" s="62">
        <f t="shared" si="6"/>
        <v>0</v>
      </c>
      <c r="AE19" s="62">
        <f t="shared" si="6"/>
        <v>0</v>
      </c>
      <c r="AF19" s="61">
        <v>0</v>
      </c>
      <c r="AG19" s="62">
        <f t="shared" si="2"/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0"/>
        <v>0</v>
      </c>
      <c r="E20" s="62">
        <f t="shared" si="4"/>
        <v>0</v>
      </c>
      <c r="F20" s="62">
        <f t="shared" si="4"/>
        <v>0</v>
      </c>
      <c r="G20" s="62">
        <f t="shared" si="4"/>
        <v>0</v>
      </c>
      <c r="H20" s="62">
        <f t="shared" si="4"/>
        <v>0</v>
      </c>
      <c r="I20" s="62">
        <f t="shared" si="4"/>
        <v>0</v>
      </c>
      <c r="J20" s="62">
        <f t="shared" si="4"/>
        <v>0</v>
      </c>
      <c r="K20" s="62">
        <f t="shared" si="4"/>
        <v>0</v>
      </c>
      <c r="L20" s="62">
        <f t="shared" si="4"/>
        <v>0</v>
      </c>
      <c r="M20" s="62">
        <f t="shared" si="4"/>
        <v>0</v>
      </c>
      <c r="N20" s="62">
        <f t="shared" si="4"/>
        <v>0</v>
      </c>
      <c r="O20" s="62">
        <f t="shared" si="4"/>
        <v>0</v>
      </c>
      <c r="P20" s="62">
        <f t="shared" si="4"/>
        <v>0</v>
      </c>
      <c r="Q20" s="62">
        <f t="shared" si="4"/>
        <v>0</v>
      </c>
      <c r="R20" s="62">
        <f t="shared" si="4"/>
        <v>0</v>
      </c>
      <c r="S20" s="62">
        <f t="shared" si="4"/>
        <v>0</v>
      </c>
      <c r="T20" s="62">
        <f t="shared" si="4"/>
        <v>0</v>
      </c>
      <c r="U20" s="62">
        <f t="shared" si="6"/>
        <v>0</v>
      </c>
      <c r="V20" s="62">
        <f t="shared" si="6"/>
        <v>0</v>
      </c>
      <c r="W20" s="62">
        <f t="shared" si="6"/>
        <v>0</v>
      </c>
      <c r="X20" s="62">
        <f t="shared" si="6"/>
        <v>0</v>
      </c>
      <c r="Y20" s="62">
        <f t="shared" si="6"/>
        <v>0</v>
      </c>
      <c r="Z20" s="62">
        <f t="shared" si="6"/>
        <v>0</v>
      </c>
      <c r="AA20" s="62">
        <f t="shared" si="6"/>
        <v>0</v>
      </c>
      <c r="AB20" s="62">
        <f t="shared" si="6"/>
        <v>0</v>
      </c>
      <c r="AC20" s="62">
        <f t="shared" si="6"/>
        <v>0</v>
      </c>
      <c r="AD20" s="62">
        <f t="shared" si="6"/>
        <v>0</v>
      </c>
      <c r="AE20" s="62">
        <f t="shared" si="6"/>
        <v>0</v>
      </c>
      <c r="AF20" s="61">
        <v>0</v>
      </c>
      <c r="AG20" s="62">
        <f t="shared" si="2"/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0"/>
        <v>0</v>
      </c>
      <c r="E21" s="62">
        <f t="shared" si="4"/>
        <v>0</v>
      </c>
      <c r="F21" s="62">
        <f t="shared" si="4"/>
        <v>0</v>
      </c>
      <c r="G21" s="62">
        <f t="shared" si="4"/>
        <v>0</v>
      </c>
      <c r="H21" s="62">
        <f t="shared" si="4"/>
        <v>0</v>
      </c>
      <c r="I21" s="62">
        <f t="shared" si="4"/>
        <v>0</v>
      </c>
      <c r="J21" s="62">
        <f t="shared" si="4"/>
        <v>0</v>
      </c>
      <c r="K21" s="62">
        <f t="shared" si="4"/>
        <v>0</v>
      </c>
      <c r="L21" s="62">
        <f t="shared" si="4"/>
        <v>0</v>
      </c>
      <c r="M21" s="62">
        <f t="shared" si="4"/>
        <v>0</v>
      </c>
      <c r="N21" s="62">
        <f t="shared" si="4"/>
        <v>0</v>
      </c>
      <c r="O21" s="62">
        <f t="shared" si="4"/>
        <v>0</v>
      </c>
      <c r="P21" s="62">
        <f t="shared" si="4"/>
        <v>0</v>
      </c>
      <c r="Q21" s="62">
        <f t="shared" si="4"/>
        <v>0</v>
      </c>
      <c r="R21" s="62">
        <f t="shared" si="4"/>
        <v>0</v>
      </c>
      <c r="S21" s="62">
        <f t="shared" si="4"/>
        <v>0</v>
      </c>
      <c r="T21" s="62">
        <f t="shared" si="4"/>
        <v>0</v>
      </c>
      <c r="U21" s="62">
        <f t="shared" si="6"/>
        <v>0</v>
      </c>
      <c r="V21" s="62">
        <f t="shared" si="6"/>
        <v>0</v>
      </c>
      <c r="W21" s="62">
        <f t="shared" si="6"/>
        <v>0</v>
      </c>
      <c r="X21" s="62">
        <f t="shared" si="6"/>
        <v>0</v>
      </c>
      <c r="Y21" s="62">
        <f t="shared" si="6"/>
        <v>0</v>
      </c>
      <c r="Z21" s="62">
        <f t="shared" si="6"/>
        <v>0</v>
      </c>
      <c r="AA21" s="62">
        <f t="shared" si="6"/>
        <v>0</v>
      </c>
      <c r="AB21" s="62">
        <f t="shared" si="6"/>
        <v>0</v>
      </c>
      <c r="AC21" s="62">
        <f t="shared" si="6"/>
        <v>0</v>
      </c>
      <c r="AD21" s="62">
        <f t="shared" si="6"/>
        <v>0</v>
      </c>
      <c r="AE21" s="62">
        <f t="shared" si="6"/>
        <v>0</v>
      </c>
      <c r="AF21" s="61">
        <v>0</v>
      </c>
      <c r="AG21" s="62">
        <f t="shared" si="2"/>
        <v>0</v>
      </c>
      <c r="AH21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21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1" t="s">
        <v>81</v>
      </c>
      <c r="B2" s="71" t="s">
        <v>82</v>
      </c>
      <c r="C2" s="71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4"/>
      <c r="B3" s="74"/>
      <c r="C3" s="75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4"/>
      <c r="B4" s="74"/>
      <c r="C4" s="75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4"/>
      <c r="B5" s="74"/>
      <c r="C5" s="75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4"/>
      <c r="B6" s="74"/>
      <c r="C6" s="75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SUM(D8:D21)</f>
        <v>37368</v>
      </c>
      <c r="E7" s="61">
        <f t="shared" si="0"/>
        <v>5681</v>
      </c>
      <c r="F7" s="61">
        <f t="shared" si="0"/>
        <v>30</v>
      </c>
      <c r="G7" s="61">
        <f t="shared" si="0"/>
        <v>9982</v>
      </c>
      <c r="H7" s="61">
        <f t="shared" si="0"/>
        <v>21260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6</v>
      </c>
      <c r="O7" s="61">
        <f t="shared" si="0"/>
        <v>0</v>
      </c>
      <c r="P7" s="61">
        <f t="shared" si="0"/>
        <v>95</v>
      </c>
      <c r="Q7" s="61">
        <f t="shared" si="0"/>
        <v>24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1</v>
      </c>
      <c r="AB7" s="61">
        <f t="shared" si="0"/>
        <v>0</v>
      </c>
      <c r="AC7" s="61">
        <f t="shared" si="0"/>
        <v>79</v>
      </c>
      <c r="AD7" s="61">
        <f t="shared" si="0"/>
        <v>0</v>
      </c>
      <c r="AE7" s="61">
        <f t="shared" si="0"/>
        <v>210</v>
      </c>
      <c r="AF7" s="61">
        <f t="shared" si="0"/>
        <v>0</v>
      </c>
      <c r="AG7" s="61">
        <f t="shared" si="0"/>
        <v>4028</v>
      </c>
      <c r="AH7" s="61">
        <f t="shared" si="0"/>
        <v>206</v>
      </c>
      <c r="AI7" s="61">
        <f t="shared" si="0"/>
        <v>30</v>
      </c>
      <c r="AJ7" s="61">
        <f t="shared" si="0"/>
        <v>1825</v>
      </c>
      <c r="AK7" s="61">
        <f t="shared" si="0"/>
        <v>1967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33340</v>
      </c>
      <c r="BK7" s="61">
        <f t="shared" si="0"/>
        <v>5475</v>
      </c>
      <c r="BL7" s="61">
        <f t="shared" si="0"/>
        <v>0</v>
      </c>
      <c r="BM7" s="61">
        <f t="shared" si="0"/>
        <v>8157</v>
      </c>
      <c r="BN7" s="61">
        <f t="shared" si="0"/>
        <v>19293</v>
      </c>
      <c r="BO7" s="61">
        <f t="shared" si="0"/>
        <v>0</v>
      </c>
      <c r="BP7" s="61">
        <f aca="true" t="shared" si="1" ref="BP7:CL7">SUM(BP8:BP21)</f>
        <v>0</v>
      </c>
      <c r="BQ7" s="61">
        <f t="shared" si="1"/>
        <v>0</v>
      </c>
      <c r="BR7" s="61">
        <f t="shared" si="1"/>
        <v>0</v>
      </c>
      <c r="BS7" s="61">
        <f t="shared" si="1"/>
        <v>0</v>
      </c>
      <c r="BT7" s="61">
        <f t="shared" si="1"/>
        <v>6</v>
      </c>
      <c r="BU7" s="61">
        <f t="shared" si="1"/>
        <v>0</v>
      </c>
      <c r="BV7" s="61">
        <f t="shared" si="1"/>
        <v>95</v>
      </c>
      <c r="BW7" s="61">
        <f t="shared" si="1"/>
        <v>24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0</v>
      </c>
      <c r="CD7" s="61">
        <f t="shared" si="1"/>
        <v>0</v>
      </c>
      <c r="CE7" s="61">
        <f t="shared" si="1"/>
        <v>0</v>
      </c>
      <c r="CF7" s="61">
        <f t="shared" si="1"/>
        <v>0</v>
      </c>
      <c r="CG7" s="61">
        <f t="shared" si="1"/>
        <v>1</v>
      </c>
      <c r="CH7" s="61">
        <f t="shared" si="1"/>
        <v>0</v>
      </c>
      <c r="CI7" s="61">
        <f t="shared" si="1"/>
        <v>79</v>
      </c>
      <c r="CJ7" s="61">
        <f t="shared" si="1"/>
        <v>0</v>
      </c>
      <c r="CK7" s="61">
        <f t="shared" si="1"/>
        <v>210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2" ref="D8:D21">SUM(E8:AF8)</f>
        <v>1210</v>
      </c>
      <c r="E8" s="61">
        <f aca="true" t="shared" si="3" ref="E8:E21">AH8+BK8</f>
        <v>178</v>
      </c>
      <c r="F8" s="61">
        <f aca="true" t="shared" si="4" ref="F8:F21">AI8+BL8</f>
        <v>28</v>
      </c>
      <c r="G8" s="61">
        <f aca="true" t="shared" si="5" ref="G8:G21">AJ8+BM8</f>
        <v>370</v>
      </c>
      <c r="H8" s="61">
        <f aca="true" t="shared" si="6" ref="H8:H21">AK8+BN8</f>
        <v>634</v>
      </c>
      <c r="I8" s="61">
        <f aca="true" t="shared" si="7" ref="I8:I21">AL8+BO8</f>
        <v>0</v>
      </c>
      <c r="J8" s="61">
        <f aca="true" t="shared" si="8" ref="J8:J21">AM8+BP8</f>
        <v>0</v>
      </c>
      <c r="K8" s="61">
        <f aca="true" t="shared" si="9" ref="K8:K21">AN8+BQ8</f>
        <v>0</v>
      </c>
      <c r="L8" s="61">
        <f aca="true" t="shared" si="10" ref="L8:L21">AO8+BR8</f>
        <v>0</v>
      </c>
      <c r="M8" s="61">
        <f aca="true" t="shared" si="11" ref="M8:M21">AP8+BS8</f>
        <v>0</v>
      </c>
      <c r="N8" s="61">
        <f aca="true" t="shared" si="12" ref="N8:N21">AQ8+BT8</f>
        <v>0</v>
      </c>
      <c r="O8" s="61">
        <f aca="true" t="shared" si="13" ref="O8:O21">AR8+BU8</f>
        <v>0</v>
      </c>
      <c r="P8" s="61">
        <f aca="true" t="shared" si="14" ref="P8:P21">AS8+BV8</f>
        <v>0</v>
      </c>
      <c r="Q8" s="61">
        <f aca="true" t="shared" si="15" ref="Q8:Q21">AT8+BW8</f>
        <v>0</v>
      </c>
      <c r="R8" s="61">
        <f aca="true" t="shared" si="16" ref="R8:R21">AU8+BX8</f>
        <v>0</v>
      </c>
      <c r="S8" s="61">
        <f aca="true" t="shared" si="17" ref="S8:S21">AV8+BY8</f>
        <v>0</v>
      </c>
      <c r="T8" s="61">
        <f aca="true" t="shared" si="18" ref="T8:T21">AW8+BZ8</f>
        <v>0</v>
      </c>
      <c r="U8" s="61">
        <f aca="true" t="shared" si="19" ref="U8:U21">AX8+CA8</f>
        <v>0</v>
      </c>
      <c r="V8" s="61">
        <f aca="true" t="shared" si="20" ref="V8:V21">AY8+CB8</f>
        <v>0</v>
      </c>
      <c r="W8" s="61">
        <f aca="true" t="shared" si="21" ref="W8:W21">AZ8+CC8</f>
        <v>0</v>
      </c>
      <c r="X8" s="61">
        <f aca="true" t="shared" si="22" ref="X8:X21">BA8+CD8</f>
        <v>0</v>
      </c>
      <c r="Y8" s="61">
        <f aca="true" t="shared" si="23" ref="Y8:Y21">BB8+CE8</f>
        <v>0</v>
      </c>
      <c r="Z8" s="61">
        <f aca="true" t="shared" si="24" ref="Z8:Z21">BC8+CF8</f>
        <v>0</v>
      </c>
      <c r="AA8" s="61">
        <f aca="true" t="shared" si="25" ref="AA8:AA21">BD8+CG8</f>
        <v>0</v>
      </c>
      <c r="AB8" s="61">
        <f aca="true" t="shared" si="26" ref="AB8:AB21">BE8+CH8</f>
        <v>0</v>
      </c>
      <c r="AC8" s="61">
        <f aca="true" t="shared" si="27" ref="AC8:AC21">BF8+CI8</f>
        <v>0</v>
      </c>
      <c r="AD8" s="61">
        <f aca="true" t="shared" si="28" ref="AD8:AD21">BG8+CJ8</f>
        <v>0</v>
      </c>
      <c r="AE8" s="61">
        <f aca="true" t="shared" si="29" ref="AE8:AE21">BH8+CK8</f>
        <v>0</v>
      </c>
      <c r="AF8" s="61">
        <f aca="true" t="shared" si="30" ref="AF8:AF21">BI8+CL8</f>
        <v>0</v>
      </c>
      <c r="AG8" s="61">
        <f aca="true" t="shared" si="31" ref="AG8:AG21">SUM(AH8:BI8)</f>
        <v>1210</v>
      </c>
      <c r="AH8" s="61">
        <v>178</v>
      </c>
      <c r="AI8" s="61">
        <v>28</v>
      </c>
      <c r="AJ8" s="61">
        <v>370</v>
      </c>
      <c r="AK8" s="61">
        <v>634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 aca="true" t="shared" si="32" ref="BJ8:BJ21">SUM(BK8:CL8)</f>
        <v>0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2"/>
        <v>0</v>
      </c>
      <c r="E9" s="61">
        <f t="shared" si="3"/>
        <v>0</v>
      </c>
      <c r="F9" s="61">
        <f t="shared" si="4"/>
        <v>0</v>
      </c>
      <c r="G9" s="61">
        <f t="shared" si="5"/>
        <v>0</v>
      </c>
      <c r="H9" s="61">
        <f t="shared" si="6"/>
        <v>0</v>
      </c>
      <c r="I9" s="61">
        <f t="shared" si="7"/>
        <v>0</v>
      </c>
      <c r="J9" s="61">
        <f t="shared" si="8"/>
        <v>0</v>
      </c>
      <c r="K9" s="61">
        <f t="shared" si="9"/>
        <v>0</v>
      </c>
      <c r="L9" s="61">
        <f t="shared" si="10"/>
        <v>0</v>
      </c>
      <c r="M9" s="61">
        <f t="shared" si="11"/>
        <v>0</v>
      </c>
      <c r="N9" s="61">
        <f t="shared" si="12"/>
        <v>0</v>
      </c>
      <c r="O9" s="61">
        <f t="shared" si="13"/>
        <v>0</v>
      </c>
      <c r="P9" s="61">
        <f t="shared" si="14"/>
        <v>0</v>
      </c>
      <c r="Q9" s="61">
        <f t="shared" si="15"/>
        <v>0</v>
      </c>
      <c r="R9" s="61">
        <f t="shared" si="16"/>
        <v>0</v>
      </c>
      <c r="S9" s="61">
        <f t="shared" si="17"/>
        <v>0</v>
      </c>
      <c r="T9" s="61">
        <f t="shared" si="18"/>
        <v>0</v>
      </c>
      <c r="U9" s="61">
        <f t="shared" si="19"/>
        <v>0</v>
      </c>
      <c r="V9" s="61">
        <f t="shared" si="20"/>
        <v>0</v>
      </c>
      <c r="W9" s="61">
        <f t="shared" si="21"/>
        <v>0</v>
      </c>
      <c r="X9" s="61">
        <f t="shared" si="22"/>
        <v>0</v>
      </c>
      <c r="Y9" s="61">
        <f t="shared" si="23"/>
        <v>0</v>
      </c>
      <c r="Z9" s="61">
        <f t="shared" si="24"/>
        <v>0</v>
      </c>
      <c r="AA9" s="61">
        <f t="shared" si="25"/>
        <v>0</v>
      </c>
      <c r="AB9" s="61">
        <f t="shared" si="26"/>
        <v>0</v>
      </c>
      <c r="AC9" s="61">
        <f t="shared" si="27"/>
        <v>0</v>
      </c>
      <c r="AD9" s="61">
        <f t="shared" si="28"/>
        <v>0</v>
      </c>
      <c r="AE9" s="61">
        <f t="shared" si="29"/>
        <v>0</v>
      </c>
      <c r="AF9" s="61">
        <f t="shared" si="30"/>
        <v>0</v>
      </c>
      <c r="AG9" s="61">
        <f t="shared" si="31"/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 t="shared" si="32"/>
        <v>0</v>
      </c>
      <c r="BK9" s="63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63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3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63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3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3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3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3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3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3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63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63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63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63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3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3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3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3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3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3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3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3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3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3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3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3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3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3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2"/>
        <v>0</v>
      </c>
      <c r="E10" s="61">
        <f t="shared" si="3"/>
        <v>0</v>
      </c>
      <c r="F10" s="61">
        <f t="shared" si="4"/>
        <v>0</v>
      </c>
      <c r="G10" s="61">
        <f t="shared" si="5"/>
        <v>0</v>
      </c>
      <c r="H10" s="61">
        <f t="shared" si="6"/>
        <v>0</v>
      </c>
      <c r="I10" s="61">
        <f t="shared" si="7"/>
        <v>0</v>
      </c>
      <c r="J10" s="61">
        <f t="shared" si="8"/>
        <v>0</v>
      </c>
      <c r="K10" s="61">
        <f t="shared" si="9"/>
        <v>0</v>
      </c>
      <c r="L10" s="61">
        <f t="shared" si="10"/>
        <v>0</v>
      </c>
      <c r="M10" s="61">
        <f t="shared" si="11"/>
        <v>0</v>
      </c>
      <c r="N10" s="61">
        <f t="shared" si="12"/>
        <v>0</v>
      </c>
      <c r="O10" s="61">
        <f t="shared" si="13"/>
        <v>0</v>
      </c>
      <c r="P10" s="61">
        <f t="shared" si="14"/>
        <v>0</v>
      </c>
      <c r="Q10" s="61">
        <f t="shared" si="15"/>
        <v>0</v>
      </c>
      <c r="R10" s="61">
        <f t="shared" si="16"/>
        <v>0</v>
      </c>
      <c r="S10" s="61">
        <f t="shared" si="17"/>
        <v>0</v>
      </c>
      <c r="T10" s="61">
        <f t="shared" si="18"/>
        <v>0</v>
      </c>
      <c r="U10" s="61">
        <f t="shared" si="19"/>
        <v>0</v>
      </c>
      <c r="V10" s="61">
        <f t="shared" si="20"/>
        <v>0</v>
      </c>
      <c r="W10" s="61">
        <f t="shared" si="21"/>
        <v>0</v>
      </c>
      <c r="X10" s="61">
        <f t="shared" si="22"/>
        <v>0</v>
      </c>
      <c r="Y10" s="61">
        <f t="shared" si="23"/>
        <v>0</v>
      </c>
      <c r="Z10" s="61">
        <f t="shared" si="24"/>
        <v>0</v>
      </c>
      <c r="AA10" s="61">
        <f t="shared" si="25"/>
        <v>0</v>
      </c>
      <c r="AB10" s="61">
        <f t="shared" si="26"/>
        <v>0</v>
      </c>
      <c r="AC10" s="61">
        <f t="shared" si="27"/>
        <v>0</v>
      </c>
      <c r="AD10" s="61">
        <f t="shared" si="28"/>
        <v>0</v>
      </c>
      <c r="AE10" s="61">
        <f t="shared" si="29"/>
        <v>0</v>
      </c>
      <c r="AF10" s="61">
        <f t="shared" si="30"/>
        <v>0</v>
      </c>
      <c r="AG10" s="61">
        <f t="shared" si="31"/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59">
        <f t="shared" si="32"/>
        <v>0</v>
      </c>
      <c r="BK10" s="63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63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63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63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63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63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63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63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63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63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63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63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63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63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63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63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63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63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63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63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63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63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63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63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63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63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63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63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2"/>
        <v>0</v>
      </c>
      <c r="E11" s="61">
        <f t="shared" si="3"/>
        <v>0</v>
      </c>
      <c r="F11" s="61">
        <f t="shared" si="4"/>
        <v>0</v>
      </c>
      <c r="G11" s="61">
        <f t="shared" si="5"/>
        <v>0</v>
      </c>
      <c r="H11" s="61">
        <f t="shared" si="6"/>
        <v>0</v>
      </c>
      <c r="I11" s="61">
        <f t="shared" si="7"/>
        <v>0</v>
      </c>
      <c r="J11" s="61">
        <f t="shared" si="8"/>
        <v>0</v>
      </c>
      <c r="K11" s="61">
        <f t="shared" si="9"/>
        <v>0</v>
      </c>
      <c r="L11" s="61">
        <f t="shared" si="10"/>
        <v>0</v>
      </c>
      <c r="M11" s="61">
        <f t="shared" si="11"/>
        <v>0</v>
      </c>
      <c r="N11" s="61">
        <f t="shared" si="12"/>
        <v>0</v>
      </c>
      <c r="O11" s="61">
        <f t="shared" si="13"/>
        <v>0</v>
      </c>
      <c r="P11" s="61">
        <f t="shared" si="14"/>
        <v>0</v>
      </c>
      <c r="Q11" s="61">
        <f t="shared" si="15"/>
        <v>0</v>
      </c>
      <c r="R11" s="61">
        <f t="shared" si="16"/>
        <v>0</v>
      </c>
      <c r="S11" s="61">
        <f t="shared" si="17"/>
        <v>0</v>
      </c>
      <c r="T11" s="61">
        <f t="shared" si="18"/>
        <v>0</v>
      </c>
      <c r="U11" s="61">
        <f t="shared" si="19"/>
        <v>0</v>
      </c>
      <c r="V11" s="61">
        <f t="shared" si="20"/>
        <v>0</v>
      </c>
      <c r="W11" s="61">
        <f t="shared" si="21"/>
        <v>0</v>
      </c>
      <c r="X11" s="61">
        <f t="shared" si="22"/>
        <v>0</v>
      </c>
      <c r="Y11" s="61">
        <f t="shared" si="23"/>
        <v>0</v>
      </c>
      <c r="Z11" s="61">
        <f t="shared" si="24"/>
        <v>0</v>
      </c>
      <c r="AA11" s="61">
        <f t="shared" si="25"/>
        <v>0</v>
      </c>
      <c r="AB11" s="61">
        <f t="shared" si="26"/>
        <v>0</v>
      </c>
      <c r="AC11" s="61">
        <f t="shared" si="27"/>
        <v>0</v>
      </c>
      <c r="AD11" s="61">
        <f t="shared" si="28"/>
        <v>0</v>
      </c>
      <c r="AE11" s="61">
        <f t="shared" si="29"/>
        <v>0</v>
      </c>
      <c r="AF11" s="61">
        <f t="shared" si="30"/>
        <v>0</v>
      </c>
      <c r="AG11" s="61">
        <f t="shared" si="31"/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59">
        <f t="shared" si="32"/>
        <v>0</v>
      </c>
      <c r="BK11" s="63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63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63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63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63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63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63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63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63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63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63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63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63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63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63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63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63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63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63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63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63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63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63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63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63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63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63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63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2"/>
        <v>5504</v>
      </c>
      <c r="E12" s="61">
        <f t="shared" si="3"/>
        <v>315</v>
      </c>
      <c r="F12" s="61">
        <f t="shared" si="4"/>
        <v>0</v>
      </c>
      <c r="G12" s="61">
        <f t="shared" si="5"/>
        <v>1229</v>
      </c>
      <c r="H12" s="61">
        <f t="shared" si="6"/>
        <v>3958</v>
      </c>
      <c r="I12" s="61">
        <f t="shared" si="7"/>
        <v>0</v>
      </c>
      <c r="J12" s="61">
        <f t="shared" si="8"/>
        <v>0</v>
      </c>
      <c r="K12" s="61">
        <f t="shared" si="9"/>
        <v>0</v>
      </c>
      <c r="L12" s="61">
        <f t="shared" si="10"/>
        <v>0</v>
      </c>
      <c r="M12" s="61">
        <f t="shared" si="11"/>
        <v>0</v>
      </c>
      <c r="N12" s="61">
        <f t="shared" si="12"/>
        <v>0</v>
      </c>
      <c r="O12" s="61">
        <f t="shared" si="13"/>
        <v>0</v>
      </c>
      <c r="P12" s="61">
        <f t="shared" si="14"/>
        <v>0</v>
      </c>
      <c r="Q12" s="61">
        <f t="shared" si="15"/>
        <v>1</v>
      </c>
      <c r="R12" s="61">
        <f t="shared" si="16"/>
        <v>0</v>
      </c>
      <c r="S12" s="61">
        <f t="shared" si="17"/>
        <v>0</v>
      </c>
      <c r="T12" s="61">
        <f t="shared" si="18"/>
        <v>0</v>
      </c>
      <c r="U12" s="61">
        <f t="shared" si="19"/>
        <v>0</v>
      </c>
      <c r="V12" s="61">
        <f t="shared" si="20"/>
        <v>0</v>
      </c>
      <c r="W12" s="61">
        <f t="shared" si="21"/>
        <v>0</v>
      </c>
      <c r="X12" s="61">
        <f t="shared" si="22"/>
        <v>0</v>
      </c>
      <c r="Y12" s="61">
        <f t="shared" si="23"/>
        <v>0</v>
      </c>
      <c r="Z12" s="61">
        <f t="shared" si="24"/>
        <v>0</v>
      </c>
      <c r="AA12" s="61">
        <f t="shared" si="25"/>
        <v>1</v>
      </c>
      <c r="AB12" s="61">
        <f t="shared" si="26"/>
        <v>0</v>
      </c>
      <c r="AC12" s="61">
        <f t="shared" si="27"/>
        <v>0</v>
      </c>
      <c r="AD12" s="61">
        <f t="shared" si="28"/>
        <v>0</v>
      </c>
      <c r="AE12" s="61">
        <f t="shared" si="29"/>
        <v>0</v>
      </c>
      <c r="AF12" s="61">
        <f t="shared" si="30"/>
        <v>0</v>
      </c>
      <c r="AG12" s="61">
        <f t="shared" si="31"/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59">
        <f t="shared" si="32"/>
        <v>5504</v>
      </c>
      <c r="BK12" s="63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315</v>
      </c>
      <c r="BL12" s="63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63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1229</v>
      </c>
      <c r="BN12" s="63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3958</v>
      </c>
      <c r="BO12" s="63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63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63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63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63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63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63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63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63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1</v>
      </c>
      <c r="BX12" s="63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63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63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63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63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63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63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63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63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63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1</v>
      </c>
      <c r="CH12" s="63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63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63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63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63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2"/>
        <v>704</v>
      </c>
      <c r="E13" s="61">
        <f t="shared" si="3"/>
        <v>573</v>
      </c>
      <c r="F13" s="61">
        <f t="shared" si="4"/>
        <v>0</v>
      </c>
      <c r="G13" s="61">
        <f t="shared" si="5"/>
        <v>53</v>
      </c>
      <c r="H13" s="61">
        <f t="shared" si="6"/>
        <v>78</v>
      </c>
      <c r="I13" s="61">
        <f t="shared" si="7"/>
        <v>0</v>
      </c>
      <c r="J13" s="61">
        <f t="shared" si="8"/>
        <v>0</v>
      </c>
      <c r="K13" s="61">
        <f t="shared" si="9"/>
        <v>0</v>
      </c>
      <c r="L13" s="61">
        <f t="shared" si="10"/>
        <v>0</v>
      </c>
      <c r="M13" s="61">
        <f t="shared" si="11"/>
        <v>0</v>
      </c>
      <c r="N13" s="61">
        <f t="shared" si="12"/>
        <v>0</v>
      </c>
      <c r="O13" s="61">
        <f t="shared" si="13"/>
        <v>0</v>
      </c>
      <c r="P13" s="61">
        <f t="shared" si="14"/>
        <v>0</v>
      </c>
      <c r="Q13" s="61">
        <f t="shared" si="15"/>
        <v>0</v>
      </c>
      <c r="R13" s="61">
        <f t="shared" si="16"/>
        <v>0</v>
      </c>
      <c r="S13" s="61">
        <f t="shared" si="17"/>
        <v>0</v>
      </c>
      <c r="T13" s="61">
        <f t="shared" si="18"/>
        <v>0</v>
      </c>
      <c r="U13" s="61">
        <f t="shared" si="19"/>
        <v>0</v>
      </c>
      <c r="V13" s="61">
        <f t="shared" si="20"/>
        <v>0</v>
      </c>
      <c r="W13" s="61">
        <f t="shared" si="21"/>
        <v>0</v>
      </c>
      <c r="X13" s="61">
        <f t="shared" si="22"/>
        <v>0</v>
      </c>
      <c r="Y13" s="61">
        <f t="shared" si="23"/>
        <v>0</v>
      </c>
      <c r="Z13" s="61">
        <f t="shared" si="24"/>
        <v>0</v>
      </c>
      <c r="AA13" s="61">
        <f t="shared" si="25"/>
        <v>0</v>
      </c>
      <c r="AB13" s="61">
        <f t="shared" si="26"/>
        <v>0</v>
      </c>
      <c r="AC13" s="61">
        <f t="shared" si="27"/>
        <v>0</v>
      </c>
      <c r="AD13" s="61">
        <f t="shared" si="28"/>
        <v>0</v>
      </c>
      <c r="AE13" s="61">
        <f t="shared" si="29"/>
        <v>0</v>
      </c>
      <c r="AF13" s="61">
        <f t="shared" si="30"/>
        <v>0</v>
      </c>
      <c r="AG13" s="61">
        <f t="shared" si="31"/>
        <v>131</v>
      </c>
      <c r="AH13" s="61">
        <v>0</v>
      </c>
      <c r="AI13" s="61">
        <v>0</v>
      </c>
      <c r="AJ13" s="61">
        <v>53</v>
      </c>
      <c r="AK13" s="61">
        <v>78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59">
        <f t="shared" si="32"/>
        <v>573</v>
      </c>
      <c r="BK13" s="63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573</v>
      </c>
      <c r="BL13" s="63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63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63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63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63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63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63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63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63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63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63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63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63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63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63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63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63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63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63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63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63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63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63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63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63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63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63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2"/>
        <v>0</v>
      </c>
      <c r="E14" s="61">
        <f t="shared" si="3"/>
        <v>0</v>
      </c>
      <c r="F14" s="61">
        <f t="shared" si="4"/>
        <v>0</v>
      </c>
      <c r="G14" s="61">
        <f t="shared" si="5"/>
        <v>0</v>
      </c>
      <c r="H14" s="61">
        <f t="shared" si="6"/>
        <v>0</v>
      </c>
      <c r="I14" s="61">
        <f t="shared" si="7"/>
        <v>0</v>
      </c>
      <c r="J14" s="61">
        <f t="shared" si="8"/>
        <v>0</v>
      </c>
      <c r="K14" s="61">
        <f t="shared" si="9"/>
        <v>0</v>
      </c>
      <c r="L14" s="61">
        <f t="shared" si="10"/>
        <v>0</v>
      </c>
      <c r="M14" s="61">
        <f t="shared" si="11"/>
        <v>0</v>
      </c>
      <c r="N14" s="61">
        <f t="shared" si="12"/>
        <v>0</v>
      </c>
      <c r="O14" s="61">
        <f t="shared" si="13"/>
        <v>0</v>
      </c>
      <c r="P14" s="61">
        <f t="shared" si="14"/>
        <v>0</v>
      </c>
      <c r="Q14" s="61">
        <f t="shared" si="15"/>
        <v>0</v>
      </c>
      <c r="R14" s="61">
        <f t="shared" si="16"/>
        <v>0</v>
      </c>
      <c r="S14" s="61">
        <f t="shared" si="17"/>
        <v>0</v>
      </c>
      <c r="T14" s="61">
        <f t="shared" si="18"/>
        <v>0</v>
      </c>
      <c r="U14" s="61">
        <f t="shared" si="19"/>
        <v>0</v>
      </c>
      <c r="V14" s="61">
        <f t="shared" si="20"/>
        <v>0</v>
      </c>
      <c r="W14" s="61">
        <f t="shared" si="21"/>
        <v>0</v>
      </c>
      <c r="X14" s="61">
        <f t="shared" si="22"/>
        <v>0</v>
      </c>
      <c r="Y14" s="61">
        <f t="shared" si="23"/>
        <v>0</v>
      </c>
      <c r="Z14" s="61">
        <f t="shared" si="24"/>
        <v>0</v>
      </c>
      <c r="AA14" s="61">
        <f t="shared" si="25"/>
        <v>0</v>
      </c>
      <c r="AB14" s="61">
        <f t="shared" si="26"/>
        <v>0</v>
      </c>
      <c r="AC14" s="61">
        <f t="shared" si="27"/>
        <v>0</v>
      </c>
      <c r="AD14" s="61">
        <f t="shared" si="28"/>
        <v>0</v>
      </c>
      <c r="AE14" s="61">
        <f t="shared" si="29"/>
        <v>0</v>
      </c>
      <c r="AF14" s="61">
        <f t="shared" si="30"/>
        <v>0</v>
      </c>
      <c r="AG14" s="61">
        <f t="shared" si="31"/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59">
        <f t="shared" si="32"/>
        <v>0</v>
      </c>
      <c r="BK14" s="63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63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63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63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63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63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63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63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63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63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63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63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63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63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63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63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63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63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63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63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63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63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63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63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63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63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63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63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2"/>
        <v>3367</v>
      </c>
      <c r="E15" s="61">
        <f t="shared" si="3"/>
        <v>1024</v>
      </c>
      <c r="F15" s="61">
        <f t="shared" si="4"/>
        <v>0</v>
      </c>
      <c r="G15" s="61">
        <f t="shared" si="5"/>
        <v>1487</v>
      </c>
      <c r="H15" s="61">
        <f t="shared" si="6"/>
        <v>856</v>
      </c>
      <c r="I15" s="61">
        <f t="shared" si="7"/>
        <v>0</v>
      </c>
      <c r="J15" s="61">
        <f t="shared" si="8"/>
        <v>0</v>
      </c>
      <c r="K15" s="61">
        <f t="shared" si="9"/>
        <v>0</v>
      </c>
      <c r="L15" s="61">
        <f t="shared" si="10"/>
        <v>0</v>
      </c>
      <c r="M15" s="61">
        <f t="shared" si="11"/>
        <v>0</v>
      </c>
      <c r="N15" s="61">
        <f t="shared" si="12"/>
        <v>0</v>
      </c>
      <c r="O15" s="61">
        <f t="shared" si="13"/>
        <v>0</v>
      </c>
      <c r="P15" s="61">
        <f t="shared" si="14"/>
        <v>0</v>
      </c>
      <c r="Q15" s="61">
        <f t="shared" si="15"/>
        <v>0</v>
      </c>
      <c r="R15" s="61">
        <f t="shared" si="16"/>
        <v>0</v>
      </c>
      <c r="S15" s="61">
        <f t="shared" si="17"/>
        <v>0</v>
      </c>
      <c r="T15" s="61">
        <f t="shared" si="18"/>
        <v>0</v>
      </c>
      <c r="U15" s="61">
        <f t="shared" si="19"/>
        <v>0</v>
      </c>
      <c r="V15" s="61">
        <f t="shared" si="20"/>
        <v>0</v>
      </c>
      <c r="W15" s="61">
        <f t="shared" si="21"/>
        <v>0</v>
      </c>
      <c r="X15" s="61">
        <f t="shared" si="22"/>
        <v>0</v>
      </c>
      <c r="Y15" s="61">
        <f t="shared" si="23"/>
        <v>0</v>
      </c>
      <c r="Z15" s="61">
        <f t="shared" si="24"/>
        <v>0</v>
      </c>
      <c r="AA15" s="61">
        <f t="shared" si="25"/>
        <v>0</v>
      </c>
      <c r="AB15" s="61">
        <f t="shared" si="26"/>
        <v>0</v>
      </c>
      <c r="AC15" s="61">
        <f t="shared" si="27"/>
        <v>0</v>
      </c>
      <c r="AD15" s="61">
        <f t="shared" si="28"/>
        <v>0</v>
      </c>
      <c r="AE15" s="61">
        <f t="shared" si="29"/>
        <v>0</v>
      </c>
      <c r="AF15" s="61">
        <f t="shared" si="30"/>
        <v>0</v>
      </c>
      <c r="AG15" s="61">
        <f t="shared" si="31"/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59">
        <f t="shared" si="32"/>
        <v>3367</v>
      </c>
      <c r="BK15" s="63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1024</v>
      </c>
      <c r="BL15" s="63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63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1487</v>
      </c>
      <c r="BN15" s="63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856</v>
      </c>
      <c r="BO15" s="63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63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63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63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63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63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63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63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63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63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63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63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63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63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63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63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63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63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63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63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63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63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63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63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2"/>
        <v>1725</v>
      </c>
      <c r="E16" s="61">
        <f t="shared" si="3"/>
        <v>33</v>
      </c>
      <c r="F16" s="61">
        <f t="shared" si="4"/>
        <v>2</v>
      </c>
      <c r="G16" s="61">
        <f t="shared" si="5"/>
        <v>581</v>
      </c>
      <c r="H16" s="61">
        <f t="shared" si="6"/>
        <v>998</v>
      </c>
      <c r="I16" s="61">
        <f t="shared" si="7"/>
        <v>0</v>
      </c>
      <c r="J16" s="61">
        <f t="shared" si="8"/>
        <v>0</v>
      </c>
      <c r="K16" s="61">
        <f t="shared" si="9"/>
        <v>0</v>
      </c>
      <c r="L16" s="61">
        <f t="shared" si="10"/>
        <v>0</v>
      </c>
      <c r="M16" s="61">
        <f t="shared" si="11"/>
        <v>0</v>
      </c>
      <c r="N16" s="61">
        <f t="shared" si="12"/>
        <v>6</v>
      </c>
      <c r="O16" s="61">
        <f t="shared" si="13"/>
        <v>0</v>
      </c>
      <c r="P16" s="61">
        <f t="shared" si="14"/>
        <v>95</v>
      </c>
      <c r="Q16" s="61">
        <f t="shared" si="15"/>
        <v>10</v>
      </c>
      <c r="R16" s="61">
        <f t="shared" si="16"/>
        <v>0</v>
      </c>
      <c r="S16" s="61">
        <f t="shared" si="17"/>
        <v>0</v>
      </c>
      <c r="T16" s="61">
        <f t="shared" si="18"/>
        <v>0</v>
      </c>
      <c r="U16" s="61">
        <f t="shared" si="19"/>
        <v>0</v>
      </c>
      <c r="V16" s="61">
        <f t="shared" si="20"/>
        <v>0</v>
      </c>
      <c r="W16" s="61">
        <f t="shared" si="21"/>
        <v>0</v>
      </c>
      <c r="X16" s="61">
        <f t="shared" si="22"/>
        <v>0</v>
      </c>
      <c r="Y16" s="61">
        <f t="shared" si="23"/>
        <v>0</v>
      </c>
      <c r="Z16" s="61">
        <f t="shared" si="24"/>
        <v>0</v>
      </c>
      <c r="AA16" s="61">
        <f t="shared" si="25"/>
        <v>0</v>
      </c>
      <c r="AB16" s="61">
        <f t="shared" si="26"/>
        <v>0</v>
      </c>
      <c r="AC16" s="61">
        <f t="shared" si="27"/>
        <v>0</v>
      </c>
      <c r="AD16" s="61">
        <f t="shared" si="28"/>
        <v>0</v>
      </c>
      <c r="AE16" s="61">
        <f t="shared" si="29"/>
        <v>0</v>
      </c>
      <c r="AF16" s="61">
        <f t="shared" si="30"/>
        <v>0</v>
      </c>
      <c r="AG16" s="61">
        <f t="shared" si="31"/>
        <v>30</v>
      </c>
      <c r="AH16" s="61">
        <v>28</v>
      </c>
      <c r="AI16" s="61">
        <v>2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59">
        <f t="shared" si="32"/>
        <v>1695</v>
      </c>
      <c r="BK16" s="63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5</v>
      </c>
      <c r="BL16" s="63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63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581</v>
      </c>
      <c r="BN16" s="63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998</v>
      </c>
      <c r="BO16" s="63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63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63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63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63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63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6</v>
      </c>
      <c r="BU16" s="63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63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95</v>
      </c>
      <c r="BW16" s="63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10</v>
      </c>
      <c r="BX16" s="63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63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63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63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63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63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63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63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63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63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63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63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63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63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63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2"/>
        <v>0</v>
      </c>
      <c r="E17" s="61">
        <f t="shared" si="3"/>
        <v>0</v>
      </c>
      <c r="F17" s="61">
        <f t="shared" si="4"/>
        <v>0</v>
      </c>
      <c r="G17" s="61">
        <f t="shared" si="5"/>
        <v>0</v>
      </c>
      <c r="H17" s="61">
        <f t="shared" si="6"/>
        <v>0</v>
      </c>
      <c r="I17" s="61">
        <f t="shared" si="7"/>
        <v>0</v>
      </c>
      <c r="J17" s="61">
        <f t="shared" si="8"/>
        <v>0</v>
      </c>
      <c r="K17" s="61">
        <f t="shared" si="9"/>
        <v>0</v>
      </c>
      <c r="L17" s="61">
        <f t="shared" si="10"/>
        <v>0</v>
      </c>
      <c r="M17" s="61">
        <f t="shared" si="11"/>
        <v>0</v>
      </c>
      <c r="N17" s="61">
        <f t="shared" si="12"/>
        <v>0</v>
      </c>
      <c r="O17" s="61">
        <f t="shared" si="13"/>
        <v>0</v>
      </c>
      <c r="P17" s="61">
        <f t="shared" si="14"/>
        <v>0</v>
      </c>
      <c r="Q17" s="61">
        <f t="shared" si="15"/>
        <v>0</v>
      </c>
      <c r="R17" s="61">
        <f t="shared" si="16"/>
        <v>0</v>
      </c>
      <c r="S17" s="61">
        <f t="shared" si="17"/>
        <v>0</v>
      </c>
      <c r="T17" s="61">
        <f t="shared" si="18"/>
        <v>0</v>
      </c>
      <c r="U17" s="61">
        <f t="shared" si="19"/>
        <v>0</v>
      </c>
      <c r="V17" s="61">
        <f t="shared" si="20"/>
        <v>0</v>
      </c>
      <c r="W17" s="61">
        <f t="shared" si="21"/>
        <v>0</v>
      </c>
      <c r="X17" s="61">
        <f t="shared" si="22"/>
        <v>0</v>
      </c>
      <c r="Y17" s="61">
        <f t="shared" si="23"/>
        <v>0</v>
      </c>
      <c r="Z17" s="61">
        <f t="shared" si="24"/>
        <v>0</v>
      </c>
      <c r="AA17" s="61">
        <f t="shared" si="25"/>
        <v>0</v>
      </c>
      <c r="AB17" s="61">
        <f t="shared" si="26"/>
        <v>0</v>
      </c>
      <c r="AC17" s="61">
        <f t="shared" si="27"/>
        <v>0</v>
      </c>
      <c r="AD17" s="61">
        <f t="shared" si="28"/>
        <v>0</v>
      </c>
      <c r="AE17" s="61">
        <f t="shared" si="29"/>
        <v>0</v>
      </c>
      <c r="AF17" s="61">
        <f t="shared" si="30"/>
        <v>0</v>
      </c>
      <c r="AG17" s="61">
        <f t="shared" si="31"/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0</v>
      </c>
      <c r="BH17" s="61">
        <v>0</v>
      </c>
      <c r="BI17" s="61">
        <v>0</v>
      </c>
      <c r="BJ17" s="59">
        <f t="shared" si="32"/>
        <v>0</v>
      </c>
      <c r="BK17" s="63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0</v>
      </c>
      <c r="BL17" s="63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63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63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63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63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63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63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63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63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63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63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63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63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63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63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63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63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63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63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63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63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63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63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63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63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63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63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2"/>
        <v>4449</v>
      </c>
      <c r="E18" s="61">
        <f t="shared" si="3"/>
        <v>1856</v>
      </c>
      <c r="F18" s="61">
        <f t="shared" si="4"/>
        <v>0</v>
      </c>
      <c r="G18" s="61">
        <f t="shared" si="5"/>
        <v>2593</v>
      </c>
      <c r="H18" s="61">
        <f t="shared" si="6"/>
        <v>0</v>
      </c>
      <c r="I18" s="61">
        <f t="shared" si="7"/>
        <v>0</v>
      </c>
      <c r="J18" s="61">
        <f t="shared" si="8"/>
        <v>0</v>
      </c>
      <c r="K18" s="61">
        <f t="shared" si="9"/>
        <v>0</v>
      </c>
      <c r="L18" s="61">
        <f t="shared" si="10"/>
        <v>0</v>
      </c>
      <c r="M18" s="61">
        <f t="shared" si="11"/>
        <v>0</v>
      </c>
      <c r="N18" s="61">
        <f t="shared" si="12"/>
        <v>0</v>
      </c>
      <c r="O18" s="61">
        <f t="shared" si="13"/>
        <v>0</v>
      </c>
      <c r="P18" s="61">
        <f t="shared" si="14"/>
        <v>0</v>
      </c>
      <c r="Q18" s="61">
        <f t="shared" si="15"/>
        <v>0</v>
      </c>
      <c r="R18" s="61">
        <f t="shared" si="16"/>
        <v>0</v>
      </c>
      <c r="S18" s="61">
        <f t="shared" si="17"/>
        <v>0</v>
      </c>
      <c r="T18" s="61">
        <f t="shared" si="18"/>
        <v>0</v>
      </c>
      <c r="U18" s="61">
        <f t="shared" si="19"/>
        <v>0</v>
      </c>
      <c r="V18" s="61">
        <f t="shared" si="20"/>
        <v>0</v>
      </c>
      <c r="W18" s="61">
        <f t="shared" si="21"/>
        <v>0</v>
      </c>
      <c r="X18" s="61">
        <f t="shared" si="22"/>
        <v>0</v>
      </c>
      <c r="Y18" s="61">
        <f t="shared" si="23"/>
        <v>0</v>
      </c>
      <c r="Z18" s="61">
        <f t="shared" si="24"/>
        <v>0</v>
      </c>
      <c r="AA18" s="61">
        <f t="shared" si="25"/>
        <v>0</v>
      </c>
      <c r="AB18" s="61">
        <f t="shared" si="26"/>
        <v>0</v>
      </c>
      <c r="AC18" s="61">
        <f t="shared" si="27"/>
        <v>0</v>
      </c>
      <c r="AD18" s="61">
        <f t="shared" si="28"/>
        <v>0</v>
      </c>
      <c r="AE18" s="61">
        <f t="shared" si="29"/>
        <v>0</v>
      </c>
      <c r="AF18" s="61">
        <f t="shared" si="30"/>
        <v>0</v>
      </c>
      <c r="AG18" s="61">
        <f t="shared" si="31"/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59">
        <f t="shared" si="32"/>
        <v>4449</v>
      </c>
      <c r="BK18" s="63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1856</v>
      </c>
      <c r="BL18" s="63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63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2593</v>
      </c>
      <c r="BN18" s="63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63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63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63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63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63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63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63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63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63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63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63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63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63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63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63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63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63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63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63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63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63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63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63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63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2"/>
        <v>16486</v>
      </c>
      <c r="E19" s="61">
        <f t="shared" si="3"/>
        <v>1244</v>
      </c>
      <c r="F19" s="61">
        <f t="shared" si="4"/>
        <v>0</v>
      </c>
      <c r="G19" s="61">
        <f t="shared" si="5"/>
        <v>1832</v>
      </c>
      <c r="H19" s="61">
        <f t="shared" si="6"/>
        <v>13410</v>
      </c>
      <c r="I19" s="61">
        <f t="shared" si="7"/>
        <v>0</v>
      </c>
      <c r="J19" s="61">
        <f t="shared" si="8"/>
        <v>0</v>
      </c>
      <c r="K19" s="61">
        <f t="shared" si="9"/>
        <v>0</v>
      </c>
      <c r="L19" s="61">
        <f t="shared" si="10"/>
        <v>0</v>
      </c>
      <c r="M19" s="61">
        <f t="shared" si="11"/>
        <v>0</v>
      </c>
      <c r="N19" s="61">
        <f t="shared" si="12"/>
        <v>0</v>
      </c>
      <c r="O19" s="61">
        <f t="shared" si="13"/>
        <v>0</v>
      </c>
      <c r="P19" s="61">
        <f t="shared" si="14"/>
        <v>0</v>
      </c>
      <c r="Q19" s="61">
        <f t="shared" si="15"/>
        <v>0</v>
      </c>
      <c r="R19" s="61">
        <f t="shared" si="16"/>
        <v>0</v>
      </c>
      <c r="S19" s="61">
        <f t="shared" si="17"/>
        <v>0</v>
      </c>
      <c r="T19" s="61">
        <f t="shared" si="18"/>
        <v>0</v>
      </c>
      <c r="U19" s="61">
        <f t="shared" si="19"/>
        <v>0</v>
      </c>
      <c r="V19" s="61">
        <f t="shared" si="20"/>
        <v>0</v>
      </c>
      <c r="W19" s="61">
        <f t="shared" si="21"/>
        <v>0</v>
      </c>
      <c r="X19" s="61">
        <f t="shared" si="22"/>
        <v>0</v>
      </c>
      <c r="Y19" s="61">
        <f t="shared" si="23"/>
        <v>0</v>
      </c>
      <c r="Z19" s="61">
        <f t="shared" si="24"/>
        <v>0</v>
      </c>
      <c r="AA19" s="61">
        <f t="shared" si="25"/>
        <v>0</v>
      </c>
      <c r="AB19" s="61">
        <f t="shared" si="26"/>
        <v>0</v>
      </c>
      <c r="AC19" s="61">
        <f t="shared" si="27"/>
        <v>0</v>
      </c>
      <c r="AD19" s="61">
        <f t="shared" si="28"/>
        <v>0</v>
      </c>
      <c r="AE19" s="61">
        <f t="shared" si="29"/>
        <v>0</v>
      </c>
      <c r="AF19" s="61">
        <f t="shared" si="30"/>
        <v>0</v>
      </c>
      <c r="AG19" s="61">
        <f t="shared" si="31"/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J19" s="59">
        <f t="shared" si="32"/>
        <v>16486</v>
      </c>
      <c r="BK19" s="63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1244</v>
      </c>
      <c r="BL19" s="63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63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1832</v>
      </c>
      <c r="BN19" s="63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13410</v>
      </c>
      <c r="BO19" s="63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63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63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63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63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63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63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63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63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63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63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63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63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63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63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63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63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63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63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63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63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63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63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63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2"/>
        <v>3063</v>
      </c>
      <c r="E20" s="61">
        <f t="shared" si="3"/>
        <v>393</v>
      </c>
      <c r="F20" s="61">
        <f t="shared" si="4"/>
        <v>0</v>
      </c>
      <c r="G20" s="61">
        <f t="shared" si="5"/>
        <v>1402</v>
      </c>
      <c r="H20" s="61">
        <f t="shared" si="6"/>
        <v>1255</v>
      </c>
      <c r="I20" s="61">
        <f t="shared" si="7"/>
        <v>0</v>
      </c>
      <c r="J20" s="61">
        <f t="shared" si="8"/>
        <v>0</v>
      </c>
      <c r="K20" s="61">
        <f t="shared" si="9"/>
        <v>0</v>
      </c>
      <c r="L20" s="61">
        <f t="shared" si="10"/>
        <v>0</v>
      </c>
      <c r="M20" s="61">
        <f t="shared" si="11"/>
        <v>0</v>
      </c>
      <c r="N20" s="61">
        <f t="shared" si="12"/>
        <v>0</v>
      </c>
      <c r="O20" s="61">
        <f t="shared" si="13"/>
        <v>0</v>
      </c>
      <c r="P20" s="61">
        <f t="shared" si="14"/>
        <v>0</v>
      </c>
      <c r="Q20" s="61">
        <f t="shared" si="15"/>
        <v>13</v>
      </c>
      <c r="R20" s="61">
        <f t="shared" si="16"/>
        <v>0</v>
      </c>
      <c r="S20" s="61">
        <f t="shared" si="17"/>
        <v>0</v>
      </c>
      <c r="T20" s="61">
        <f t="shared" si="18"/>
        <v>0</v>
      </c>
      <c r="U20" s="61">
        <f t="shared" si="19"/>
        <v>0</v>
      </c>
      <c r="V20" s="61">
        <f t="shared" si="20"/>
        <v>0</v>
      </c>
      <c r="W20" s="61">
        <f t="shared" si="21"/>
        <v>0</v>
      </c>
      <c r="X20" s="61">
        <f t="shared" si="22"/>
        <v>0</v>
      </c>
      <c r="Y20" s="61">
        <f t="shared" si="23"/>
        <v>0</v>
      </c>
      <c r="Z20" s="61">
        <f t="shared" si="24"/>
        <v>0</v>
      </c>
      <c r="AA20" s="61">
        <f t="shared" si="25"/>
        <v>0</v>
      </c>
      <c r="AB20" s="61">
        <f t="shared" si="26"/>
        <v>0</v>
      </c>
      <c r="AC20" s="61">
        <f t="shared" si="27"/>
        <v>0</v>
      </c>
      <c r="AD20" s="61">
        <f t="shared" si="28"/>
        <v>0</v>
      </c>
      <c r="AE20" s="61">
        <f t="shared" si="29"/>
        <v>0</v>
      </c>
      <c r="AF20" s="61">
        <f t="shared" si="30"/>
        <v>0</v>
      </c>
      <c r="AG20" s="61">
        <f t="shared" si="31"/>
        <v>2657</v>
      </c>
      <c r="AH20" s="61">
        <v>0</v>
      </c>
      <c r="AI20" s="61">
        <v>0</v>
      </c>
      <c r="AJ20" s="61">
        <v>1402</v>
      </c>
      <c r="AK20" s="61">
        <v>1255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61">
        <v>0</v>
      </c>
      <c r="BH20" s="61">
        <v>0</v>
      </c>
      <c r="BI20" s="61">
        <v>0</v>
      </c>
      <c r="BJ20" s="59">
        <f t="shared" si="32"/>
        <v>406</v>
      </c>
      <c r="BK20" s="63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393</v>
      </c>
      <c r="BL20" s="63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0</v>
      </c>
      <c r="BM20" s="63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0</v>
      </c>
      <c r="BN20" s="63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0</v>
      </c>
      <c r="BO20" s="63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63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63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63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0</v>
      </c>
      <c r="BS20" s="63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63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0</v>
      </c>
      <c r="BU20" s="63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63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0</v>
      </c>
      <c r="BW20" s="63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13</v>
      </c>
      <c r="BX20" s="63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63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63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63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63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63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63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63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0</v>
      </c>
      <c r="CF20" s="63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63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0</v>
      </c>
      <c r="CH20" s="63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63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0</v>
      </c>
      <c r="CJ20" s="63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0</v>
      </c>
      <c r="CK20" s="63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0</v>
      </c>
      <c r="CL20" s="63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  <row r="21" spans="1:90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2"/>
        <v>860</v>
      </c>
      <c r="E21" s="61">
        <f t="shared" si="3"/>
        <v>65</v>
      </c>
      <c r="F21" s="61">
        <f t="shared" si="4"/>
        <v>0</v>
      </c>
      <c r="G21" s="61">
        <f t="shared" si="5"/>
        <v>435</v>
      </c>
      <c r="H21" s="61">
        <f t="shared" si="6"/>
        <v>71</v>
      </c>
      <c r="I21" s="61">
        <f t="shared" si="7"/>
        <v>0</v>
      </c>
      <c r="J21" s="61">
        <f t="shared" si="8"/>
        <v>0</v>
      </c>
      <c r="K21" s="61">
        <f t="shared" si="9"/>
        <v>0</v>
      </c>
      <c r="L21" s="61">
        <f t="shared" si="10"/>
        <v>0</v>
      </c>
      <c r="M21" s="61">
        <f t="shared" si="11"/>
        <v>0</v>
      </c>
      <c r="N21" s="61">
        <f t="shared" si="12"/>
        <v>0</v>
      </c>
      <c r="O21" s="61">
        <f t="shared" si="13"/>
        <v>0</v>
      </c>
      <c r="P21" s="61">
        <f t="shared" si="14"/>
        <v>0</v>
      </c>
      <c r="Q21" s="61">
        <f t="shared" si="15"/>
        <v>0</v>
      </c>
      <c r="R21" s="61">
        <f t="shared" si="16"/>
        <v>0</v>
      </c>
      <c r="S21" s="61">
        <f t="shared" si="17"/>
        <v>0</v>
      </c>
      <c r="T21" s="61">
        <f t="shared" si="18"/>
        <v>0</v>
      </c>
      <c r="U21" s="61">
        <f t="shared" si="19"/>
        <v>0</v>
      </c>
      <c r="V21" s="61">
        <f t="shared" si="20"/>
        <v>0</v>
      </c>
      <c r="W21" s="61">
        <f t="shared" si="21"/>
        <v>0</v>
      </c>
      <c r="X21" s="61">
        <f t="shared" si="22"/>
        <v>0</v>
      </c>
      <c r="Y21" s="61">
        <f t="shared" si="23"/>
        <v>0</v>
      </c>
      <c r="Z21" s="61">
        <f t="shared" si="24"/>
        <v>0</v>
      </c>
      <c r="AA21" s="61">
        <f t="shared" si="25"/>
        <v>0</v>
      </c>
      <c r="AB21" s="61">
        <f t="shared" si="26"/>
        <v>0</v>
      </c>
      <c r="AC21" s="61">
        <f t="shared" si="27"/>
        <v>79</v>
      </c>
      <c r="AD21" s="61">
        <f t="shared" si="28"/>
        <v>0</v>
      </c>
      <c r="AE21" s="61">
        <f t="shared" si="29"/>
        <v>210</v>
      </c>
      <c r="AF21" s="61">
        <f t="shared" si="30"/>
        <v>0</v>
      </c>
      <c r="AG21" s="61">
        <f t="shared" si="31"/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59">
        <f t="shared" si="32"/>
        <v>860</v>
      </c>
      <c r="BK21" s="63">
        <f>'施設資源化量内訳(焼却)'!E21+'施設資源化量内訳(粗大)'!E21+'施設資源化量内訳(堆肥化)'!E21+'施設資源化量内訳(飼料化)'!E21+'施設資源化量内訳(メタン化)'!E21+'施設資源化量内訳(燃料化)'!E21+'施設資源化量内訳(セメント)'!E21+'施設資源化量内訳(資源化等)'!E21</f>
        <v>65</v>
      </c>
      <c r="BL21" s="63">
        <f>'施設資源化量内訳(焼却)'!F21+'施設資源化量内訳(粗大)'!F21+'施設資源化量内訳(堆肥化)'!F21+'施設資源化量内訳(飼料化)'!F21+'施設資源化量内訳(メタン化)'!F21+'施設資源化量内訳(燃料化)'!F21+'施設資源化量内訳(セメント)'!F21+'施設資源化量内訳(資源化等)'!F21</f>
        <v>0</v>
      </c>
      <c r="BM21" s="63">
        <f>'施設資源化量内訳(焼却)'!G21+'施設資源化量内訳(粗大)'!G21+'施設資源化量内訳(堆肥化)'!G21+'施設資源化量内訳(飼料化)'!G21+'施設資源化量内訳(メタン化)'!G21+'施設資源化量内訳(燃料化)'!G21+'施設資源化量内訳(セメント)'!G21+'施設資源化量内訳(資源化等)'!G21</f>
        <v>435</v>
      </c>
      <c r="BN21" s="63">
        <f>'施設資源化量内訳(焼却)'!H21+'施設資源化量内訳(粗大)'!H21+'施設資源化量内訳(堆肥化)'!H21+'施設資源化量内訳(飼料化)'!H21+'施設資源化量内訳(メタン化)'!H21+'施設資源化量内訳(燃料化)'!H21+'施設資源化量内訳(セメント)'!H21+'施設資源化量内訳(資源化等)'!H21</f>
        <v>71</v>
      </c>
      <c r="BO21" s="63">
        <f>'施設資源化量内訳(焼却)'!I21+'施設資源化量内訳(粗大)'!I21+'施設資源化量内訳(堆肥化)'!I21+'施設資源化量内訳(飼料化)'!I21+'施設資源化量内訳(メタン化)'!I21+'施設資源化量内訳(燃料化)'!I21+'施設資源化量内訳(セメント)'!I21+'施設資源化量内訳(資源化等)'!I21</f>
        <v>0</v>
      </c>
      <c r="BP21" s="63">
        <f>'施設資源化量内訳(焼却)'!J21+'施設資源化量内訳(粗大)'!J21+'施設資源化量内訳(堆肥化)'!J21+'施設資源化量内訳(飼料化)'!J21+'施設資源化量内訳(メタン化)'!J21+'施設資源化量内訳(燃料化)'!J21+'施設資源化量内訳(セメント)'!J21+'施設資源化量内訳(資源化等)'!J21</f>
        <v>0</v>
      </c>
      <c r="BQ21" s="63">
        <f>'施設資源化量内訳(焼却)'!K21+'施設資源化量内訳(粗大)'!K21+'施設資源化量内訳(堆肥化)'!K21+'施設資源化量内訳(飼料化)'!K21+'施設資源化量内訳(メタン化)'!K21+'施設資源化量内訳(燃料化)'!K21+'施設資源化量内訳(セメント)'!K21+'施設資源化量内訳(資源化等)'!K21</f>
        <v>0</v>
      </c>
      <c r="BR21" s="63">
        <f>'施設資源化量内訳(焼却)'!L21+'施設資源化量内訳(粗大)'!L21+'施設資源化量内訳(堆肥化)'!L21+'施設資源化量内訳(飼料化)'!L21+'施設資源化量内訳(メタン化)'!L21+'施設資源化量内訳(燃料化)'!L21+'施設資源化量内訳(セメント)'!L21+'施設資源化量内訳(資源化等)'!L21</f>
        <v>0</v>
      </c>
      <c r="BS21" s="63">
        <f>'施設資源化量内訳(焼却)'!M21+'施設資源化量内訳(粗大)'!M21+'施設資源化量内訳(堆肥化)'!M21+'施設資源化量内訳(飼料化)'!M21+'施設資源化量内訳(メタン化)'!M21+'施設資源化量内訳(燃料化)'!M21+'施設資源化量内訳(セメント)'!M21+'施設資源化量内訳(資源化等)'!M21</f>
        <v>0</v>
      </c>
      <c r="BT21" s="63">
        <f>'施設資源化量内訳(焼却)'!N21+'施設資源化量内訳(粗大)'!N21+'施設資源化量内訳(堆肥化)'!N21+'施設資源化量内訳(飼料化)'!N21+'施設資源化量内訳(メタン化)'!N21+'施設資源化量内訳(燃料化)'!N21+'施設資源化量内訳(セメント)'!N21+'施設資源化量内訳(資源化等)'!N21</f>
        <v>0</v>
      </c>
      <c r="BU21" s="63">
        <f>'施設資源化量内訳(焼却)'!O21+'施設資源化量内訳(粗大)'!O21+'施設資源化量内訳(堆肥化)'!O21+'施設資源化量内訳(飼料化)'!O21+'施設資源化量内訳(メタン化)'!O21+'施設資源化量内訳(燃料化)'!O21+'施設資源化量内訳(セメント)'!O21+'施設資源化量内訳(資源化等)'!O21</f>
        <v>0</v>
      </c>
      <c r="BV21" s="63">
        <f>'施設資源化量内訳(焼却)'!P21+'施設資源化量内訳(粗大)'!P21+'施設資源化量内訳(堆肥化)'!P21+'施設資源化量内訳(飼料化)'!P21+'施設資源化量内訳(メタン化)'!P21+'施設資源化量内訳(燃料化)'!P21+'施設資源化量内訳(セメント)'!P21+'施設資源化量内訳(資源化等)'!P21</f>
        <v>0</v>
      </c>
      <c r="BW21" s="63">
        <f>'施設資源化量内訳(焼却)'!Q21+'施設資源化量内訳(粗大)'!Q21+'施設資源化量内訳(堆肥化)'!Q21+'施設資源化量内訳(飼料化)'!Q21+'施設資源化量内訳(メタン化)'!Q21+'施設資源化量内訳(燃料化)'!Q21+'施設資源化量内訳(セメント)'!Q21+'施設資源化量内訳(資源化等)'!Q21</f>
        <v>0</v>
      </c>
      <c r="BX21" s="63">
        <f>'施設資源化量内訳(焼却)'!R21+'施設資源化量内訳(粗大)'!R21+'施設資源化量内訳(堆肥化)'!R21+'施設資源化量内訳(飼料化)'!R21+'施設資源化量内訳(メタン化)'!R21+'施設資源化量内訳(燃料化)'!R21+'施設資源化量内訳(セメント)'!R21+'施設資源化量内訳(資源化等)'!R21</f>
        <v>0</v>
      </c>
      <c r="BY21" s="63">
        <f>'施設資源化量内訳(焼却)'!S21+'施設資源化量内訳(粗大)'!S21+'施設資源化量内訳(堆肥化)'!S21+'施設資源化量内訳(飼料化)'!S21+'施設資源化量内訳(メタン化)'!S21+'施設資源化量内訳(燃料化)'!S21+'施設資源化量内訳(セメント)'!S21+'施設資源化量内訳(資源化等)'!S21</f>
        <v>0</v>
      </c>
      <c r="BZ21" s="63">
        <f>'施設資源化量内訳(焼却)'!T21+'施設資源化量内訳(粗大)'!T21+'施設資源化量内訳(堆肥化)'!T21+'施設資源化量内訳(飼料化)'!T21+'施設資源化量内訳(メタン化)'!T21+'施設資源化量内訳(燃料化)'!T21+'施設資源化量内訳(セメント)'!T21+'施設資源化量内訳(資源化等)'!T21</f>
        <v>0</v>
      </c>
      <c r="CA21" s="63">
        <f>'施設資源化量内訳(焼却)'!U21+'施設資源化量内訳(粗大)'!U21+'施設資源化量内訳(堆肥化)'!U21+'施設資源化量内訳(飼料化)'!U21+'施設資源化量内訳(メタン化)'!U21+'施設資源化量内訳(燃料化)'!U21+'施設資源化量内訳(セメント)'!U21+'施設資源化量内訳(資源化等)'!U21</f>
        <v>0</v>
      </c>
      <c r="CB21" s="63">
        <f>'施設資源化量内訳(焼却)'!V21+'施設資源化量内訳(粗大)'!V21+'施設資源化量内訳(堆肥化)'!V21+'施設資源化量内訳(飼料化)'!V21+'施設資源化量内訳(メタン化)'!V21+'施設資源化量内訳(燃料化)'!V21+'施設資源化量内訳(セメント)'!V21+'施設資源化量内訳(資源化等)'!V21</f>
        <v>0</v>
      </c>
      <c r="CC21" s="63">
        <f>'施設資源化量内訳(焼却)'!W21+'施設資源化量内訳(粗大)'!W21+'施設資源化量内訳(堆肥化)'!W21+'施設資源化量内訳(飼料化)'!W21+'施設資源化量内訳(メタン化)'!W21+'施設資源化量内訳(燃料化)'!W21+'施設資源化量内訳(セメント)'!W21+'施設資源化量内訳(資源化等)'!W21</f>
        <v>0</v>
      </c>
      <c r="CD21" s="63">
        <f>'施設資源化量内訳(焼却)'!X21+'施設資源化量内訳(粗大)'!X21+'施設資源化量内訳(堆肥化)'!X21+'施設資源化量内訳(飼料化)'!X21+'施設資源化量内訳(メタン化)'!X21+'施設資源化量内訳(燃料化)'!X21+'施設資源化量内訳(セメント)'!X21+'施設資源化量内訳(資源化等)'!X21</f>
        <v>0</v>
      </c>
      <c r="CE21" s="63">
        <f>'施設資源化量内訳(焼却)'!Y21+'施設資源化量内訳(粗大)'!Y21+'施設資源化量内訳(堆肥化)'!Y21+'施設資源化量内訳(飼料化)'!Y21+'施設資源化量内訳(メタン化)'!Y21+'施設資源化量内訳(燃料化)'!Y21+'施設資源化量内訳(セメント)'!Y21+'施設資源化量内訳(資源化等)'!Y21</f>
        <v>0</v>
      </c>
      <c r="CF21" s="63">
        <f>'施設資源化量内訳(焼却)'!Z21+'施設資源化量内訳(粗大)'!Z21+'施設資源化量内訳(堆肥化)'!Z21+'施設資源化量内訳(飼料化)'!Z21+'施設資源化量内訳(メタン化)'!Z21+'施設資源化量内訳(燃料化)'!Z21+'施設資源化量内訳(セメント)'!Z21+'施設資源化量内訳(資源化等)'!Z21</f>
        <v>0</v>
      </c>
      <c r="CG21" s="63">
        <f>'施設資源化量内訳(焼却)'!AA21+'施設資源化量内訳(粗大)'!AA21+'施設資源化量内訳(堆肥化)'!AA21+'施設資源化量内訳(飼料化)'!AA21+'施設資源化量内訳(メタン化)'!AA21+'施設資源化量内訳(燃料化)'!AA21+'施設資源化量内訳(セメント)'!AA21+'施設資源化量内訳(資源化等)'!AA21</f>
        <v>0</v>
      </c>
      <c r="CH21" s="63">
        <f>'施設資源化量内訳(焼却)'!AB21+'施設資源化量内訳(粗大)'!AB21+'施設資源化量内訳(堆肥化)'!AB21+'施設資源化量内訳(飼料化)'!AB21+'施設資源化量内訳(メタン化)'!AB21+'施設資源化量内訳(燃料化)'!AB21+'施設資源化量内訳(セメント)'!AB21+'施設資源化量内訳(資源化等)'!AB21</f>
        <v>0</v>
      </c>
      <c r="CI21" s="63">
        <f>'施設資源化量内訳(焼却)'!AC21+'施設資源化量内訳(粗大)'!AC21+'施設資源化量内訳(堆肥化)'!AC21+'施設資源化量内訳(飼料化)'!AC21+'施設資源化量内訳(メタン化)'!AC21+'施設資源化量内訳(燃料化)'!AC21+'施設資源化量内訳(セメント)'!AC21+'施設資源化量内訳(資源化等)'!AC21</f>
        <v>79</v>
      </c>
      <c r="CJ21" s="63">
        <f>'施設資源化量内訳(焼却)'!AD21+'施設資源化量内訳(粗大)'!AD21+'施設資源化量内訳(堆肥化)'!AD21+'施設資源化量内訳(飼料化)'!AD21+'施設資源化量内訳(メタン化)'!AD21+'施設資源化量内訳(燃料化)'!AD21+'施設資源化量内訳(セメント)'!AD21+'施設資源化量内訳(資源化等)'!AD21</f>
        <v>0</v>
      </c>
      <c r="CK21" s="63">
        <f>'施設資源化量内訳(焼却)'!AE21+'施設資源化量内訳(粗大)'!AE21+'施設資源化量内訳(堆肥化)'!AE21+'施設資源化量内訳(飼料化)'!AE21+'施設資源化量内訳(メタン化)'!AE21+'施設資源化量内訳(燃料化)'!AE21+'施設資源化量内訳(セメント)'!AE21+'施設資源化量内訳(資源化等)'!AE21</f>
        <v>210</v>
      </c>
      <c r="CL21" s="63">
        <f>'施設資源化量内訳(焼却)'!AF21+'施設資源化量内訳(粗大)'!AF21+'施設資源化量内訳(堆肥化)'!AF21+'施設資源化量内訳(飼料化)'!AF21+'施設資源化量内訳(メタン化)'!AF21+'施設資源化量内訳(燃料化)'!AF21+'施設資源化量内訳(セメント)'!AF21+'施設資源化量内訳(資源化等)'!AF21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13 A17:CL21">
    <cfRule type="expression" priority="30" dxfId="107" stopIfTrue="1">
      <formula>$A7&lt;&gt;""</formula>
    </cfRule>
  </conditionalFormatting>
  <conditionalFormatting sqref="A14:CL16">
    <cfRule type="expression" priority="29" dxfId="107" stopIfTrue="1">
      <formula>$A14&lt;&gt;""</formula>
    </cfRule>
  </conditionalFormatting>
  <conditionalFormatting sqref="A7:CL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SUM(D8:D21)</f>
        <v>573</v>
      </c>
      <c r="E7" s="61">
        <f t="shared" si="0"/>
        <v>573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573</v>
      </c>
      <c r="E13" s="61">
        <v>573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1">
    <cfRule type="expression" priority="31" dxfId="107" stopIfTrue="1">
      <formula>$A7&lt;&gt;""</formula>
    </cfRule>
  </conditionalFormatting>
  <conditionalFormatting sqref="A14:AF16">
    <cfRule type="expression" priority="30" dxfId="107" stopIfTrue="1">
      <formula>$A14&lt;&gt;""</formula>
    </cfRule>
  </conditionalFormatting>
  <conditionalFormatting sqref="A7:AF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SUM(D8:D21)</f>
        <v>101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6</v>
      </c>
      <c r="O7" s="61">
        <f t="shared" si="0"/>
        <v>0</v>
      </c>
      <c r="P7" s="61">
        <f t="shared" si="0"/>
        <v>95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101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6</v>
      </c>
      <c r="O16" s="61">
        <v>0</v>
      </c>
      <c r="P16" s="61">
        <v>95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1">
    <cfRule type="expression" priority="30" dxfId="107" stopIfTrue="1">
      <formula>$A7&lt;&gt;""</formula>
    </cfRule>
  </conditionalFormatting>
  <conditionalFormatting sqref="A14:AF16">
    <cfRule type="expression" priority="29" dxfId="107" stopIfTrue="1">
      <formula>$A14&lt;&gt;""</formula>
    </cfRule>
  </conditionalFormatting>
  <conditionalFormatting sqref="A7:AF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SUM(D8:D21)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1">
    <cfRule type="expression" priority="30" dxfId="107" stopIfTrue="1">
      <formula>$A7&lt;&gt;""</formula>
    </cfRule>
  </conditionalFormatting>
  <conditionalFormatting sqref="A14:AF16">
    <cfRule type="expression" priority="29" dxfId="107" stopIfTrue="1">
      <formula>$A14&lt;&gt;""</formula>
    </cfRule>
  </conditionalFormatting>
  <conditionalFormatting sqref="A7:AF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SUM(D8:D21)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1">
    <cfRule type="expression" priority="30" dxfId="107" stopIfTrue="1">
      <formula>$A7&lt;&gt;""</formula>
    </cfRule>
  </conditionalFormatting>
  <conditionalFormatting sqref="A14:AF16">
    <cfRule type="expression" priority="29" dxfId="107" stopIfTrue="1">
      <formula>$A14&lt;&gt;""</formula>
    </cfRule>
  </conditionalFormatting>
  <conditionalFormatting sqref="A7:AF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39578</v>
      </c>
      <c r="E7" s="61">
        <f t="shared" si="0"/>
        <v>5818</v>
      </c>
      <c r="F7" s="61">
        <f t="shared" si="0"/>
        <v>30</v>
      </c>
      <c r="G7" s="61">
        <f t="shared" si="0"/>
        <v>10117</v>
      </c>
      <c r="H7" s="61">
        <f t="shared" si="0"/>
        <v>21919</v>
      </c>
      <c r="I7" s="61">
        <f t="shared" si="0"/>
        <v>427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64</v>
      </c>
      <c r="N7" s="61">
        <f t="shared" si="0"/>
        <v>38</v>
      </c>
      <c r="O7" s="61">
        <f t="shared" si="0"/>
        <v>0</v>
      </c>
      <c r="P7" s="61">
        <f t="shared" si="0"/>
        <v>351</v>
      </c>
      <c r="Q7" s="61">
        <f t="shared" si="0"/>
        <v>24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1</v>
      </c>
      <c r="AB7" s="61">
        <f t="shared" si="0"/>
        <v>0</v>
      </c>
      <c r="AC7" s="61">
        <f t="shared" si="0"/>
        <v>79</v>
      </c>
      <c r="AD7" s="61">
        <f t="shared" si="0"/>
        <v>0</v>
      </c>
      <c r="AE7" s="61">
        <f t="shared" si="0"/>
        <v>710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1210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178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28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370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634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1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1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1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1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1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1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1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1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61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1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1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1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1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1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1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1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1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1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1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1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1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1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1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1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1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1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1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1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1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61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1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61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61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1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1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1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1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61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61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1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1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61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1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1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1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1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1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1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1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1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1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1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1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1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1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1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1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1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6209</v>
      </c>
      <c r="E12" s="61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315</v>
      </c>
      <c r="F12" s="61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1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1229</v>
      </c>
      <c r="H12" s="61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3958</v>
      </c>
      <c r="I12" s="61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205</v>
      </c>
      <c r="J12" s="61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1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1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1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61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1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1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1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1</v>
      </c>
      <c r="R12" s="61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1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1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1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1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1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1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1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1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1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1</v>
      </c>
      <c r="AB12" s="61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1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1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1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500</v>
      </c>
      <c r="AF12" s="61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1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1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860</v>
      </c>
      <c r="E13" s="61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573</v>
      </c>
      <c r="F13" s="61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1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188</v>
      </c>
      <c r="H13" s="61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78</v>
      </c>
      <c r="I13" s="61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21</v>
      </c>
      <c r="J13" s="61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1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1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1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1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1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1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1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1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1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1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1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1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1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1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1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1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1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1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1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1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1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1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1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1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244</v>
      </c>
      <c r="E14" s="61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61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61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61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236</v>
      </c>
      <c r="I14" s="61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8</v>
      </c>
      <c r="J14" s="61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61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61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61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61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61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61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61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61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61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61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61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61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61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61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61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61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61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61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61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61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61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61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61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  <c r="AH14" s="61">
        <f>'ごみ搬入量内訳(直接資源化)'!AH14+'ごみ搬入量内訳(焼却)'!AH14+'ごみ搬入量内訳(粗大)'!AH14+'ごみ搬入量内訳(堆肥化)'!AH14+'ごみ搬入量内訳(飼料化)'!AH14+'ごみ搬入量内訳(メタン化)'!AH14+'ごみ搬入量内訳(燃料化)'!AH14+'ごみ搬入量内訳(セメント)'!AH14+'ごみ搬入量内訳(資源化等)'!AH14+'ごみ搬入量内訳(その他)'!AH14+'ごみ搬入量内訳(直接埋立)'!AH14+'ごみ搬入量内訳(海洋投入)'!AH14</f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3367</v>
      </c>
      <c r="E15" s="61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1024</v>
      </c>
      <c r="F15" s="61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61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1487</v>
      </c>
      <c r="H15" s="61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856</v>
      </c>
      <c r="I15" s="61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61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61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61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61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61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61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61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61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61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61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61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61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61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61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61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61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61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61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61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61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61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61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61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61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  <c r="AH15" s="61">
        <f>'ごみ搬入量内訳(直接資源化)'!AH15+'ごみ搬入量内訳(焼却)'!AH15+'ごみ搬入量内訳(粗大)'!AH15+'ごみ搬入量内訳(堆肥化)'!AH15+'ごみ搬入量内訳(飼料化)'!AH15+'ごみ搬入量内訳(メタン化)'!AH15+'ごみ搬入量内訳(燃料化)'!AH15+'ごみ搬入量内訳(セメント)'!AH15+'ごみ搬入量内訳(資源化等)'!AH15+'ごみ搬入量内訳(その他)'!AH15+'ごみ搬入量内訳(直接埋立)'!AH15+'ごみ搬入量内訳(海洋投入)'!AH15</f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2189</v>
      </c>
      <c r="E16" s="61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170</v>
      </c>
      <c r="F16" s="61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2</v>
      </c>
      <c r="G16" s="61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581</v>
      </c>
      <c r="H16" s="61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998</v>
      </c>
      <c r="I16" s="61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113</v>
      </c>
      <c r="J16" s="61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61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61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61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40</v>
      </c>
      <c r="N16" s="61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16</v>
      </c>
      <c r="O16" s="61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61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259</v>
      </c>
      <c r="Q16" s="61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10</v>
      </c>
      <c r="R16" s="61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61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61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61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61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61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61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61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61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61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61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61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61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61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61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61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  <c r="AH16" s="61">
        <f>'ごみ搬入量内訳(直接資源化)'!AH16+'ごみ搬入量内訳(焼却)'!AH16+'ごみ搬入量内訳(粗大)'!AH16+'ごみ搬入量内訳(堆肥化)'!AH16+'ごみ搬入量内訳(飼料化)'!AH16+'ごみ搬入量内訳(メタン化)'!AH16+'ごみ搬入量内訳(燃料化)'!AH16+'ごみ搬入量内訳(セメント)'!AH16+'ごみ搬入量内訳(資源化等)'!AH16+'ごみ搬入量内訳(その他)'!AH16+'ごみ搬入量内訳(直接埋立)'!AH16+'ごみ搬入量内訳(海洋投入)'!AH16</f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138</v>
      </c>
      <c r="E17" s="61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0</v>
      </c>
      <c r="F17" s="61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61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61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61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61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61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61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61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24</v>
      </c>
      <c r="N17" s="61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22</v>
      </c>
      <c r="O17" s="61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61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92</v>
      </c>
      <c r="Q17" s="61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61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61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61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61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61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61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61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61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61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61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61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61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61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61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61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61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  <c r="AH17" s="61">
        <f>'ごみ搬入量内訳(直接資源化)'!AH17+'ごみ搬入量内訳(焼却)'!AH17+'ごみ搬入量内訳(粗大)'!AH17+'ごみ搬入量内訳(堆肥化)'!AH17+'ごみ搬入量内訳(飼料化)'!AH17+'ごみ搬入量内訳(メタン化)'!AH17+'ごみ搬入量内訳(燃料化)'!AH17+'ごみ搬入量内訳(セメント)'!AH17+'ごみ搬入量内訳(資源化等)'!AH17+'ごみ搬入量内訳(その他)'!AH17+'ごみ搬入量内訳(直接埋立)'!AH17+'ごみ搬入量内訳(海洋投入)'!AH17</f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4449</v>
      </c>
      <c r="E18" s="61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1856</v>
      </c>
      <c r="F18" s="61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61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2593</v>
      </c>
      <c r="H18" s="61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61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61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61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61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61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0</v>
      </c>
      <c r="N18" s="61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61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61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61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61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61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61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61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61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61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61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61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61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61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61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61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61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61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61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61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  <c r="AH18" s="61">
        <f>'ごみ搬入量内訳(直接資源化)'!AH18+'ごみ搬入量内訳(焼却)'!AH18+'ごみ搬入量内訳(粗大)'!AH18+'ごみ搬入量内訳(堆肥化)'!AH18+'ごみ搬入量内訳(飼料化)'!AH18+'ごみ搬入量内訳(メタン化)'!AH18+'ごみ搬入量内訳(燃料化)'!AH18+'ごみ搬入量内訳(セメント)'!AH18+'ごみ搬入量内訳(資源化等)'!AH18+'ごみ搬入量内訳(その他)'!AH18+'ごみ搬入量内訳(直接埋立)'!AH18+'ごみ搬入量内訳(海洋投入)'!AH18</f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16909</v>
      </c>
      <c r="E19" s="61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1244</v>
      </c>
      <c r="F19" s="61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61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1832</v>
      </c>
      <c r="H19" s="61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13833</v>
      </c>
      <c r="I19" s="61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61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61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61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61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61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0</v>
      </c>
      <c r="O19" s="61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61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61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61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61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61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61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61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61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61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61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61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61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61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61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61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61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61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61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  <c r="AH19" s="61">
        <f>'ごみ搬入量内訳(直接資源化)'!AH19+'ごみ搬入量内訳(焼却)'!AH19+'ごみ搬入量内訳(粗大)'!AH19+'ごみ搬入量内訳(堆肥化)'!AH19+'ごみ搬入量内訳(飼料化)'!AH19+'ごみ搬入量内訳(メタン化)'!AH19+'ごみ搬入量内訳(燃料化)'!AH19+'ごみ搬入量内訳(セメント)'!AH19+'ごみ搬入量内訳(資源化等)'!AH19+'ごみ搬入量内訳(その他)'!AH19+'ごみ搬入量内訳(直接埋立)'!AH19+'ごみ搬入量内訳(海洋投入)'!AH19</f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3063</v>
      </c>
      <c r="E20" s="61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393</v>
      </c>
      <c r="F20" s="61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0</v>
      </c>
      <c r="G20" s="61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1402</v>
      </c>
      <c r="H20" s="61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1255</v>
      </c>
      <c r="I20" s="61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0</v>
      </c>
      <c r="J20" s="61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61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61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0</v>
      </c>
      <c r="M20" s="61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0</v>
      </c>
      <c r="N20" s="61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0</v>
      </c>
      <c r="O20" s="61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61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0</v>
      </c>
      <c r="Q20" s="61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13</v>
      </c>
      <c r="R20" s="61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61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61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61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61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61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0</v>
      </c>
      <c r="X20" s="61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0</v>
      </c>
      <c r="Y20" s="61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0</v>
      </c>
      <c r="Z20" s="61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61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0</v>
      </c>
      <c r="AB20" s="61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61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0</v>
      </c>
      <c r="AD20" s="61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0</v>
      </c>
      <c r="AE20" s="61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0</v>
      </c>
      <c r="AF20" s="61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61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  <c r="AH20" s="61">
        <f>'ごみ搬入量内訳(直接資源化)'!AH20+'ごみ搬入量内訳(焼却)'!AH20+'ごみ搬入量内訳(粗大)'!AH20+'ごみ搬入量内訳(堆肥化)'!AH20+'ごみ搬入量内訳(飼料化)'!AH20+'ごみ搬入量内訳(メタン化)'!AH20+'ごみ搬入量内訳(燃料化)'!AH20+'ごみ搬入量内訳(セメント)'!AH20+'ごみ搬入量内訳(資源化等)'!AH20+'ごみ搬入量内訳(その他)'!AH20+'ごみ搬入量内訳(直接埋立)'!AH20+'ごみ搬入量内訳(海洋投入)'!AH20</f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940</v>
      </c>
      <c r="E21" s="61">
        <f>'ごみ搬入量内訳(直接資源化)'!E21+'ごみ搬入量内訳(焼却)'!E21+'ごみ搬入量内訳(粗大)'!E21+'ごみ搬入量内訳(堆肥化)'!E21+'ごみ搬入量内訳(飼料化)'!E21+'ごみ搬入量内訳(メタン化)'!E21+'ごみ搬入量内訳(燃料化)'!E21+'ごみ搬入量内訳(セメント)'!E21+'ごみ搬入量内訳(資源化等)'!E21+'ごみ搬入量内訳(その他)'!E21+'ごみ搬入量内訳(直接埋立)'!E21+'ごみ搬入量内訳(海洋投入)'!E21</f>
        <v>65</v>
      </c>
      <c r="F21" s="61">
        <f>'ごみ搬入量内訳(直接資源化)'!F21+'ごみ搬入量内訳(焼却)'!F21+'ごみ搬入量内訳(粗大)'!F21+'ごみ搬入量内訳(堆肥化)'!F21+'ごみ搬入量内訳(飼料化)'!F21+'ごみ搬入量内訳(メタン化)'!F21+'ごみ搬入量内訳(燃料化)'!F21+'ごみ搬入量内訳(セメント)'!F21+'ごみ搬入量内訳(資源化等)'!F21+'ごみ搬入量内訳(その他)'!F21+'ごみ搬入量内訳(直接埋立)'!F21+'ごみ搬入量内訳(海洋投入)'!F21</f>
        <v>0</v>
      </c>
      <c r="G21" s="61">
        <f>'ごみ搬入量内訳(直接資源化)'!G21+'ごみ搬入量内訳(焼却)'!G21+'ごみ搬入量内訳(粗大)'!G21+'ごみ搬入量内訳(堆肥化)'!G21+'ごみ搬入量内訳(飼料化)'!G21+'ごみ搬入量内訳(メタン化)'!G21+'ごみ搬入量内訳(燃料化)'!G21+'ごみ搬入量内訳(セメント)'!G21+'ごみ搬入量内訳(資源化等)'!G21+'ごみ搬入量内訳(その他)'!G21+'ごみ搬入量内訳(直接埋立)'!G21+'ごみ搬入量内訳(海洋投入)'!G21</f>
        <v>435</v>
      </c>
      <c r="H21" s="61">
        <f>'ごみ搬入量内訳(直接資源化)'!H21+'ごみ搬入量内訳(焼却)'!H21+'ごみ搬入量内訳(粗大)'!H21+'ごみ搬入量内訳(堆肥化)'!H21+'ごみ搬入量内訳(飼料化)'!H21+'ごみ搬入量内訳(メタン化)'!H21+'ごみ搬入量内訳(燃料化)'!H21+'ごみ搬入量内訳(セメント)'!H21+'ごみ搬入量内訳(資源化等)'!H21+'ごみ搬入量内訳(その他)'!H21+'ごみ搬入量内訳(直接埋立)'!H21+'ごみ搬入量内訳(海洋投入)'!H21</f>
        <v>71</v>
      </c>
      <c r="I21" s="61">
        <f>'ごみ搬入量内訳(直接資源化)'!I21+'ごみ搬入量内訳(焼却)'!I21+'ごみ搬入量内訳(粗大)'!I21+'ごみ搬入量内訳(堆肥化)'!I21+'ごみ搬入量内訳(飼料化)'!I21+'ごみ搬入量内訳(メタン化)'!I21+'ごみ搬入量内訳(燃料化)'!I21+'ごみ搬入量内訳(セメント)'!I21+'ごみ搬入量内訳(資源化等)'!I21+'ごみ搬入量内訳(その他)'!I21+'ごみ搬入量内訳(直接埋立)'!I21+'ごみ搬入量内訳(海洋投入)'!I21</f>
        <v>80</v>
      </c>
      <c r="J21" s="61">
        <f>'ごみ搬入量内訳(直接資源化)'!J21+'ごみ搬入量内訳(焼却)'!J21+'ごみ搬入量内訳(粗大)'!J21+'ごみ搬入量内訳(堆肥化)'!J21+'ごみ搬入量内訳(飼料化)'!J21+'ごみ搬入量内訳(メタン化)'!J21+'ごみ搬入量内訳(燃料化)'!J21+'ごみ搬入量内訳(セメント)'!J21+'ごみ搬入量内訳(資源化等)'!J21+'ごみ搬入量内訳(その他)'!J21+'ごみ搬入量内訳(直接埋立)'!J21+'ごみ搬入量内訳(海洋投入)'!J21</f>
        <v>0</v>
      </c>
      <c r="K21" s="61">
        <f>'ごみ搬入量内訳(直接資源化)'!K21+'ごみ搬入量内訳(焼却)'!K21+'ごみ搬入量内訳(粗大)'!K21+'ごみ搬入量内訳(堆肥化)'!K21+'ごみ搬入量内訳(飼料化)'!K21+'ごみ搬入量内訳(メタン化)'!K21+'ごみ搬入量内訳(燃料化)'!K21+'ごみ搬入量内訳(セメント)'!K21+'ごみ搬入量内訳(資源化等)'!K21+'ごみ搬入量内訳(その他)'!K21+'ごみ搬入量内訳(直接埋立)'!K21+'ごみ搬入量内訳(海洋投入)'!K21</f>
        <v>0</v>
      </c>
      <c r="L21" s="61">
        <f>'ごみ搬入量内訳(直接資源化)'!L21+'ごみ搬入量内訳(焼却)'!L21+'ごみ搬入量内訳(粗大)'!L21+'ごみ搬入量内訳(堆肥化)'!L21+'ごみ搬入量内訳(飼料化)'!L21+'ごみ搬入量内訳(メタン化)'!L21+'ごみ搬入量内訳(燃料化)'!L21+'ごみ搬入量内訳(セメント)'!L21+'ごみ搬入量内訳(資源化等)'!L21+'ごみ搬入量内訳(その他)'!L21+'ごみ搬入量内訳(直接埋立)'!L21+'ごみ搬入量内訳(海洋投入)'!L21</f>
        <v>0</v>
      </c>
      <c r="M21" s="61">
        <f>'ごみ搬入量内訳(直接資源化)'!M21+'ごみ搬入量内訳(焼却)'!M21+'ごみ搬入量内訳(粗大)'!M21+'ごみ搬入量内訳(堆肥化)'!M21+'ごみ搬入量内訳(飼料化)'!M21+'ごみ搬入量内訳(メタン化)'!M21+'ごみ搬入量内訳(燃料化)'!M21+'ごみ搬入量内訳(セメント)'!M21+'ごみ搬入量内訳(資源化等)'!M21+'ごみ搬入量内訳(その他)'!M21+'ごみ搬入量内訳(直接埋立)'!M21+'ごみ搬入量内訳(海洋投入)'!M21</f>
        <v>0</v>
      </c>
      <c r="N21" s="61">
        <f>'ごみ搬入量内訳(直接資源化)'!N21+'ごみ搬入量内訳(焼却)'!N21+'ごみ搬入量内訳(粗大)'!N21+'ごみ搬入量内訳(堆肥化)'!N21+'ごみ搬入量内訳(飼料化)'!N21+'ごみ搬入量内訳(メタン化)'!N21+'ごみ搬入量内訳(燃料化)'!N21+'ごみ搬入量内訳(セメント)'!N21+'ごみ搬入量内訳(資源化等)'!N21+'ごみ搬入量内訳(その他)'!N21+'ごみ搬入量内訳(直接埋立)'!N21+'ごみ搬入量内訳(海洋投入)'!N21</f>
        <v>0</v>
      </c>
      <c r="O21" s="61">
        <f>'ごみ搬入量内訳(直接資源化)'!O21+'ごみ搬入量内訳(焼却)'!O21+'ごみ搬入量内訳(粗大)'!O21+'ごみ搬入量内訳(堆肥化)'!O21+'ごみ搬入量内訳(飼料化)'!O21+'ごみ搬入量内訳(メタン化)'!O21+'ごみ搬入量内訳(燃料化)'!O21+'ごみ搬入量内訳(セメント)'!O21+'ごみ搬入量内訳(資源化等)'!O21+'ごみ搬入量内訳(その他)'!O21+'ごみ搬入量内訳(直接埋立)'!O21+'ごみ搬入量内訳(海洋投入)'!O21</f>
        <v>0</v>
      </c>
      <c r="P21" s="61">
        <f>'ごみ搬入量内訳(直接資源化)'!P21+'ごみ搬入量内訳(焼却)'!P21+'ごみ搬入量内訳(粗大)'!P21+'ごみ搬入量内訳(堆肥化)'!P21+'ごみ搬入量内訳(飼料化)'!P21+'ごみ搬入量内訳(メタン化)'!P21+'ごみ搬入量内訳(燃料化)'!P21+'ごみ搬入量内訳(セメント)'!P21+'ごみ搬入量内訳(資源化等)'!P21+'ごみ搬入量内訳(その他)'!P21+'ごみ搬入量内訳(直接埋立)'!P21+'ごみ搬入量内訳(海洋投入)'!P21</f>
        <v>0</v>
      </c>
      <c r="Q21" s="61">
        <f>'ごみ搬入量内訳(直接資源化)'!Q21+'ごみ搬入量内訳(焼却)'!Q21+'ごみ搬入量内訳(粗大)'!Q21+'ごみ搬入量内訳(堆肥化)'!Q21+'ごみ搬入量内訳(飼料化)'!Q21+'ごみ搬入量内訳(メタン化)'!Q21+'ごみ搬入量内訳(燃料化)'!Q21+'ごみ搬入量内訳(セメント)'!Q21+'ごみ搬入量内訳(資源化等)'!Q21+'ごみ搬入量内訳(その他)'!Q21+'ごみ搬入量内訳(直接埋立)'!Q21+'ごみ搬入量内訳(海洋投入)'!Q21</f>
        <v>0</v>
      </c>
      <c r="R21" s="61">
        <f>'ごみ搬入量内訳(直接資源化)'!R21+'ごみ搬入量内訳(焼却)'!R21+'ごみ搬入量内訳(粗大)'!R21+'ごみ搬入量内訳(堆肥化)'!R21+'ごみ搬入量内訳(飼料化)'!R21+'ごみ搬入量内訳(メタン化)'!R21+'ごみ搬入量内訳(燃料化)'!R21+'ごみ搬入量内訳(セメント)'!R21+'ごみ搬入量内訳(資源化等)'!R21+'ごみ搬入量内訳(その他)'!R21+'ごみ搬入量内訳(直接埋立)'!R21+'ごみ搬入量内訳(海洋投入)'!R21</f>
        <v>0</v>
      </c>
      <c r="S21" s="61">
        <f>'ごみ搬入量内訳(直接資源化)'!S21+'ごみ搬入量内訳(焼却)'!S21+'ごみ搬入量内訳(粗大)'!S21+'ごみ搬入量内訳(堆肥化)'!S21+'ごみ搬入量内訳(飼料化)'!S21+'ごみ搬入量内訳(メタン化)'!S21+'ごみ搬入量内訳(燃料化)'!S21+'ごみ搬入量内訳(セメント)'!S21+'ごみ搬入量内訳(資源化等)'!S21+'ごみ搬入量内訳(その他)'!S21+'ごみ搬入量内訳(直接埋立)'!S21+'ごみ搬入量内訳(海洋投入)'!S21</f>
        <v>0</v>
      </c>
      <c r="T21" s="61">
        <f>'ごみ搬入量内訳(直接資源化)'!T21+'ごみ搬入量内訳(焼却)'!T21+'ごみ搬入量内訳(粗大)'!T21+'ごみ搬入量内訳(堆肥化)'!T21+'ごみ搬入量内訳(飼料化)'!T21+'ごみ搬入量内訳(メタン化)'!T21+'ごみ搬入量内訳(燃料化)'!T21+'ごみ搬入量内訳(セメント)'!T21+'ごみ搬入量内訳(資源化等)'!T21+'ごみ搬入量内訳(その他)'!T21+'ごみ搬入量内訳(直接埋立)'!T21+'ごみ搬入量内訳(海洋投入)'!T21</f>
        <v>0</v>
      </c>
      <c r="U21" s="61">
        <f>'ごみ搬入量内訳(直接資源化)'!U21+'ごみ搬入量内訳(焼却)'!U21+'ごみ搬入量内訳(粗大)'!U21+'ごみ搬入量内訳(堆肥化)'!U21+'ごみ搬入量内訳(飼料化)'!U21+'ごみ搬入量内訳(メタン化)'!U21+'ごみ搬入量内訳(燃料化)'!U21+'ごみ搬入量内訳(セメント)'!U21+'ごみ搬入量内訳(資源化等)'!U21+'ごみ搬入量内訳(その他)'!U21+'ごみ搬入量内訳(直接埋立)'!U21+'ごみ搬入量内訳(海洋投入)'!U21</f>
        <v>0</v>
      </c>
      <c r="V21" s="61">
        <f>'ごみ搬入量内訳(直接資源化)'!V21+'ごみ搬入量内訳(焼却)'!V21+'ごみ搬入量内訳(粗大)'!V21+'ごみ搬入量内訳(堆肥化)'!V21+'ごみ搬入量内訳(飼料化)'!V21+'ごみ搬入量内訳(メタン化)'!V21+'ごみ搬入量内訳(燃料化)'!V21+'ごみ搬入量内訳(セメント)'!V21+'ごみ搬入量内訳(資源化等)'!V21+'ごみ搬入量内訳(その他)'!V21+'ごみ搬入量内訳(直接埋立)'!V21+'ごみ搬入量内訳(海洋投入)'!V21</f>
        <v>0</v>
      </c>
      <c r="W21" s="61">
        <f>'ごみ搬入量内訳(直接資源化)'!W21+'ごみ搬入量内訳(焼却)'!W21+'ごみ搬入量内訳(粗大)'!W21+'ごみ搬入量内訳(堆肥化)'!W21+'ごみ搬入量内訳(飼料化)'!W21+'ごみ搬入量内訳(メタン化)'!W21+'ごみ搬入量内訳(燃料化)'!W21+'ごみ搬入量内訳(セメント)'!W21+'ごみ搬入量内訳(資源化等)'!W21+'ごみ搬入量内訳(その他)'!W21+'ごみ搬入量内訳(直接埋立)'!W21+'ごみ搬入量内訳(海洋投入)'!W21</f>
        <v>0</v>
      </c>
      <c r="X21" s="61">
        <f>'ごみ搬入量内訳(直接資源化)'!X21+'ごみ搬入量内訳(焼却)'!X21+'ごみ搬入量内訳(粗大)'!X21+'ごみ搬入量内訳(堆肥化)'!X21+'ごみ搬入量内訳(飼料化)'!X21+'ごみ搬入量内訳(メタン化)'!X21+'ごみ搬入量内訳(燃料化)'!X21+'ごみ搬入量内訳(セメント)'!X21+'ごみ搬入量内訳(資源化等)'!X21+'ごみ搬入量内訳(その他)'!X21+'ごみ搬入量内訳(直接埋立)'!X21+'ごみ搬入量内訳(海洋投入)'!X21</f>
        <v>0</v>
      </c>
      <c r="Y21" s="61">
        <f>'ごみ搬入量内訳(直接資源化)'!Y21+'ごみ搬入量内訳(焼却)'!Y21+'ごみ搬入量内訳(粗大)'!Y21+'ごみ搬入量内訳(堆肥化)'!Y21+'ごみ搬入量内訳(飼料化)'!Y21+'ごみ搬入量内訳(メタン化)'!Y21+'ごみ搬入量内訳(燃料化)'!Y21+'ごみ搬入量内訳(セメント)'!Y21+'ごみ搬入量内訳(資源化等)'!Y21+'ごみ搬入量内訳(その他)'!Y21+'ごみ搬入量内訳(直接埋立)'!Y21+'ごみ搬入量内訳(海洋投入)'!Y21</f>
        <v>0</v>
      </c>
      <c r="Z21" s="61">
        <f>'ごみ搬入量内訳(直接資源化)'!Z21+'ごみ搬入量内訳(焼却)'!Z21+'ごみ搬入量内訳(粗大)'!Z21+'ごみ搬入量内訳(堆肥化)'!Z21+'ごみ搬入量内訳(飼料化)'!Z21+'ごみ搬入量内訳(メタン化)'!Z21+'ごみ搬入量内訳(燃料化)'!Z21+'ごみ搬入量内訳(セメント)'!Z21+'ごみ搬入量内訳(資源化等)'!Z21+'ごみ搬入量内訳(その他)'!Z21+'ごみ搬入量内訳(直接埋立)'!Z21+'ごみ搬入量内訳(海洋投入)'!Z21</f>
        <v>0</v>
      </c>
      <c r="AA21" s="61">
        <f>'ごみ搬入量内訳(直接資源化)'!AA21+'ごみ搬入量内訳(焼却)'!AA21+'ごみ搬入量内訳(粗大)'!AA21+'ごみ搬入量内訳(堆肥化)'!AA21+'ごみ搬入量内訳(飼料化)'!AA21+'ごみ搬入量内訳(メタン化)'!AA21+'ごみ搬入量内訳(燃料化)'!AA21+'ごみ搬入量内訳(セメント)'!AA21+'ごみ搬入量内訳(資源化等)'!AA21+'ごみ搬入量内訳(その他)'!AA21+'ごみ搬入量内訳(直接埋立)'!AA21+'ごみ搬入量内訳(海洋投入)'!AA21</f>
        <v>0</v>
      </c>
      <c r="AB21" s="61">
        <f>'ごみ搬入量内訳(直接資源化)'!AB21+'ごみ搬入量内訳(焼却)'!AB21+'ごみ搬入量内訳(粗大)'!AB21+'ごみ搬入量内訳(堆肥化)'!AB21+'ごみ搬入量内訳(飼料化)'!AB21+'ごみ搬入量内訳(メタン化)'!AB21+'ごみ搬入量内訳(燃料化)'!AB21+'ごみ搬入量内訳(セメント)'!AB21+'ごみ搬入量内訳(資源化等)'!AB21+'ごみ搬入量内訳(その他)'!AB21+'ごみ搬入量内訳(直接埋立)'!AB21+'ごみ搬入量内訳(海洋投入)'!AB21</f>
        <v>0</v>
      </c>
      <c r="AC21" s="61">
        <f>'ごみ搬入量内訳(直接資源化)'!AC21+'ごみ搬入量内訳(焼却)'!AC21+'ごみ搬入量内訳(粗大)'!AC21+'ごみ搬入量内訳(堆肥化)'!AC21+'ごみ搬入量内訳(飼料化)'!AC21+'ごみ搬入量内訳(メタン化)'!AC21+'ごみ搬入量内訳(燃料化)'!AC21+'ごみ搬入量内訳(セメント)'!AC21+'ごみ搬入量内訳(資源化等)'!AC21+'ごみ搬入量内訳(その他)'!AC21+'ごみ搬入量内訳(直接埋立)'!AC21+'ごみ搬入量内訳(海洋投入)'!AC21</f>
        <v>79</v>
      </c>
      <c r="AD21" s="61">
        <f>'ごみ搬入量内訳(直接資源化)'!AD21+'ごみ搬入量内訳(焼却)'!AD21+'ごみ搬入量内訳(粗大)'!AD21+'ごみ搬入量内訳(堆肥化)'!AD21+'ごみ搬入量内訳(飼料化)'!AD21+'ごみ搬入量内訳(メタン化)'!AD21+'ごみ搬入量内訳(燃料化)'!AD21+'ごみ搬入量内訳(セメント)'!AD21+'ごみ搬入量内訳(資源化等)'!AD21+'ごみ搬入量内訳(その他)'!AD21+'ごみ搬入量内訳(直接埋立)'!AD21+'ごみ搬入量内訳(海洋投入)'!AD21</f>
        <v>0</v>
      </c>
      <c r="AE21" s="61">
        <f>'ごみ搬入量内訳(直接資源化)'!AE21+'ごみ搬入量内訳(焼却)'!AE21+'ごみ搬入量内訳(粗大)'!AE21+'ごみ搬入量内訳(堆肥化)'!AE21+'ごみ搬入量内訳(飼料化)'!AE21+'ごみ搬入量内訳(メタン化)'!AE21+'ごみ搬入量内訳(燃料化)'!AE21+'ごみ搬入量内訳(セメント)'!AE21+'ごみ搬入量内訳(資源化等)'!AE21+'ごみ搬入量内訳(その他)'!AE21+'ごみ搬入量内訳(直接埋立)'!AE21+'ごみ搬入量内訳(海洋投入)'!AE21</f>
        <v>210</v>
      </c>
      <c r="AF21" s="61">
        <f>'ごみ搬入量内訳(直接資源化)'!AF21+'ごみ搬入量内訳(焼却)'!AF21+'ごみ搬入量内訳(粗大)'!AF21+'ごみ搬入量内訳(堆肥化)'!AF21+'ごみ搬入量内訳(飼料化)'!AF21+'ごみ搬入量内訳(メタン化)'!AF21+'ごみ搬入量内訳(燃料化)'!AF21+'ごみ搬入量内訳(セメント)'!AF21+'ごみ搬入量内訳(資源化等)'!AF21+'ごみ搬入量内訳(その他)'!AF21+'ごみ搬入量内訳(直接埋立)'!AF21+'ごみ搬入量内訳(海洋投入)'!AF21</f>
        <v>0</v>
      </c>
      <c r="AG21" s="61">
        <f>'ごみ搬入量内訳(直接資源化)'!AG21+'ごみ搬入量内訳(焼却)'!AG21+'ごみ搬入量内訳(粗大)'!AG21+'ごみ搬入量内訳(堆肥化)'!AG21+'ごみ搬入量内訳(飼料化)'!AG21+'ごみ搬入量内訳(メタン化)'!AG21+'ごみ搬入量内訳(燃料化)'!AG21+'ごみ搬入量内訳(セメント)'!AG21+'ごみ搬入量内訳(資源化等)'!AG21+'ごみ搬入量内訳(その他)'!AG21+'ごみ搬入量内訳(直接埋立)'!AG21+'ごみ搬入量内訳(海洋投入)'!AG21</f>
        <v>0</v>
      </c>
      <c r="AH21" s="61">
        <f>'ごみ搬入量内訳(直接資源化)'!AH21+'ごみ搬入量内訳(焼却)'!AH21+'ごみ搬入量内訳(粗大)'!AH21+'ごみ搬入量内訳(堆肥化)'!AH21+'ごみ搬入量内訳(飼料化)'!AH21+'ごみ搬入量内訳(メタン化)'!AH21+'ごみ搬入量内訳(燃料化)'!AH21+'ごみ搬入量内訳(セメント)'!AH21+'ごみ搬入量内訳(資源化等)'!AH21+'ごみ搬入量内訳(その他)'!AH21+'ごみ搬入量内訳(直接埋立)'!AH21+'ごみ搬入量内訳(海洋投入)'!AH21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SUM(D8:D21)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1">
    <cfRule type="expression" priority="30" dxfId="107" stopIfTrue="1">
      <formula>$A7&lt;&gt;""</formula>
    </cfRule>
  </conditionalFormatting>
  <conditionalFormatting sqref="A14:AF16">
    <cfRule type="expression" priority="29" dxfId="107" stopIfTrue="1">
      <formula>$A14&lt;&gt;""</formula>
    </cfRule>
  </conditionalFormatting>
  <conditionalFormatting sqref="A7:AF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SUM(D8:D21)</f>
        <v>393</v>
      </c>
      <c r="E7" s="61">
        <f t="shared" si="0"/>
        <v>393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393</v>
      </c>
      <c r="E20" s="61">
        <v>393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1">
    <cfRule type="expression" priority="30" dxfId="107" stopIfTrue="1">
      <formula>$A7&lt;&gt;""</formula>
    </cfRule>
  </conditionalFormatting>
  <conditionalFormatting sqref="A14:AF16">
    <cfRule type="expression" priority="29" dxfId="107" stopIfTrue="1">
      <formula>$A14&lt;&gt;""</formula>
    </cfRule>
  </conditionalFormatting>
  <conditionalFormatting sqref="A7:AF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SUM(D8:D21)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1">
    <cfRule type="expression" priority="30" dxfId="107" stopIfTrue="1">
      <formula>$A7&lt;&gt;""</formula>
    </cfRule>
  </conditionalFormatting>
  <conditionalFormatting sqref="A14:AF16">
    <cfRule type="expression" priority="29" dxfId="107" stopIfTrue="1">
      <formula>$A14&lt;&gt;""</formula>
    </cfRule>
  </conditionalFormatting>
  <conditionalFormatting sqref="A7:AF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SUM(D8:D21)</f>
        <v>32273</v>
      </c>
      <c r="E7" s="61">
        <f t="shared" si="0"/>
        <v>4509</v>
      </c>
      <c r="F7" s="61">
        <f t="shared" si="0"/>
        <v>0</v>
      </c>
      <c r="G7" s="61">
        <f t="shared" si="0"/>
        <v>8157</v>
      </c>
      <c r="H7" s="61">
        <f t="shared" si="0"/>
        <v>19293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24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1</v>
      </c>
      <c r="AB7" s="61">
        <f t="shared" si="0"/>
        <v>0</v>
      </c>
      <c r="AC7" s="61">
        <f t="shared" si="0"/>
        <v>79</v>
      </c>
      <c r="AD7" s="61">
        <f t="shared" si="0"/>
        <v>0</v>
      </c>
      <c r="AE7" s="61">
        <f t="shared" si="0"/>
        <v>210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5504</v>
      </c>
      <c r="E12" s="61">
        <v>315</v>
      </c>
      <c r="F12" s="61">
        <v>0</v>
      </c>
      <c r="G12" s="61">
        <v>1229</v>
      </c>
      <c r="H12" s="61">
        <v>3958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1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1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3367</v>
      </c>
      <c r="E15" s="61">
        <v>1024</v>
      </c>
      <c r="F15" s="61">
        <v>0</v>
      </c>
      <c r="G15" s="61">
        <v>1487</v>
      </c>
      <c r="H15" s="61">
        <v>856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1594</v>
      </c>
      <c r="E16" s="61">
        <v>5</v>
      </c>
      <c r="F16" s="61">
        <v>0</v>
      </c>
      <c r="G16" s="61">
        <v>581</v>
      </c>
      <c r="H16" s="61">
        <v>998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10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4449</v>
      </c>
      <c r="E18" s="61">
        <v>1856</v>
      </c>
      <c r="F18" s="61">
        <v>0</v>
      </c>
      <c r="G18" s="61">
        <v>2593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  <row r="19" spans="1:32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16486</v>
      </c>
      <c r="E19" s="61">
        <v>1244</v>
      </c>
      <c r="F19" s="61">
        <v>0</v>
      </c>
      <c r="G19" s="61">
        <v>1832</v>
      </c>
      <c r="H19" s="61">
        <v>13410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</row>
    <row r="20" spans="1:32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13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13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</row>
    <row r="21" spans="1:32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860</v>
      </c>
      <c r="E21" s="61">
        <v>65</v>
      </c>
      <c r="F21" s="61">
        <v>0</v>
      </c>
      <c r="G21" s="61">
        <v>435</v>
      </c>
      <c r="H21" s="61">
        <v>71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79</v>
      </c>
      <c r="AD21" s="61">
        <v>0</v>
      </c>
      <c r="AE21" s="61">
        <v>210</v>
      </c>
      <c r="AF21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 A17:AF21">
    <cfRule type="expression" priority="30" dxfId="107" stopIfTrue="1">
      <formula>$A7&lt;&gt;""</formula>
    </cfRule>
  </conditionalFormatting>
  <conditionalFormatting sqref="A14:AF16">
    <cfRule type="expression" priority="29" dxfId="107" stopIfTrue="1">
      <formula>$A14&lt;&gt;""</formula>
    </cfRule>
  </conditionalFormatting>
  <conditionalFormatting sqref="A7:AF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21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1" t="s">
        <v>0</v>
      </c>
      <c r="B2" s="71" t="s">
        <v>25</v>
      </c>
      <c r="C2" s="71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4"/>
      <c r="B3" s="74"/>
      <c r="C3" s="75"/>
      <c r="D3" s="91" t="s">
        <v>11</v>
      </c>
      <c r="E3" s="71" t="s">
        <v>8</v>
      </c>
      <c r="F3" s="93" t="s">
        <v>38</v>
      </c>
      <c r="G3" s="94"/>
      <c r="H3" s="94"/>
      <c r="I3" s="94"/>
      <c r="J3" s="94"/>
      <c r="K3" s="94"/>
      <c r="L3" s="94"/>
      <c r="M3" s="94"/>
      <c r="N3" s="95"/>
      <c r="O3" s="71" t="s">
        <v>103</v>
      </c>
      <c r="P3" s="71" t="s">
        <v>39</v>
      </c>
      <c r="Q3" s="91" t="s">
        <v>11</v>
      </c>
      <c r="R3" s="71" t="s">
        <v>8</v>
      </c>
      <c r="S3" s="96" t="s">
        <v>40</v>
      </c>
      <c r="T3" s="97"/>
      <c r="U3" s="97"/>
      <c r="V3" s="97"/>
      <c r="W3" s="97"/>
      <c r="X3" s="97"/>
      <c r="Y3" s="97"/>
      <c r="Z3" s="97"/>
      <c r="AA3" s="98"/>
      <c r="AB3" s="91" t="s">
        <v>7</v>
      </c>
      <c r="AC3" s="71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1" t="s">
        <v>11</v>
      </c>
      <c r="AN3" s="71" t="s">
        <v>102</v>
      </c>
      <c r="AO3" s="71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1" t="s">
        <v>87</v>
      </c>
      <c r="AZ3" s="71" t="s">
        <v>91</v>
      </c>
      <c r="BA3" s="71" t="s">
        <v>92</v>
      </c>
      <c r="BB3" s="71" t="s">
        <v>93</v>
      </c>
      <c r="BC3" s="71" t="s">
        <v>94</v>
      </c>
      <c r="BD3" s="71" t="s">
        <v>95</v>
      </c>
      <c r="BE3" s="71" t="s">
        <v>96</v>
      </c>
      <c r="BF3" s="71" t="s">
        <v>97</v>
      </c>
      <c r="BG3" s="71" t="s">
        <v>72</v>
      </c>
      <c r="BH3" s="71" t="s">
        <v>98</v>
      </c>
      <c r="BI3" s="71" t="s">
        <v>101</v>
      </c>
    </row>
    <row r="4" spans="1:61" s="2" customFormat="1" ht="25.5" customHeight="1">
      <c r="A4" s="74"/>
      <c r="B4" s="74"/>
      <c r="C4" s="75"/>
      <c r="D4" s="91"/>
      <c r="E4" s="75"/>
      <c r="F4" s="91" t="s">
        <v>11</v>
      </c>
      <c r="G4" s="71" t="s">
        <v>13</v>
      </c>
      <c r="H4" s="71" t="s">
        <v>14</v>
      </c>
      <c r="I4" s="71" t="s">
        <v>15</v>
      </c>
      <c r="J4" s="71" t="s">
        <v>16</v>
      </c>
      <c r="K4" s="71" t="s">
        <v>21</v>
      </c>
      <c r="L4" s="71" t="s">
        <v>18</v>
      </c>
      <c r="M4" s="71" t="s">
        <v>72</v>
      </c>
      <c r="N4" s="71" t="s">
        <v>22</v>
      </c>
      <c r="O4" s="75"/>
      <c r="P4" s="92"/>
      <c r="Q4" s="91"/>
      <c r="R4" s="74"/>
      <c r="S4" s="74" t="s">
        <v>11</v>
      </c>
      <c r="T4" s="71" t="s">
        <v>13</v>
      </c>
      <c r="U4" s="71" t="s">
        <v>14</v>
      </c>
      <c r="V4" s="71" t="s">
        <v>15</v>
      </c>
      <c r="W4" s="71" t="s">
        <v>16</v>
      </c>
      <c r="X4" s="71" t="s">
        <v>21</v>
      </c>
      <c r="Y4" s="71" t="s">
        <v>18</v>
      </c>
      <c r="Z4" s="71" t="s">
        <v>72</v>
      </c>
      <c r="AA4" s="71" t="s">
        <v>22</v>
      </c>
      <c r="AB4" s="91"/>
      <c r="AC4" s="75"/>
      <c r="AD4" s="91" t="s">
        <v>7</v>
      </c>
      <c r="AE4" s="71" t="s">
        <v>13</v>
      </c>
      <c r="AF4" s="71" t="s">
        <v>14</v>
      </c>
      <c r="AG4" s="71" t="s">
        <v>15</v>
      </c>
      <c r="AH4" s="71" t="s">
        <v>16</v>
      </c>
      <c r="AI4" s="71" t="s">
        <v>21</v>
      </c>
      <c r="AJ4" s="71" t="s">
        <v>18</v>
      </c>
      <c r="AK4" s="71" t="s">
        <v>72</v>
      </c>
      <c r="AL4" s="71" t="s">
        <v>22</v>
      </c>
      <c r="AM4" s="91"/>
      <c r="AN4" s="75"/>
      <c r="AO4" s="75"/>
      <c r="AP4" s="91" t="s">
        <v>11</v>
      </c>
      <c r="AQ4" s="71" t="s">
        <v>13</v>
      </c>
      <c r="AR4" s="71" t="s">
        <v>14</v>
      </c>
      <c r="AS4" s="71" t="s">
        <v>15</v>
      </c>
      <c r="AT4" s="71" t="s">
        <v>16</v>
      </c>
      <c r="AU4" s="71" t="s">
        <v>21</v>
      </c>
      <c r="AV4" s="71" t="s">
        <v>18</v>
      </c>
      <c r="AW4" s="71" t="s">
        <v>72</v>
      </c>
      <c r="AX4" s="71" t="s">
        <v>22</v>
      </c>
      <c r="AY4" s="91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2" customFormat="1" ht="25.5" customHeight="1">
      <c r="A5" s="74"/>
      <c r="B5" s="74"/>
      <c r="C5" s="75"/>
      <c r="D5" s="91"/>
      <c r="E5" s="75"/>
      <c r="F5" s="91"/>
      <c r="G5" s="75"/>
      <c r="H5" s="74"/>
      <c r="I5" s="74"/>
      <c r="J5" s="74"/>
      <c r="K5" s="74"/>
      <c r="L5" s="74"/>
      <c r="M5" s="74"/>
      <c r="N5" s="75"/>
      <c r="O5" s="74"/>
      <c r="P5" s="92"/>
      <c r="Q5" s="91"/>
      <c r="R5" s="74"/>
      <c r="S5" s="75"/>
      <c r="T5" s="75"/>
      <c r="U5" s="74"/>
      <c r="V5" s="74"/>
      <c r="W5" s="74"/>
      <c r="X5" s="74"/>
      <c r="Y5" s="74"/>
      <c r="Z5" s="74"/>
      <c r="AA5" s="75"/>
      <c r="AB5" s="91"/>
      <c r="AC5" s="74"/>
      <c r="AD5" s="91"/>
      <c r="AE5" s="75"/>
      <c r="AF5" s="74"/>
      <c r="AG5" s="74"/>
      <c r="AH5" s="74"/>
      <c r="AI5" s="74"/>
      <c r="AJ5" s="74"/>
      <c r="AK5" s="74"/>
      <c r="AL5" s="75"/>
      <c r="AM5" s="91"/>
      <c r="AN5" s="74"/>
      <c r="AO5" s="74"/>
      <c r="AP5" s="91"/>
      <c r="AQ5" s="75"/>
      <c r="AR5" s="74"/>
      <c r="AS5" s="74"/>
      <c r="AT5" s="74"/>
      <c r="AU5" s="74"/>
      <c r="AV5" s="74"/>
      <c r="AW5" s="74"/>
      <c r="AX5" s="75"/>
      <c r="AY5" s="91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s="11" customFormat="1" ht="11.25">
      <c r="A6" s="74"/>
      <c r="B6" s="74"/>
      <c r="C6" s="75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SUM(D8:D21)</f>
        <v>39578</v>
      </c>
      <c r="E7" s="61">
        <f t="shared" si="0"/>
        <v>658</v>
      </c>
      <c r="F7" s="61">
        <f t="shared" si="0"/>
        <v>33135</v>
      </c>
      <c r="G7" s="61">
        <f t="shared" si="0"/>
        <v>469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393</v>
      </c>
      <c r="L7" s="61">
        <f t="shared" si="0"/>
        <v>32273</v>
      </c>
      <c r="M7" s="61">
        <f t="shared" si="0"/>
        <v>0</v>
      </c>
      <c r="N7" s="61">
        <f t="shared" si="0"/>
        <v>0</v>
      </c>
      <c r="O7" s="61">
        <f t="shared" si="0"/>
        <v>1757</v>
      </c>
      <c r="P7" s="61">
        <f t="shared" si="0"/>
        <v>4028</v>
      </c>
      <c r="Q7" s="61">
        <f t="shared" si="0"/>
        <v>912</v>
      </c>
      <c r="R7" s="61">
        <f t="shared" si="0"/>
        <v>658</v>
      </c>
      <c r="S7" s="61">
        <f t="shared" si="0"/>
        <v>254</v>
      </c>
      <c r="T7" s="61">
        <f t="shared" si="0"/>
        <v>254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33340</v>
      </c>
      <c r="AC7" s="61">
        <f t="shared" si="0"/>
        <v>573</v>
      </c>
      <c r="AD7" s="61">
        <f t="shared" si="0"/>
        <v>32767</v>
      </c>
      <c r="AE7" s="61">
        <f t="shared" si="0"/>
        <v>101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393</v>
      </c>
      <c r="AJ7" s="61">
        <f t="shared" si="0"/>
        <v>32273</v>
      </c>
      <c r="AK7" s="61">
        <f t="shared" si="0"/>
        <v>0</v>
      </c>
      <c r="AL7" s="61">
        <f t="shared" si="0"/>
        <v>0</v>
      </c>
      <c r="AM7" s="61">
        <f t="shared" si="0"/>
        <v>1851</v>
      </c>
      <c r="AN7" s="61">
        <f t="shared" si="0"/>
        <v>1757</v>
      </c>
      <c r="AO7" s="61">
        <f t="shared" si="0"/>
        <v>37</v>
      </c>
      <c r="AP7" s="61">
        <f t="shared" si="0"/>
        <v>57</v>
      </c>
      <c r="AQ7" s="61">
        <f t="shared" si="0"/>
        <v>57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 aca="true" t="shared" si="1" ref="D8:D21">SUM(E8,F8,O8,P8)</f>
        <v>1210</v>
      </c>
      <c r="E8" s="64">
        <f aca="true" t="shared" si="2" ref="E8:E21">R8</f>
        <v>0</v>
      </c>
      <c r="F8" s="64">
        <f aca="true" t="shared" si="3" ref="F8:F21">SUM(G8:N8)</f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f aca="true" t="shared" si="4" ref="O8:O21">AN8</f>
        <v>0</v>
      </c>
      <c r="P8" s="61">
        <f>'資源化量内訳'!AG8</f>
        <v>1210</v>
      </c>
      <c r="Q8" s="64">
        <f aca="true" t="shared" si="5" ref="Q8:Q21">SUM(R8:S8)</f>
        <v>0</v>
      </c>
      <c r="R8" s="64">
        <v>0</v>
      </c>
      <c r="S8" s="64">
        <f aca="true" t="shared" si="6" ref="S8:S21">SUM(T8:AA8)</f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 aca="true" t="shared" si="7" ref="AB8:AB21">SUM(AC8:AD8)</f>
        <v>0</v>
      </c>
      <c r="AC8" s="64">
        <v>0</v>
      </c>
      <c r="AD8" s="64">
        <f aca="true" t="shared" si="8" ref="AD8:AD21">SUM(AE8:AK8)</f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5" t="s">
        <v>119</v>
      </c>
      <c r="AM8" s="59">
        <f aca="true" t="shared" si="9" ref="AM8:AM21">SUM(AN8:AP8)</f>
        <v>0</v>
      </c>
      <c r="AN8" s="63">
        <v>0</v>
      </c>
      <c r="AO8" s="59">
        <v>0</v>
      </c>
      <c r="AP8" s="59">
        <f aca="true" t="shared" si="10" ref="AP8:AP21"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 aca="true" t="shared" si="11" ref="AY8:AY21"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120</v>
      </c>
      <c r="B9" s="60" t="s">
        <v>124</v>
      </c>
      <c r="C9" s="59" t="s">
        <v>125</v>
      </c>
      <c r="D9" s="64">
        <f t="shared" si="1"/>
        <v>0</v>
      </c>
      <c r="E9" s="64">
        <f t="shared" si="2"/>
        <v>0</v>
      </c>
      <c r="F9" s="64">
        <f t="shared" si="3"/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f t="shared" si="4"/>
        <v>0</v>
      </c>
      <c r="P9" s="61">
        <f>'資源化量内訳'!AG9</f>
        <v>0</v>
      </c>
      <c r="Q9" s="64">
        <f t="shared" si="5"/>
        <v>0</v>
      </c>
      <c r="R9" s="64">
        <v>0</v>
      </c>
      <c r="S9" s="64">
        <f t="shared" si="6"/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f t="shared" si="7"/>
        <v>0</v>
      </c>
      <c r="AC9" s="64">
        <v>0</v>
      </c>
      <c r="AD9" s="64">
        <f t="shared" si="8"/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5" t="s">
        <v>119</v>
      </c>
      <c r="AM9" s="59">
        <f t="shared" si="9"/>
        <v>0</v>
      </c>
      <c r="AN9" s="63">
        <v>0</v>
      </c>
      <c r="AO9" s="59">
        <v>0</v>
      </c>
      <c r="AP9" s="59">
        <f t="shared" si="10"/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f t="shared" si="11"/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  <row r="10" spans="1:61" s="10" customFormat="1" ht="12" customHeight="1">
      <c r="A10" s="59" t="s">
        <v>120</v>
      </c>
      <c r="B10" s="60" t="s">
        <v>126</v>
      </c>
      <c r="C10" s="59" t="s">
        <v>127</v>
      </c>
      <c r="D10" s="64">
        <f t="shared" si="1"/>
        <v>0</v>
      </c>
      <c r="E10" s="64">
        <f t="shared" si="2"/>
        <v>0</v>
      </c>
      <c r="F10" s="64">
        <f t="shared" si="3"/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f t="shared" si="4"/>
        <v>0</v>
      </c>
      <c r="P10" s="61">
        <f>'資源化量内訳'!AG10</f>
        <v>0</v>
      </c>
      <c r="Q10" s="64">
        <f t="shared" si="5"/>
        <v>0</v>
      </c>
      <c r="R10" s="64">
        <v>0</v>
      </c>
      <c r="S10" s="64">
        <f t="shared" si="6"/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f t="shared" si="7"/>
        <v>0</v>
      </c>
      <c r="AC10" s="64">
        <v>0</v>
      </c>
      <c r="AD10" s="64">
        <f t="shared" si="8"/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5" t="s">
        <v>119</v>
      </c>
      <c r="AM10" s="59">
        <f t="shared" si="9"/>
        <v>0</v>
      </c>
      <c r="AN10" s="63">
        <v>0</v>
      </c>
      <c r="AO10" s="59">
        <v>0</v>
      </c>
      <c r="AP10" s="59">
        <f t="shared" si="10"/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f t="shared" si="11"/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 t="s">
        <v>119</v>
      </c>
    </row>
    <row r="11" spans="1:61" s="10" customFormat="1" ht="12" customHeight="1">
      <c r="A11" s="59" t="s">
        <v>120</v>
      </c>
      <c r="B11" s="60" t="s">
        <v>128</v>
      </c>
      <c r="C11" s="59" t="s">
        <v>129</v>
      </c>
      <c r="D11" s="64">
        <f t="shared" si="1"/>
        <v>0</v>
      </c>
      <c r="E11" s="64">
        <f t="shared" si="2"/>
        <v>0</v>
      </c>
      <c r="F11" s="64">
        <f t="shared" si="3"/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f t="shared" si="4"/>
        <v>0</v>
      </c>
      <c r="P11" s="61">
        <f>'資源化量内訳'!AG11</f>
        <v>0</v>
      </c>
      <c r="Q11" s="64">
        <f t="shared" si="5"/>
        <v>0</v>
      </c>
      <c r="R11" s="64">
        <v>0</v>
      </c>
      <c r="S11" s="64">
        <f t="shared" si="6"/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f t="shared" si="7"/>
        <v>0</v>
      </c>
      <c r="AC11" s="64">
        <v>0</v>
      </c>
      <c r="AD11" s="64">
        <f t="shared" si="8"/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5" t="s">
        <v>119</v>
      </c>
      <c r="AM11" s="59">
        <f t="shared" si="9"/>
        <v>0</v>
      </c>
      <c r="AN11" s="63">
        <v>0</v>
      </c>
      <c r="AO11" s="59">
        <v>0</v>
      </c>
      <c r="AP11" s="59">
        <f t="shared" si="10"/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f t="shared" si="11"/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 t="s">
        <v>119</v>
      </c>
    </row>
    <row r="12" spans="1:61" s="10" customFormat="1" ht="12" customHeight="1">
      <c r="A12" s="59" t="s">
        <v>120</v>
      </c>
      <c r="B12" s="60" t="s">
        <v>130</v>
      </c>
      <c r="C12" s="59" t="s">
        <v>131</v>
      </c>
      <c r="D12" s="64">
        <f t="shared" si="1"/>
        <v>6209</v>
      </c>
      <c r="E12" s="64">
        <f t="shared" si="2"/>
        <v>0</v>
      </c>
      <c r="F12" s="64">
        <f t="shared" si="3"/>
        <v>5504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5504</v>
      </c>
      <c r="M12" s="64">
        <v>0</v>
      </c>
      <c r="N12" s="64">
        <v>0</v>
      </c>
      <c r="O12" s="64">
        <f t="shared" si="4"/>
        <v>705</v>
      </c>
      <c r="P12" s="61">
        <f>'資源化量内訳'!AG12</f>
        <v>0</v>
      </c>
      <c r="Q12" s="64">
        <f t="shared" si="5"/>
        <v>0</v>
      </c>
      <c r="R12" s="64">
        <v>0</v>
      </c>
      <c r="S12" s="64">
        <f t="shared" si="6"/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f t="shared" si="7"/>
        <v>5504</v>
      </c>
      <c r="AC12" s="64">
        <v>0</v>
      </c>
      <c r="AD12" s="64">
        <f t="shared" si="8"/>
        <v>5504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5504</v>
      </c>
      <c r="AK12" s="64">
        <v>0</v>
      </c>
      <c r="AL12" s="65" t="s">
        <v>119</v>
      </c>
      <c r="AM12" s="59">
        <f t="shared" si="9"/>
        <v>705</v>
      </c>
      <c r="AN12" s="63">
        <v>705</v>
      </c>
      <c r="AO12" s="59">
        <v>0</v>
      </c>
      <c r="AP12" s="59">
        <f t="shared" si="10"/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f t="shared" si="11"/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 t="s">
        <v>119</v>
      </c>
    </row>
    <row r="13" spans="1:61" s="10" customFormat="1" ht="12" customHeight="1">
      <c r="A13" s="59" t="s">
        <v>120</v>
      </c>
      <c r="B13" s="60" t="s">
        <v>132</v>
      </c>
      <c r="C13" s="59" t="s">
        <v>133</v>
      </c>
      <c r="D13" s="64">
        <f t="shared" si="1"/>
        <v>860</v>
      </c>
      <c r="E13" s="64">
        <f t="shared" si="2"/>
        <v>594</v>
      </c>
      <c r="F13" s="64">
        <f t="shared" si="3"/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f t="shared" si="4"/>
        <v>135</v>
      </c>
      <c r="P13" s="61">
        <f>'資源化量内訳'!AG13</f>
        <v>131</v>
      </c>
      <c r="Q13" s="64">
        <f t="shared" si="5"/>
        <v>594</v>
      </c>
      <c r="R13" s="64">
        <v>594</v>
      </c>
      <c r="S13" s="64">
        <f t="shared" si="6"/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f t="shared" si="7"/>
        <v>573</v>
      </c>
      <c r="AC13" s="64">
        <v>573</v>
      </c>
      <c r="AD13" s="64">
        <f t="shared" si="8"/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5" t="s">
        <v>119</v>
      </c>
      <c r="AM13" s="59">
        <f t="shared" si="9"/>
        <v>135</v>
      </c>
      <c r="AN13" s="63">
        <v>135</v>
      </c>
      <c r="AO13" s="59">
        <v>0</v>
      </c>
      <c r="AP13" s="59">
        <f t="shared" si="10"/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f t="shared" si="11"/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 t="s">
        <v>119</v>
      </c>
    </row>
    <row r="14" spans="1:61" s="10" customFormat="1" ht="12" customHeight="1">
      <c r="A14" s="59" t="s">
        <v>120</v>
      </c>
      <c r="B14" s="60" t="s">
        <v>134</v>
      </c>
      <c r="C14" s="59" t="s">
        <v>135</v>
      </c>
      <c r="D14" s="64">
        <f t="shared" si="1"/>
        <v>244</v>
      </c>
      <c r="E14" s="64">
        <f t="shared" si="2"/>
        <v>0</v>
      </c>
      <c r="F14" s="64">
        <f t="shared" si="3"/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f t="shared" si="4"/>
        <v>244</v>
      </c>
      <c r="P14" s="61">
        <f>'資源化量内訳'!AG14</f>
        <v>0</v>
      </c>
      <c r="Q14" s="64">
        <f t="shared" si="5"/>
        <v>0</v>
      </c>
      <c r="R14" s="64">
        <v>0</v>
      </c>
      <c r="S14" s="64">
        <f t="shared" si="6"/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f t="shared" si="7"/>
        <v>0</v>
      </c>
      <c r="AC14" s="64">
        <v>0</v>
      </c>
      <c r="AD14" s="64">
        <f t="shared" si="8"/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5" t="s">
        <v>119</v>
      </c>
      <c r="AM14" s="59">
        <f t="shared" si="9"/>
        <v>244</v>
      </c>
      <c r="AN14" s="63">
        <v>244</v>
      </c>
      <c r="AO14" s="59">
        <v>0</v>
      </c>
      <c r="AP14" s="59">
        <f t="shared" si="10"/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f t="shared" si="11"/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 t="s">
        <v>119</v>
      </c>
    </row>
    <row r="15" spans="1:61" s="10" customFormat="1" ht="12" customHeight="1">
      <c r="A15" s="59" t="s">
        <v>120</v>
      </c>
      <c r="B15" s="60" t="s">
        <v>136</v>
      </c>
      <c r="C15" s="59" t="s">
        <v>137</v>
      </c>
      <c r="D15" s="64">
        <f t="shared" si="1"/>
        <v>3367</v>
      </c>
      <c r="E15" s="64">
        <f t="shared" si="2"/>
        <v>0</v>
      </c>
      <c r="F15" s="64">
        <f t="shared" si="3"/>
        <v>3367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3367</v>
      </c>
      <c r="M15" s="64">
        <v>0</v>
      </c>
      <c r="N15" s="64">
        <v>0</v>
      </c>
      <c r="O15" s="64">
        <f t="shared" si="4"/>
        <v>0</v>
      </c>
      <c r="P15" s="61">
        <f>'資源化量内訳'!AG15</f>
        <v>0</v>
      </c>
      <c r="Q15" s="64">
        <f t="shared" si="5"/>
        <v>0</v>
      </c>
      <c r="R15" s="64">
        <v>0</v>
      </c>
      <c r="S15" s="64">
        <f t="shared" si="6"/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f t="shared" si="7"/>
        <v>3367</v>
      </c>
      <c r="AC15" s="64">
        <v>0</v>
      </c>
      <c r="AD15" s="64">
        <f t="shared" si="8"/>
        <v>3367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3367</v>
      </c>
      <c r="AK15" s="64">
        <v>0</v>
      </c>
      <c r="AL15" s="65" t="s">
        <v>119</v>
      </c>
      <c r="AM15" s="59">
        <f t="shared" si="9"/>
        <v>0</v>
      </c>
      <c r="AN15" s="63">
        <v>0</v>
      </c>
      <c r="AO15" s="59">
        <v>0</v>
      </c>
      <c r="AP15" s="59">
        <f t="shared" si="10"/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f t="shared" si="11"/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 t="s">
        <v>119</v>
      </c>
    </row>
    <row r="16" spans="1:61" s="10" customFormat="1" ht="12" customHeight="1">
      <c r="A16" s="59" t="s">
        <v>120</v>
      </c>
      <c r="B16" s="60" t="s">
        <v>138</v>
      </c>
      <c r="C16" s="59" t="s">
        <v>139</v>
      </c>
      <c r="D16" s="64">
        <f t="shared" si="1"/>
        <v>2189</v>
      </c>
      <c r="E16" s="64">
        <f t="shared" si="2"/>
        <v>40</v>
      </c>
      <c r="F16" s="64">
        <f t="shared" si="3"/>
        <v>2006</v>
      </c>
      <c r="G16" s="64">
        <v>412</v>
      </c>
      <c r="H16" s="64">
        <v>0</v>
      </c>
      <c r="I16" s="64">
        <v>0</v>
      </c>
      <c r="J16" s="64">
        <v>0</v>
      </c>
      <c r="K16" s="64">
        <v>0</v>
      </c>
      <c r="L16" s="64">
        <v>1594</v>
      </c>
      <c r="M16" s="64">
        <v>0</v>
      </c>
      <c r="N16" s="64">
        <v>0</v>
      </c>
      <c r="O16" s="64">
        <f t="shared" si="4"/>
        <v>113</v>
      </c>
      <c r="P16" s="61">
        <f>'資源化量内訳'!AG16</f>
        <v>30</v>
      </c>
      <c r="Q16" s="64">
        <f t="shared" si="5"/>
        <v>294</v>
      </c>
      <c r="R16" s="64">
        <v>40</v>
      </c>
      <c r="S16" s="64">
        <f t="shared" si="6"/>
        <v>254</v>
      </c>
      <c r="T16" s="64">
        <v>254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f t="shared" si="7"/>
        <v>1695</v>
      </c>
      <c r="AC16" s="64">
        <v>0</v>
      </c>
      <c r="AD16" s="64">
        <f t="shared" si="8"/>
        <v>1695</v>
      </c>
      <c r="AE16" s="64">
        <v>101</v>
      </c>
      <c r="AF16" s="64">
        <v>0</v>
      </c>
      <c r="AG16" s="64">
        <v>0</v>
      </c>
      <c r="AH16" s="64">
        <v>0</v>
      </c>
      <c r="AI16" s="64">
        <v>0</v>
      </c>
      <c r="AJ16" s="64">
        <v>1594</v>
      </c>
      <c r="AK16" s="64">
        <v>0</v>
      </c>
      <c r="AL16" s="65" t="s">
        <v>119</v>
      </c>
      <c r="AM16" s="59">
        <f t="shared" si="9"/>
        <v>207</v>
      </c>
      <c r="AN16" s="63">
        <v>113</v>
      </c>
      <c r="AO16" s="59">
        <v>37</v>
      </c>
      <c r="AP16" s="59">
        <f t="shared" si="10"/>
        <v>57</v>
      </c>
      <c r="AQ16" s="59">
        <v>57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f t="shared" si="11"/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 t="s">
        <v>119</v>
      </c>
    </row>
    <row r="17" spans="1:61" s="10" customFormat="1" ht="12" customHeight="1">
      <c r="A17" s="59" t="s">
        <v>120</v>
      </c>
      <c r="B17" s="60" t="s">
        <v>140</v>
      </c>
      <c r="C17" s="59" t="s">
        <v>141</v>
      </c>
      <c r="D17" s="64">
        <f t="shared" si="1"/>
        <v>138</v>
      </c>
      <c r="E17" s="64">
        <f t="shared" si="2"/>
        <v>24</v>
      </c>
      <c r="F17" s="64">
        <f t="shared" si="3"/>
        <v>57</v>
      </c>
      <c r="G17" s="64">
        <v>57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f t="shared" si="4"/>
        <v>57</v>
      </c>
      <c r="P17" s="61">
        <f>'資源化量内訳'!AG17</f>
        <v>0</v>
      </c>
      <c r="Q17" s="64">
        <f t="shared" si="5"/>
        <v>24</v>
      </c>
      <c r="R17" s="64">
        <v>24</v>
      </c>
      <c r="S17" s="64">
        <f t="shared" si="6"/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f t="shared" si="7"/>
        <v>0</v>
      </c>
      <c r="AC17" s="64">
        <v>0</v>
      </c>
      <c r="AD17" s="64">
        <f t="shared" si="8"/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5" t="s">
        <v>119</v>
      </c>
      <c r="AM17" s="59">
        <f t="shared" si="9"/>
        <v>57</v>
      </c>
      <c r="AN17" s="63">
        <v>57</v>
      </c>
      <c r="AO17" s="59">
        <v>0</v>
      </c>
      <c r="AP17" s="59">
        <f t="shared" si="10"/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f t="shared" si="11"/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 t="s">
        <v>119</v>
      </c>
    </row>
    <row r="18" spans="1:61" s="10" customFormat="1" ht="12" customHeight="1">
      <c r="A18" s="59" t="s">
        <v>120</v>
      </c>
      <c r="B18" s="60" t="s">
        <v>142</v>
      </c>
      <c r="C18" s="59" t="s">
        <v>143</v>
      </c>
      <c r="D18" s="64">
        <f t="shared" si="1"/>
        <v>4449</v>
      </c>
      <c r="E18" s="64">
        <f t="shared" si="2"/>
        <v>0</v>
      </c>
      <c r="F18" s="64">
        <f t="shared" si="3"/>
        <v>4449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4449</v>
      </c>
      <c r="M18" s="64">
        <v>0</v>
      </c>
      <c r="N18" s="64">
        <v>0</v>
      </c>
      <c r="O18" s="64">
        <f t="shared" si="4"/>
        <v>0</v>
      </c>
      <c r="P18" s="61">
        <f>'資源化量内訳'!AG18</f>
        <v>0</v>
      </c>
      <c r="Q18" s="64">
        <f t="shared" si="5"/>
        <v>0</v>
      </c>
      <c r="R18" s="64">
        <v>0</v>
      </c>
      <c r="S18" s="64">
        <f t="shared" si="6"/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f t="shared" si="7"/>
        <v>4449</v>
      </c>
      <c r="AC18" s="64">
        <v>0</v>
      </c>
      <c r="AD18" s="64">
        <f t="shared" si="8"/>
        <v>4449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4449</v>
      </c>
      <c r="AK18" s="64">
        <v>0</v>
      </c>
      <c r="AL18" s="65" t="s">
        <v>119</v>
      </c>
      <c r="AM18" s="59">
        <f t="shared" si="9"/>
        <v>0</v>
      </c>
      <c r="AN18" s="63">
        <v>0</v>
      </c>
      <c r="AO18" s="59">
        <v>0</v>
      </c>
      <c r="AP18" s="59">
        <f t="shared" si="10"/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f t="shared" si="11"/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 t="s">
        <v>119</v>
      </c>
    </row>
    <row r="19" spans="1:61" s="10" customFormat="1" ht="12" customHeight="1">
      <c r="A19" s="59" t="s">
        <v>120</v>
      </c>
      <c r="B19" s="60" t="s">
        <v>144</v>
      </c>
      <c r="C19" s="59" t="s">
        <v>145</v>
      </c>
      <c r="D19" s="64">
        <f t="shared" si="1"/>
        <v>16909</v>
      </c>
      <c r="E19" s="64">
        <f t="shared" si="2"/>
        <v>0</v>
      </c>
      <c r="F19" s="64">
        <f t="shared" si="3"/>
        <v>16486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16486</v>
      </c>
      <c r="M19" s="64">
        <v>0</v>
      </c>
      <c r="N19" s="64">
        <v>0</v>
      </c>
      <c r="O19" s="64">
        <f t="shared" si="4"/>
        <v>423</v>
      </c>
      <c r="P19" s="61">
        <f>'資源化量内訳'!AG19</f>
        <v>0</v>
      </c>
      <c r="Q19" s="64">
        <f t="shared" si="5"/>
        <v>0</v>
      </c>
      <c r="R19" s="64">
        <v>0</v>
      </c>
      <c r="S19" s="64">
        <f t="shared" si="6"/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f t="shared" si="7"/>
        <v>16486</v>
      </c>
      <c r="AC19" s="64">
        <v>0</v>
      </c>
      <c r="AD19" s="64">
        <f t="shared" si="8"/>
        <v>16486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16486</v>
      </c>
      <c r="AK19" s="64">
        <v>0</v>
      </c>
      <c r="AL19" s="65" t="s">
        <v>119</v>
      </c>
      <c r="AM19" s="59">
        <f t="shared" si="9"/>
        <v>423</v>
      </c>
      <c r="AN19" s="63">
        <v>423</v>
      </c>
      <c r="AO19" s="59">
        <v>0</v>
      </c>
      <c r="AP19" s="59">
        <f t="shared" si="10"/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f t="shared" si="11"/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 t="s">
        <v>119</v>
      </c>
    </row>
    <row r="20" spans="1:61" s="10" customFormat="1" ht="12" customHeight="1">
      <c r="A20" s="59" t="s">
        <v>120</v>
      </c>
      <c r="B20" s="60" t="s">
        <v>146</v>
      </c>
      <c r="C20" s="59" t="s">
        <v>147</v>
      </c>
      <c r="D20" s="64">
        <f t="shared" si="1"/>
        <v>3063</v>
      </c>
      <c r="E20" s="64">
        <f t="shared" si="2"/>
        <v>0</v>
      </c>
      <c r="F20" s="64">
        <f t="shared" si="3"/>
        <v>406</v>
      </c>
      <c r="G20" s="64">
        <v>0</v>
      </c>
      <c r="H20" s="64">
        <v>0</v>
      </c>
      <c r="I20" s="64">
        <v>0</v>
      </c>
      <c r="J20" s="64">
        <v>0</v>
      </c>
      <c r="K20" s="64">
        <v>393</v>
      </c>
      <c r="L20" s="64">
        <v>13</v>
      </c>
      <c r="M20" s="64">
        <v>0</v>
      </c>
      <c r="N20" s="64">
        <v>0</v>
      </c>
      <c r="O20" s="64">
        <f t="shared" si="4"/>
        <v>0</v>
      </c>
      <c r="P20" s="61">
        <f>'資源化量内訳'!AG20</f>
        <v>2657</v>
      </c>
      <c r="Q20" s="64">
        <f t="shared" si="5"/>
        <v>0</v>
      </c>
      <c r="R20" s="64">
        <v>0</v>
      </c>
      <c r="S20" s="64">
        <f t="shared" si="6"/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f t="shared" si="7"/>
        <v>406</v>
      </c>
      <c r="AC20" s="64">
        <v>0</v>
      </c>
      <c r="AD20" s="64">
        <f t="shared" si="8"/>
        <v>406</v>
      </c>
      <c r="AE20" s="64">
        <v>0</v>
      </c>
      <c r="AF20" s="64">
        <v>0</v>
      </c>
      <c r="AG20" s="64">
        <v>0</v>
      </c>
      <c r="AH20" s="64">
        <v>0</v>
      </c>
      <c r="AI20" s="64">
        <v>393</v>
      </c>
      <c r="AJ20" s="64">
        <v>13</v>
      </c>
      <c r="AK20" s="64">
        <v>0</v>
      </c>
      <c r="AL20" s="65" t="s">
        <v>119</v>
      </c>
      <c r="AM20" s="59">
        <f t="shared" si="9"/>
        <v>0</v>
      </c>
      <c r="AN20" s="63">
        <v>0</v>
      </c>
      <c r="AO20" s="59">
        <v>0</v>
      </c>
      <c r="AP20" s="59">
        <f t="shared" si="10"/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f t="shared" si="11"/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 t="s">
        <v>119</v>
      </c>
    </row>
    <row r="21" spans="1:61" s="10" customFormat="1" ht="12" customHeight="1">
      <c r="A21" s="59" t="s">
        <v>120</v>
      </c>
      <c r="B21" s="60" t="s">
        <v>148</v>
      </c>
      <c r="C21" s="59" t="s">
        <v>149</v>
      </c>
      <c r="D21" s="64">
        <f t="shared" si="1"/>
        <v>940</v>
      </c>
      <c r="E21" s="64">
        <f t="shared" si="2"/>
        <v>0</v>
      </c>
      <c r="F21" s="64">
        <f t="shared" si="3"/>
        <v>860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860</v>
      </c>
      <c r="M21" s="64">
        <v>0</v>
      </c>
      <c r="N21" s="64">
        <v>0</v>
      </c>
      <c r="O21" s="64">
        <f t="shared" si="4"/>
        <v>80</v>
      </c>
      <c r="P21" s="61">
        <f>'資源化量内訳'!AG21</f>
        <v>0</v>
      </c>
      <c r="Q21" s="64">
        <f t="shared" si="5"/>
        <v>0</v>
      </c>
      <c r="R21" s="64">
        <v>0</v>
      </c>
      <c r="S21" s="64">
        <f t="shared" si="6"/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f t="shared" si="7"/>
        <v>860</v>
      </c>
      <c r="AC21" s="64">
        <v>0</v>
      </c>
      <c r="AD21" s="64">
        <f t="shared" si="8"/>
        <v>860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860</v>
      </c>
      <c r="AK21" s="64">
        <v>0</v>
      </c>
      <c r="AL21" s="65" t="s">
        <v>119</v>
      </c>
      <c r="AM21" s="59">
        <f t="shared" si="9"/>
        <v>80</v>
      </c>
      <c r="AN21" s="63">
        <v>80</v>
      </c>
      <c r="AO21" s="59">
        <v>0</v>
      </c>
      <c r="AP21" s="59">
        <f t="shared" si="10"/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f t="shared" si="11"/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13 A7:BH7 A18:BI21">
    <cfRule type="expression" priority="60" dxfId="107" stopIfTrue="1">
      <formula>$A7&lt;&gt;""</formula>
    </cfRule>
  </conditionalFormatting>
  <conditionalFormatting sqref="BI7">
    <cfRule type="expression" priority="59" dxfId="107" stopIfTrue="1">
      <formula>$A7&lt;&gt;""</formula>
    </cfRule>
  </conditionalFormatting>
  <conditionalFormatting sqref="A15:BI16 A14:BH14">
    <cfRule type="expression" priority="58" dxfId="107" stopIfTrue="1">
      <formula>$A14&lt;&gt;""</formula>
    </cfRule>
  </conditionalFormatting>
  <conditionalFormatting sqref="BI14">
    <cfRule type="expression" priority="57" dxfId="107" stopIfTrue="1">
      <formula>$A14&lt;&gt;""</formula>
    </cfRule>
  </conditionalFormatting>
  <conditionalFormatting sqref="A17:BH17">
    <cfRule type="expression" priority="56" dxfId="107" stopIfTrue="1">
      <formula>$A17&lt;&gt;""</formula>
    </cfRule>
  </conditionalFormatting>
  <conditionalFormatting sqref="BI17">
    <cfRule type="expression" priority="55" dxfId="107" stopIfTrue="1">
      <formula>$A17&lt;&gt;""</formula>
    </cfRule>
  </conditionalFormatting>
  <conditionalFormatting sqref="A8:BI21 A7:BH7">
    <cfRule type="expression" priority="2" dxfId="107" stopIfTrue="1">
      <formula>$A7&lt;&gt;""</formula>
    </cfRule>
  </conditionalFormatting>
  <conditionalFormatting sqref="BI7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32</v>
      </c>
      <c r="B2" s="71" t="s">
        <v>33</v>
      </c>
      <c r="C2" s="71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4028</v>
      </c>
      <c r="E7" s="61">
        <f t="shared" si="0"/>
        <v>206</v>
      </c>
      <c r="F7" s="61">
        <f t="shared" si="0"/>
        <v>30</v>
      </c>
      <c r="G7" s="61">
        <f t="shared" si="0"/>
        <v>1825</v>
      </c>
      <c r="H7" s="61">
        <f t="shared" si="0"/>
        <v>1967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1210</v>
      </c>
      <c r="E8" s="61">
        <v>178</v>
      </c>
      <c r="F8" s="61">
        <v>28</v>
      </c>
      <c r="G8" s="61">
        <v>370</v>
      </c>
      <c r="H8" s="61">
        <v>634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131</v>
      </c>
      <c r="E13" s="61">
        <v>0</v>
      </c>
      <c r="F13" s="61">
        <v>0</v>
      </c>
      <c r="G13" s="61">
        <v>53</v>
      </c>
      <c r="H13" s="61">
        <v>78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30</v>
      </c>
      <c r="E16" s="61">
        <v>28</v>
      </c>
      <c r="F16" s="61">
        <v>2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2657</v>
      </c>
      <c r="E20" s="61">
        <v>0</v>
      </c>
      <c r="F20" s="61">
        <v>0</v>
      </c>
      <c r="G20" s="61">
        <v>1402</v>
      </c>
      <c r="H20" s="61">
        <v>1255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658</v>
      </c>
      <c r="E7" s="61">
        <f t="shared" si="0"/>
        <v>573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21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64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594</v>
      </c>
      <c r="E13" s="61">
        <v>573</v>
      </c>
      <c r="F13" s="61">
        <v>0</v>
      </c>
      <c r="G13" s="61">
        <v>0</v>
      </c>
      <c r="H13" s="61">
        <v>0</v>
      </c>
      <c r="I13" s="61">
        <v>21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40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40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24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24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469</v>
      </c>
      <c r="E7" s="61">
        <f t="shared" si="0"/>
        <v>137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27</v>
      </c>
      <c r="O7" s="61">
        <f t="shared" si="0"/>
        <v>0</v>
      </c>
      <c r="P7" s="61">
        <f t="shared" si="0"/>
        <v>305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412</v>
      </c>
      <c r="E16" s="61">
        <v>137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16</v>
      </c>
      <c r="O16" s="61">
        <v>0</v>
      </c>
      <c r="P16" s="61">
        <v>259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57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11</v>
      </c>
      <c r="O17" s="61">
        <v>0</v>
      </c>
      <c r="P17" s="61">
        <v>46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SUM(D8:D21)</f>
        <v>393</v>
      </c>
      <c r="E7" s="61">
        <f t="shared" si="0"/>
        <v>393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21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1:34" s="8" customFormat="1" ht="12" customHeight="1">
      <c r="A19" s="59" t="s">
        <v>120</v>
      </c>
      <c r="B19" s="60" t="s">
        <v>144</v>
      </c>
      <c r="C19" s="59" t="s">
        <v>145</v>
      </c>
      <c r="D19" s="61">
        <f t="shared" si="1"/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</row>
    <row r="20" spans="1:34" s="8" customFormat="1" ht="12" customHeight="1">
      <c r="A20" s="59" t="s">
        <v>120</v>
      </c>
      <c r="B20" s="60" t="s">
        <v>146</v>
      </c>
      <c r="C20" s="59" t="s">
        <v>147</v>
      </c>
      <c r="D20" s="61">
        <f t="shared" si="1"/>
        <v>393</v>
      </c>
      <c r="E20" s="61">
        <v>393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</row>
    <row r="21" spans="1:34" s="8" customFormat="1" ht="12" customHeight="1">
      <c r="A21" s="59" t="s">
        <v>120</v>
      </c>
      <c r="B21" s="60" t="s">
        <v>148</v>
      </c>
      <c r="C21" s="59" t="s">
        <v>149</v>
      </c>
      <c r="D21" s="61">
        <f t="shared" si="1"/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 A17:AH21">
    <cfRule type="expression" priority="30" dxfId="107" stopIfTrue="1">
      <formula>$A7&lt;&gt;""</formula>
    </cfRule>
  </conditionalFormatting>
  <conditionalFormatting sqref="A14:AH16">
    <cfRule type="expression" priority="29" dxfId="107" stopIfTrue="1">
      <formula>$A14&lt;&gt;""</formula>
    </cfRule>
  </conditionalFormatting>
  <conditionalFormatting sqref="A7:AH21">
    <cfRule type="expression" priority="1" dxfId="107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2014-10-14T09:32:03Z</dcterms:modified>
  <cp:category/>
  <cp:version/>
  <cp:contentType/>
  <cp:contentStatus/>
</cp:coreProperties>
</file>