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76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'ごみ処理概要'!$A$7:$AP$51</definedName>
    <definedName name="_xlnm.Print_Area" localSheetId="3">'ごみ処理量内訳'!$A$7:$AS$51</definedName>
    <definedName name="_xlnm.Print_Area" localSheetId="1">'ごみ搬入量内訳'!$A$7:$DM$51</definedName>
    <definedName name="_xlnm.Print_Area" localSheetId="6">'災害廃棄物搬入量'!$A$7:$CY$51</definedName>
    <definedName name="_xlnm.Print_Area" localSheetId="2">'施設区分別搬入量内訳'!$A$7:$EN$51</definedName>
    <definedName name="_xlnm.Print_Area" localSheetId="5">'施設資源化量内訳'!$A$7:$FO$51</definedName>
    <definedName name="_xlnm.Print_Area" localSheetId="4">'資源化量内訳'!$A$7:$CJ$51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<sst xmlns="http://schemas.openxmlformats.org/spreadsheetml/2006/main" count="5946" uniqueCount="673">
  <si>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</si>
  <si>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</si>
  <si>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</si>
  <si>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</si>
  <si>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</si>
  <si>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</si>
  <si>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</si>
  <si>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</si>
  <si>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</si>
  <si>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</si>
  <si>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</si>
  <si>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</si>
  <si>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</si>
  <si>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</si>
  <si>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</si>
  <si>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</si>
  <si>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</si>
  <si>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</si>
  <si>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</si>
  <si>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</si>
  <si>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</si>
  <si>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</si>
  <si>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</si>
  <si>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</si>
  <si>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</si>
  <si>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</si>
  <si>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</si>
  <si>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</si>
  <si>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</si>
  <si>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</si>
  <si>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</si>
  <si>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</si>
  <si>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</si>
  <si>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</si>
  <si>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</si>
  <si>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</si>
  <si>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</si>
  <si>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</si>
  <si>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</si>
  <si>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</si>
  <si>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</si>
  <si>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</si>
  <si>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</si>
  <si>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</si>
  <si>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</si>
  <si>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</si>
  <si>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</si>
  <si>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</si>
  <si>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</si>
  <si>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</si>
  <si>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</si>
  <si>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</si>
  <si>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</si>
  <si>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</si>
  <si>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</si>
  <si>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</si>
  <si>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</si>
  <si>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</si>
  <si>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</si>
  <si>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</si>
  <si>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</si>
  <si>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</si>
  <si>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</si>
  <si>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</si>
  <si>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</si>
  <si>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</si>
  <si>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</si>
  <si>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</si>
  <si>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</si>
  <si>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</si>
  <si>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</si>
  <si>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</si>
  <si>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</si>
  <si>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</si>
  <si>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</si>
  <si>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</si>
  <si>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</si>
  <si>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</si>
  <si>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</si>
  <si>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</si>
  <si>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</si>
  <si>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</si>
  <si>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</si>
  <si>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</si>
  <si>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</si>
  <si>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</si>
  <si>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</si>
  <si>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</si>
  <si>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</si>
  <si>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</si>
  <si>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</si>
  <si>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</si>
  <si>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</si>
  <si>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</si>
  <si>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</si>
  <si>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</si>
  <si>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</si>
  <si>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</si>
  <si>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</si>
  <si>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</si>
  <si>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</si>
  <si>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</si>
  <si>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</si>
  <si>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</si>
  <si>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</si>
  <si>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</si>
  <si>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</si>
  <si>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</si>
  <si>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</si>
  <si>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</si>
  <si>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</si>
  <si>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</si>
  <si>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</si>
  <si>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</si>
  <si>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</si>
  <si>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</si>
  <si>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</si>
  <si>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</si>
  <si>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</si>
  <si>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</si>
  <si>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</si>
  <si>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</si>
  <si>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</si>
  <si>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</si>
  <si>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</si>
  <si>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</si>
  <si>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</si>
  <si>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</si>
  <si>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</si>
  <si>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</si>
  <si>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</si>
  <si>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</si>
  <si>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</si>
  <si>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</si>
  <si>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</si>
  <si>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</si>
  <si>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</si>
  <si>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</si>
  <si>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</si>
  <si>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</si>
  <si>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</si>
  <si>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</si>
  <si>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</si>
  <si>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</si>
  <si>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</si>
  <si>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</si>
  <si>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</si>
  <si>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</si>
  <si>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</si>
  <si>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</si>
  <si>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</si>
  <si>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</si>
  <si>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</si>
  <si>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</si>
  <si>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</si>
  <si>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</si>
  <si>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</si>
  <si>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</si>
  <si>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</si>
  <si>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</si>
  <si>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</si>
  <si>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</si>
  <si>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</si>
  <si>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</si>
  <si>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</si>
  <si>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</si>
  <si>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</si>
  <si>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</si>
  <si>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</si>
  <si>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</si>
  <si>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</si>
  <si>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</si>
  <si>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</si>
  <si>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</si>
  <si>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</si>
  <si>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</si>
  <si>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</si>
  <si>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</si>
  <si>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</si>
  <si>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</si>
  <si>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</si>
  <si>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</si>
  <si>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</si>
  <si>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</si>
  <si>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</si>
  <si>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</si>
  <si>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</si>
  <si>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</si>
  <si>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</si>
  <si>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</si>
  <si>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</si>
  <si>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</si>
  <si>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</si>
  <si>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</si>
  <si>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</si>
  <si>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</si>
  <si>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</si>
  <si>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</si>
  <si>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</si>
  <si>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</si>
  <si>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</si>
  <si>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</si>
  <si>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</si>
  <si>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</si>
  <si>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</si>
  <si>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</si>
  <si>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</si>
  <si>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</si>
  <si>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</si>
  <si>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</si>
  <si>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</si>
  <si>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</si>
  <si>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</si>
  <si>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</si>
  <si>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</si>
  <si>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</si>
  <si>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</si>
  <si>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</si>
  <si>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</si>
  <si>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</si>
  <si>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</si>
  <si>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</si>
  <si>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</si>
  <si>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</si>
  <si>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</si>
  <si>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</si>
  <si>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</si>
  <si>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</si>
  <si>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</si>
  <si>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</si>
  <si>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</si>
  <si>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</si>
  <si>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</si>
  <si>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</si>
  <si>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</si>
  <si>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</si>
  <si>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</si>
  <si>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</si>
  <si>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</si>
  <si>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</si>
  <si>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</si>
  <si>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</si>
  <si>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</si>
  <si>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</si>
  <si>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</si>
  <si>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</si>
  <si>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</si>
  <si>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</si>
  <si>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</si>
  <si>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</si>
  <si>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</si>
  <si>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</si>
  <si>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</si>
  <si>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</si>
  <si>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</si>
  <si>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</si>
  <si>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</si>
  <si>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</si>
  <si>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</si>
  <si>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</si>
  <si>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</si>
  <si>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</si>
  <si>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</si>
  <si>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</si>
  <si>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</si>
  <si>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</si>
  <si>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</si>
  <si>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</si>
  <si>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</si>
  <si>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</si>
  <si>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</si>
  <si>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</si>
  <si>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</si>
  <si>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</si>
  <si>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</si>
  <si>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</si>
  <si>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</si>
  <si>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</si>
  <si>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</si>
  <si>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</si>
  <si>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</si>
  <si>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</si>
  <si>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</si>
  <si>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</si>
  <si>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</si>
  <si>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</si>
  <si>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</si>
  <si>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</si>
  <si>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</si>
  <si>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</si>
  <si>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</si>
  <si>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</si>
  <si>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</si>
  <si>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</si>
  <si>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</si>
  <si>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</si>
  <si>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</si>
  <si>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</si>
  <si>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</si>
  <si>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</si>
  <si>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</si>
  <si>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</si>
  <si>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</si>
  <si>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</si>
  <si>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</si>
  <si>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</si>
  <si>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</si>
  <si>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</si>
  <si>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</si>
  <si>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</si>
  <si>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</si>
  <si>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</si>
  <si>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</si>
  <si>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</si>
  <si>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</si>
  <si>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</si>
  <si>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</si>
  <si>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</si>
  <si>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</si>
  <si>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</si>
  <si>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</si>
  <si>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</si>
  <si>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</si>
  <si>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</si>
  <si>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</si>
  <si>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</si>
  <si>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</si>
  <si>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</si>
  <si>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</si>
  <si>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</si>
  <si>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</si>
  <si>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</si>
  <si>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</si>
  <si>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</si>
  <si>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</si>
  <si>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</si>
  <si>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</si>
  <si>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</si>
  <si>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</si>
  <si>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</si>
  <si>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</si>
  <si>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</si>
  <si>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</si>
  <si>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</si>
  <si>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</si>
  <si>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</si>
  <si>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</si>
  <si>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</si>
  <si>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</si>
  <si>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</si>
  <si>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</si>
  <si>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</si>
  <si>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</si>
  <si>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</si>
  <si>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</si>
  <si>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</si>
  <si>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</si>
  <si>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</si>
  <si>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</si>
  <si>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</si>
  <si>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</si>
  <si>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</si>
  <si>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</si>
  <si>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</si>
  <si>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</si>
  <si>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</si>
  <si>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</si>
  <si>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</si>
  <si>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</si>
  <si>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</si>
  <si>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</si>
  <si>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</si>
  <si>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</si>
  <si>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</si>
  <si>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</si>
  <si>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</si>
  <si>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</si>
  <si>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</si>
  <si>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</si>
  <si>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</si>
  <si>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</si>
  <si>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</si>
  <si>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</si>
  <si>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</si>
  <si>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</si>
  <si>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</si>
  <si>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</si>
  <si>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</si>
  <si>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</si>
  <si>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</si>
  <si>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</si>
  <si>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</si>
  <si>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</si>
  <si>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</si>
  <si>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</si>
  <si>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</si>
  <si>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</si>
  <si>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</si>
  <si>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</si>
  <si>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</si>
  <si>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</si>
  <si>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</si>
  <si>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</si>
  <si>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</si>
  <si>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</si>
  <si>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</si>
  <si>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</si>
  <si>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</si>
  <si>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</si>
  <si>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</si>
  <si>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</si>
  <si>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</si>
  <si>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</si>
  <si>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</si>
  <si>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</si>
  <si>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</si>
  <si>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</si>
  <si>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</si>
  <si>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</si>
  <si>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</si>
  <si>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</si>
  <si>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</si>
  <si>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</si>
  <si>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</si>
  <si>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</si>
  <si>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</si>
  <si>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</si>
  <si>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</si>
  <si>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</si>
  <si>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</si>
  <si>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</si>
  <si>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</si>
  <si>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</si>
  <si>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</si>
  <si>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</si>
  <si>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</si>
  <si>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</si>
  <si>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</si>
  <si>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</si>
  <si>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</si>
  <si>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</si>
  <si>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</si>
  <si>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</si>
  <si>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</si>
  <si>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</si>
  <si>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</si>
  <si>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</si>
  <si>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</si>
  <si>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</si>
  <si>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</si>
  <si>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</si>
  <si>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</si>
  <si>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</si>
  <si>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</si>
  <si>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</si>
  <si>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</si>
  <si>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</si>
  <si>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</si>
  <si>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</si>
  <si>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</si>
  <si>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</si>
  <si>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</si>
  <si>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</si>
  <si>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</si>
  <si>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</si>
  <si>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</si>
  <si>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</si>
  <si>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</si>
  <si>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</si>
  <si>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</si>
  <si>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</si>
  <si>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</si>
  <si>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</si>
  <si>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</si>
  <si>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</si>
  <si>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</si>
  <si>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</si>
  <si>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</si>
  <si>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</si>
  <si>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</si>
  <si>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</si>
  <si>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</si>
  <si>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</si>
  <si>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</si>
  <si>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</si>
  <si>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</si>
  <si>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</si>
  <si>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</si>
  <si>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</si>
  <si>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</si>
  <si>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</si>
  <si>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</si>
  <si>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</si>
  <si>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</si>
  <si>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</si>
  <si>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</si>
  <si>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</si>
  <si>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</si>
  <si>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</si>
  <si>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</si>
  <si>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</si>
  <si>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</si>
  <si>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</si>
  <si>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</si>
  <si>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</si>
  <si>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</si>
  <si>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</si>
  <si>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</si>
  <si>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</si>
  <si>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</si>
  <si>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</si>
  <si>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</si>
  <si>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</si>
  <si>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</si>
  <si>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</si>
  <si>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</si>
  <si>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</si>
  <si>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</si>
  <si>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</si>
  <si>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</si>
  <si>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</si>
  <si>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</si>
  <si>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</si>
  <si>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</si>
  <si>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</si>
  <si>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</si>
  <si>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</si>
  <si>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</si>
  <si>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</si>
  <si>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</si>
  <si>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</si>
  <si>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</si>
  <si>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</si>
  <si>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</si>
  <si>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</si>
  <si>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</si>
  <si>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</si>
  <si>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</si>
  <si>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</si>
  <si>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</si>
  <si>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</si>
  <si>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</si>
  <si>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</si>
  <si>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</si>
  <si>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</si>
  <si>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</si>
  <si>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</si>
  <si>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</si>
  <si>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</si>
  <si>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</si>
  <si>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</si>
  <si>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</si>
  <si>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</si>
  <si>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</si>
  <si>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無い</t>
  </si>
  <si>
    <t>茨城県</t>
  </si>
  <si>
    <t>08000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</si>
  <si>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</si>
  <si>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</si>
  <si>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</si>
  <si>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</si>
  <si>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</si>
  <si>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</si>
  <si>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</si>
  <si>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</si>
  <si>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</si>
  <si>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</si>
  <si>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</si>
  <si>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</si>
  <si>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</si>
  <si>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</si>
  <si>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</si>
  <si>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</si>
  <si>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</si>
  <si>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</si>
  <si>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</si>
  <si>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</si>
  <si>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</si>
  <si>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</si>
  <si>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</si>
  <si>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</si>
  <si>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</si>
  <si>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</si>
  <si>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</si>
  <si>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</si>
  <si>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</si>
  <si>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</si>
  <si>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</si>
  <si>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</si>
  <si>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</si>
  <si>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</si>
  <si>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</si>
  <si>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</si>
  <si>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</si>
  <si>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</si>
  <si>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</si>
  <si>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</si>
  <si>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</si>
  <si>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</si>
  <si>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</si>
  <si>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</si>
  <si>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</si>
  <si>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</si>
  <si>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</si>
  <si>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</si>
  <si>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</si>
  <si>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</si>
  <si>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</si>
  <si>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</si>
  <si>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</si>
  <si>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</si>
  <si>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</si>
  <si>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</si>
  <si>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</si>
  <si>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</si>
  <si>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</si>
  <si>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</si>
  <si>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</si>
  <si>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</si>
  <si>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</si>
  <si>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</si>
  <si>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</si>
  <si>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</si>
  <si>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</si>
  <si>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</si>
  <si>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</si>
  <si>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</si>
  <si>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</si>
  <si>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</si>
  <si>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</si>
  <si>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</si>
  <si>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</si>
  <si>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</si>
  <si>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</si>
  <si>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</si>
  <si>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</si>
  <si>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</si>
  <si>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</si>
  <si>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</si>
  <si>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</si>
  <si>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</si>
  <si>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</si>
  <si>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</si>
  <si>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</si>
  <si>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</si>
  <si>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</si>
  <si>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</si>
  <si>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</si>
  <si>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</si>
  <si>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</si>
  <si>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</si>
  <si>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</si>
  <si>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合計 処理量（平成２４年度実績） ごみ処理フローシート</t>
  </si>
  <si>
    <t>合計 処理量（平成２４年度実績）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</si>
  <si>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</si>
  <si>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</si>
  <si>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</si>
  <si>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</si>
  <si>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</si>
  <si>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</si>
  <si>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</si>
  <si>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</si>
  <si>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</si>
  <si>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</si>
  <si>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</si>
  <si>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</si>
  <si>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</si>
  <si>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</si>
  <si>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</si>
  <si>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</si>
  <si>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</si>
  <si>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</si>
  <si>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08000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</si>
</sst>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409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1"/>
  <sheetViews>
    <sheetView tabSelected="1" zoomScalePageLayoutView="0" workbookViewId="0" topLeftCell="A1">
      <pane xSplit="3" ySplit="6" topLeftCell="D21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7" width="11.69921875" style="306" customWidth="1"/>
    <col min="8" max="27" width="10.59765625" style="306" customWidth="1"/>
    <col min="28" max="28" width="10.59765625" style="307" customWidth="1"/>
    <col min="29" max="36" width="10.59765625" style="306" customWidth="1"/>
    <col min="37" max="38" width="15.5" style="307" customWidth="1"/>
    <col min="39" max="42" width="10.59765625" style="306" customWidth="1"/>
    <col min="43" max="16384" width="9" style="308" customWidth="1"/>
  </cols>
  <sheetData>
    <row r="1" spans="1:42" s="175" customFormat="1" ht="17.25">
      <c r="A1" s="249" t="s">
        <v>558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17" t="s">
        <v>278</v>
      </c>
      <c r="B2" s="317" t="s">
        <v>279</v>
      </c>
      <c r="C2" s="317" t="s">
        <v>280</v>
      </c>
      <c r="D2" s="321" t="s">
        <v>272</v>
      </c>
      <c r="E2" s="322"/>
      <c r="F2" s="186"/>
      <c r="G2" s="187" t="s">
        <v>283</v>
      </c>
      <c r="H2" s="321" t="s">
        <v>284</v>
      </c>
      <c r="I2" s="322"/>
      <c r="J2" s="322"/>
      <c r="K2" s="326"/>
      <c r="L2" s="337" t="s">
        <v>285</v>
      </c>
      <c r="M2" s="338"/>
      <c r="N2" s="339"/>
      <c r="O2" s="315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31" t="s">
        <v>289</v>
      </c>
      <c r="AC2" s="321" t="s">
        <v>290</v>
      </c>
      <c r="AD2" s="322"/>
      <c r="AE2" s="322"/>
      <c r="AF2" s="322"/>
      <c r="AG2" s="322"/>
      <c r="AH2" s="322"/>
      <c r="AI2" s="322"/>
      <c r="AJ2" s="334"/>
      <c r="AK2" s="331" t="s">
        <v>291</v>
      </c>
      <c r="AL2" s="331" t="s">
        <v>292</v>
      </c>
      <c r="AM2" s="321" t="s">
        <v>293</v>
      </c>
      <c r="AN2" s="335"/>
      <c r="AO2" s="335"/>
      <c r="AP2" s="336"/>
    </row>
    <row r="3" spans="1:42" s="176" customFormat="1" ht="25.5" customHeight="1">
      <c r="A3" s="318"/>
      <c r="B3" s="318"/>
      <c r="C3" s="320"/>
      <c r="D3" s="184"/>
      <c r="E3" s="315" t="s">
        <v>256</v>
      </c>
      <c r="F3" s="315" t="s">
        <v>296</v>
      </c>
      <c r="G3" s="185"/>
      <c r="H3" s="315" t="s">
        <v>257</v>
      </c>
      <c r="I3" s="315" t="s">
        <v>258</v>
      </c>
      <c r="J3" s="315" t="s">
        <v>299</v>
      </c>
      <c r="K3" s="324" t="s">
        <v>300</v>
      </c>
      <c r="L3" s="323" t="s">
        <v>301</v>
      </c>
      <c r="M3" s="323" t="s">
        <v>302</v>
      </c>
      <c r="N3" s="323" t="s">
        <v>303</v>
      </c>
      <c r="O3" s="316"/>
      <c r="P3" s="315" t="s">
        <v>259</v>
      </c>
      <c r="Q3" s="315" t="s">
        <v>260</v>
      </c>
      <c r="R3" s="327" t="s">
        <v>305</v>
      </c>
      <c r="S3" s="328"/>
      <c r="T3" s="328"/>
      <c r="U3" s="328"/>
      <c r="V3" s="328"/>
      <c r="W3" s="328"/>
      <c r="X3" s="328"/>
      <c r="Y3" s="329"/>
      <c r="Z3" s="315" t="s">
        <v>261</v>
      </c>
      <c r="AA3" s="324" t="s">
        <v>300</v>
      </c>
      <c r="AB3" s="332"/>
      <c r="AC3" s="315" t="s">
        <v>262</v>
      </c>
      <c r="AD3" s="315" t="s">
        <v>268</v>
      </c>
      <c r="AE3" s="315" t="s">
        <v>263</v>
      </c>
      <c r="AF3" s="315" t="s">
        <v>309</v>
      </c>
      <c r="AG3" s="315" t="s">
        <v>311</v>
      </c>
      <c r="AH3" s="315" t="s">
        <v>264</v>
      </c>
      <c r="AI3" s="315" t="s">
        <v>265</v>
      </c>
      <c r="AJ3" s="324" t="s">
        <v>300</v>
      </c>
      <c r="AK3" s="332"/>
      <c r="AL3" s="332"/>
      <c r="AM3" s="315" t="s">
        <v>260</v>
      </c>
      <c r="AN3" s="315" t="s">
        <v>266</v>
      </c>
      <c r="AO3" s="315" t="s">
        <v>267</v>
      </c>
      <c r="AP3" s="324" t="s">
        <v>300</v>
      </c>
    </row>
    <row r="4" spans="1:42" s="176" customFormat="1" ht="36" customHeight="1">
      <c r="A4" s="318"/>
      <c r="B4" s="318"/>
      <c r="C4" s="320"/>
      <c r="D4" s="184"/>
      <c r="E4" s="316"/>
      <c r="F4" s="325"/>
      <c r="G4" s="190"/>
      <c r="H4" s="316"/>
      <c r="I4" s="316"/>
      <c r="J4" s="316"/>
      <c r="K4" s="324"/>
      <c r="L4" s="324"/>
      <c r="M4" s="324"/>
      <c r="N4" s="324"/>
      <c r="O4" s="316"/>
      <c r="P4" s="330"/>
      <c r="Q4" s="330"/>
      <c r="R4" s="324" t="s">
        <v>300</v>
      </c>
      <c r="S4" s="315" t="s">
        <v>268</v>
      </c>
      <c r="T4" s="315" t="s">
        <v>315</v>
      </c>
      <c r="U4" s="315" t="s">
        <v>263</v>
      </c>
      <c r="V4" s="315" t="s">
        <v>309</v>
      </c>
      <c r="W4" s="315" t="s">
        <v>311</v>
      </c>
      <c r="X4" s="315" t="s">
        <v>316</v>
      </c>
      <c r="Y4" s="315" t="s">
        <v>269</v>
      </c>
      <c r="Z4" s="333"/>
      <c r="AA4" s="324"/>
      <c r="AB4" s="332"/>
      <c r="AC4" s="330"/>
      <c r="AD4" s="330"/>
      <c r="AE4" s="330"/>
      <c r="AF4" s="325"/>
      <c r="AG4" s="325"/>
      <c r="AH4" s="330"/>
      <c r="AI4" s="330"/>
      <c r="AJ4" s="324"/>
      <c r="AK4" s="332"/>
      <c r="AL4" s="332"/>
      <c r="AM4" s="330"/>
      <c r="AN4" s="330"/>
      <c r="AO4" s="330"/>
      <c r="AP4" s="324"/>
    </row>
    <row r="5" spans="1:42" s="177" customFormat="1" ht="69" customHeight="1">
      <c r="A5" s="318"/>
      <c r="B5" s="318"/>
      <c r="C5" s="320"/>
      <c r="D5" s="191"/>
      <c r="E5" s="192"/>
      <c r="F5" s="192"/>
      <c r="G5" s="192"/>
      <c r="H5" s="192"/>
      <c r="I5" s="192"/>
      <c r="J5" s="192"/>
      <c r="K5" s="191"/>
      <c r="L5" s="324"/>
      <c r="M5" s="324"/>
      <c r="N5" s="324"/>
      <c r="O5" s="192"/>
      <c r="P5" s="192"/>
      <c r="Q5" s="192"/>
      <c r="R5" s="324"/>
      <c r="S5" s="325"/>
      <c r="T5" s="316"/>
      <c r="U5" s="316"/>
      <c r="V5" s="316"/>
      <c r="W5" s="316"/>
      <c r="X5" s="316"/>
      <c r="Y5" s="325"/>
      <c r="Z5" s="191"/>
      <c r="AA5" s="191"/>
      <c r="AB5" s="332"/>
      <c r="AC5" s="192"/>
      <c r="AD5" s="192"/>
      <c r="AE5" s="192"/>
      <c r="AF5" s="192"/>
      <c r="AG5" s="192"/>
      <c r="AH5" s="192"/>
      <c r="AI5" s="192"/>
      <c r="AJ5" s="191"/>
      <c r="AK5" s="332"/>
      <c r="AL5" s="332"/>
      <c r="AM5" s="192"/>
      <c r="AN5" s="192"/>
      <c r="AO5" s="192"/>
      <c r="AP5" s="191"/>
    </row>
    <row r="6" spans="1:42" s="178" customFormat="1" ht="13.5">
      <c r="A6" s="318"/>
      <c r="B6" s="319"/>
      <c r="C6" s="320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555</v>
      </c>
      <c r="B7" s="272" t="s">
        <v>556</v>
      </c>
      <c r="C7" s="273" t="s">
        <v>300</v>
      </c>
      <c r="D7" s="274">
        <f aca="true" t="shared" si="0" ref="D7:K7">SUM(D8:D51)</f>
        <v>2993716</v>
      </c>
      <c r="E7" s="274">
        <f t="shared" si="0"/>
        <v>2993716</v>
      </c>
      <c r="F7" s="274">
        <f t="shared" si="0"/>
        <v>0</v>
      </c>
      <c r="G7" s="274">
        <f t="shared" si="0"/>
        <v>49799</v>
      </c>
      <c r="H7" s="274">
        <f t="shared" si="0"/>
        <v>958638</v>
      </c>
      <c r="I7" s="274">
        <f t="shared" si="0"/>
        <v>91792</v>
      </c>
      <c r="J7" s="274">
        <f t="shared" si="0"/>
        <v>44241</v>
      </c>
      <c r="K7" s="274">
        <f t="shared" si="0"/>
        <v>1094671</v>
      </c>
      <c r="L7" s="274">
        <f>IF(D7&lt;&gt;0,K7/D7/365*1000000,"-")</f>
        <v>1001.7979762064894</v>
      </c>
      <c r="M7" s="274">
        <f>IF(D7&lt;&gt;0,('ごみ搬入量内訳'!BR7+'ごみ処理概要'!J7)/'ごみ処理概要'!D7/365*1000000,"-")</f>
        <v>737.1211921402414</v>
      </c>
      <c r="N7" s="274">
        <f>IF(D7&lt;&gt;0,'ごみ搬入量内訳'!CM7/'ごみ処理概要'!D7/365*1000000,"-")</f>
        <v>264.6767840662478</v>
      </c>
      <c r="O7" s="274">
        <f aca="true" t="shared" si="1" ref="O7:AA7">SUM(O8:O51)</f>
        <v>0</v>
      </c>
      <c r="P7" s="274">
        <f t="shared" si="1"/>
        <v>791110</v>
      </c>
      <c r="Q7" s="274">
        <f t="shared" si="1"/>
        <v>1770</v>
      </c>
      <c r="R7" s="274">
        <f t="shared" si="1"/>
        <v>173555</v>
      </c>
      <c r="S7" s="274">
        <f t="shared" si="1"/>
        <v>72499</v>
      </c>
      <c r="T7" s="274">
        <f t="shared" si="1"/>
        <v>56487</v>
      </c>
      <c r="U7" s="274">
        <f t="shared" si="1"/>
        <v>1285</v>
      </c>
      <c r="V7" s="274">
        <f t="shared" si="1"/>
        <v>0</v>
      </c>
      <c r="W7" s="274">
        <f t="shared" si="1"/>
        <v>0</v>
      </c>
      <c r="X7" s="274">
        <f t="shared" si="1"/>
        <v>42440</v>
      </c>
      <c r="Y7" s="274">
        <f t="shared" si="1"/>
        <v>844</v>
      </c>
      <c r="Z7" s="274">
        <f t="shared" si="1"/>
        <v>80940</v>
      </c>
      <c r="AA7" s="274">
        <f t="shared" si="1"/>
        <v>1047375</v>
      </c>
      <c r="AB7" s="275">
        <f>IF(AA7&lt;&gt;0,(Z7+P7+R7)/AA7*100,"-")</f>
        <v>99.83100608664517</v>
      </c>
      <c r="AC7" s="274">
        <f aca="true" t="shared" si="2" ref="AC7:AJ7">SUM(AC8:AC51)</f>
        <v>27932</v>
      </c>
      <c r="AD7" s="274">
        <f t="shared" si="2"/>
        <v>19027</v>
      </c>
      <c r="AE7" s="274">
        <f t="shared" si="2"/>
        <v>440</v>
      </c>
      <c r="AF7" s="274">
        <f t="shared" si="2"/>
        <v>0</v>
      </c>
      <c r="AG7" s="274">
        <f t="shared" si="2"/>
        <v>0</v>
      </c>
      <c r="AH7" s="274">
        <f t="shared" si="2"/>
        <v>23930</v>
      </c>
      <c r="AI7" s="274">
        <f t="shared" si="2"/>
        <v>36158</v>
      </c>
      <c r="AJ7" s="274">
        <f t="shared" si="2"/>
        <v>107487</v>
      </c>
      <c r="AK7" s="275">
        <f>IF((AA7+J7)&lt;&gt;0,(Z7+AJ7+J7)/(AA7+J7)*100,"-")</f>
        <v>21.314088470671006</v>
      </c>
      <c r="AL7" s="275">
        <f>IF((AA7+J7)&lt;&gt;0,('資源化量内訳'!D7-'資源化量内訳'!R7-'資源化量内訳'!T7-'資源化量内訳'!V7-'資源化量内訳'!U7)/(AA7+J7)*100,"-")</f>
        <v>19.1226585172808</v>
      </c>
      <c r="AM7" s="274">
        <f>SUM(AM8:AM51)</f>
        <v>1770</v>
      </c>
      <c r="AN7" s="274">
        <f>SUM(AN8:AN51)</f>
        <v>85907</v>
      </c>
      <c r="AO7" s="274">
        <f>SUM(AO8:AO51)</f>
        <v>14457</v>
      </c>
      <c r="AP7" s="274">
        <f>SUM(AP8:AP51)</f>
        <v>102134</v>
      </c>
    </row>
    <row r="8" spans="1:42" s="282" customFormat="1" ht="12" customHeight="1">
      <c r="A8" s="277" t="s">
        <v>555</v>
      </c>
      <c r="B8" s="278" t="s">
        <v>564</v>
      </c>
      <c r="C8" s="277" t="s">
        <v>565</v>
      </c>
      <c r="D8" s="279">
        <f aca="true" t="shared" si="3" ref="D8:D51">+E8+F8</f>
        <v>271657</v>
      </c>
      <c r="E8" s="279">
        <v>271657</v>
      </c>
      <c r="F8" s="279">
        <v>0</v>
      </c>
      <c r="G8" s="279">
        <v>2875</v>
      </c>
      <c r="H8" s="279">
        <f>SUM('ごみ搬入量内訳'!E8,+'ごみ搬入量内訳'!AD8)</f>
        <v>105892</v>
      </c>
      <c r="I8" s="279">
        <f>'ごみ搬入量内訳'!BC8</f>
        <v>6588</v>
      </c>
      <c r="J8" s="279">
        <f>'資源化量内訳'!BO8</f>
        <v>5729</v>
      </c>
      <c r="K8" s="279">
        <f aca="true" t="shared" si="4" ref="K8:K51">SUM(H8:J8)</f>
        <v>118209</v>
      </c>
      <c r="L8" s="279">
        <f aca="true" t="shared" si="5" ref="L8:L51">IF(D8&lt;&gt;0,K8/D8/365*1000000,"-")</f>
        <v>1192.166128509859</v>
      </c>
      <c r="M8" s="279">
        <f>IF(D8&lt;&gt;0,('ごみ搬入量内訳'!BR8+'ごみ処理概要'!J8)/'ごみ処理概要'!D8/365*1000000,"-")</f>
        <v>755.6366027849078</v>
      </c>
      <c r="N8" s="279">
        <f>IF(D8&lt;&gt;0,'ごみ搬入量内訳'!CM8/'ごみ処理概要'!D8/365*1000000,"-")</f>
        <v>436.529525724951</v>
      </c>
      <c r="O8" s="280">
        <f>'ごみ搬入量内訳'!DH8</f>
        <v>0</v>
      </c>
      <c r="P8" s="280">
        <f>'ごみ処理量内訳'!E8</f>
        <v>94401</v>
      </c>
      <c r="Q8" s="280">
        <f>'ごみ処理量内訳'!N8</f>
        <v>0</v>
      </c>
      <c r="R8" s="279">
        <f aca="true" t="shared" si="6" ref="R8:R51">SUM(S8:Y8)</f>
        <v>8399</v>
      </c>
      <c r="S8" s="280">
        <f>'ごみ処理量内訳'!G8</f>
        <v>4785</v>
      </c>
      <c r="T8" s="280">
        <f>'ごみ処理量内訳'!L8</f>
        <v>3614</v>
      </c>
      <c r="U8" s="280">
        <f>'ごみ処理量内訳'!H8</f>
        <v>0</v>
      </c>
      <c r="V8" s="280">
        <f>'ごみ処理量内訳'!I8</f>
        <v>0</v>
      </c>
      <c r="W8" s="280">
        <f>'ごみ処理量内訳'!J8</f>
        <v>0</v>
      </c>
      <c r="X8" s="280">
        <f>'ごみ処理量内訳'!K8</f>
        <v>0</v>
      </c>
      <c r="Y8" s="280">
        <f>'ごみ処理量内訳'!M8</f>
        <v>0</v>
      </c>
      <c r="Z8" s="279">
        <f>'資源化量内訳'!Y8</f>
        <v>9680</v>
      </c>
      <c r="AA8" s="279">
        <f aca="true" t="shared" si="7" ref="AA8:AA51">SUM(P8,Q8,R8,Z8)</f>
        <v>112480</v>
      </c>
      <c r="AB8" s="281">
        <f aca="true" t="shared" si="8" ref="AB8:AB51">IF(AA8&lt;&gt;0,(Z8+P8+R8)/AA8*100,"-")</f>
        <v>100</v>
      </c>
      <c r="AC8" s="279">
        <f>'施設資源化量内訳'!Y8</f>
        <v>403</v>
      </c>
      <c r="AD8" s="279">
        <f>'施設資源化量内訳'!AT8</f>
        <v>747</v>
      </c>
      <c r="AE8" s="279">
        <f>'施設資源化量内訳'!BO8</f>
        <v>0</v>
      </c>
      <c r="AF8" s="279">
        <f>'施設資源化量内訳'!CJ8</f>
        <v>0</v>
      </c>
      <c r="AG8" s="279">
        <f>'施設資源化量内訳'!DE8</f>
        <v>0</v>
      </c>
      <c r="AH8" s="279">
        <f>'施設資源化量内訳'!DZ8</f>
        <v>0</v>
      </c>
      <c r="AI8" s="279">
        <f>'施設資源化量内訳'!EU8</f>
        <v>3388</v>
      </c>
      <c r="AJ8" s="279">
        <f aca="true" t="shared" si="9" ref="AJ8:AJ51">SUM(AC8:AI8)</f>
        <v>4538</v>
      </c>
      <c r="AK8" s="281">
        <f aca="true" t="shared" si="10" ref="AK8:AK51">IF((AA8+J8)&lt;&gt;0,(Z8+AJ8+J8)/(AA8+J8)*100,"-")</f>
        <v>16.874349668806943</v>
      </c>
      <c r="AL8" s="281">
        <f>IF((AA8+J8)&lt;&gt;0,('資源化量内訳'!D8-'資源化量内訳'!R8-'資源化量内訳'!T8-'資源化量内訳'!V8-'資源化量内訳'!U8)/(AA8+J8)*100,"-")</f>
        <v>16.874349668806943</v>
      </c>
      <c r="AM8" s="279">
        <f>'ごみ処理量内訳'!AA8</f>
        <v>0</v>
      </c>
      <c r="AN8" s="279">
        <f>'ごみ処理量内訳'!AB8</f>
        <v>15313</v>
      </c>
      <c r="AO8" s="279">
        <f>'ごみ処理量内訳'!AC8</f>
        <v>2486</v>
      </c>
      <c r="AP8" s="279">
        <f aca="true" t="shared" si="11" ref="AP8:AP51">SUM(AM8:AO8)</f>
        <v>17799</v>
      </c>
    </row>
    <row r="9" spans="1:42" s="282" customFormat="1" ht="12" customHeight="1">
      <c r="A9" s="277" t="s">
        <v>555</v>
      </c>
      <c r="B9" s="278" t="s">
        <v>566</v>
      </c>
      <c r="C9" s="277" t="s">
        <v>567</v>
      </c>
      <c r="D9" s="279">
        <f t="shared" si="3"/>
        <v>194000</v>
      </c>
      <c r="E9" s="279">
        <v>194000</v>
      </c>
      <c r="F9" s="279">
        <v>0</v>
      </c>
      <c r="G9" s="279">
        <v>1368</v>
      </c>
      <c r="H9" s="279">
        <f>SUM('ごみ搬入量内訳'!E9,+'ごみ搬入量内訳'!AD9)</f>
        <v>55414</v>
      </c>
      <c r="I9" s="279">
        <f>'ごみ搬入量内訳'!BC9</f>
        <v>9485</v>
      </c>
      <c r="J9" s="279">
        <f>'資源化量内訳'!BO9</f>
        <v>4778</v>
      </c>
      <c r="K9" s="279">
        <f t="shared" si="4"/>
        <v>69677</v>
      </c>
      <c r="L9" s="279">
        <f t="shared" si="5"/>
        <v>983.9994351080355</v>
      </c>
      <c r="M9" s="279">
        <f>IF(D9&lt;&gt;0,('ごみ搬入量内訳'!BR9+'ごみ処理概要'!J9)/'ごみ処理概要'!D9/365*1000000,"-")</f>
        <v>743.6096596525914</v>
      </c>
      <c r="N9" s="279">
        <f>IF(D9&lt;&gt;0,'ごみ搬入量内訳'!CM9/'ごみ処理概要'!D9/365*1000000,"-")</f>
        <v>240.38977545544415</v>
      </c>
      <c r="O9" s="280">
        <f>'ごみ搬入量内訳'!DH9</f>
        <v>0</v>
      </c>
      <c r="P9" s="280">
        <f>'ごみ処理量内訳'!E9</f>
        <v>39691</v>
      </c>
      <c r="Q9" s="280">
        <f>'ごみ処理量内訳'!N9</f>
        <v>0</v>
      </c>
      <c r="R9" s="279">
        <f t="shared" si="6"/>
        <v>25183</v>
      </c>
      <c r="S9" s="280">
        <f>'ごみ処理量内訳'!G9</f>
        <v>24237</v>
      </c>
      <c r="T9" s="280">
        <f>'ごみ処理量内訳'!L9</f>
        <v>946</v>
      </c>
      <c r="U9" s="280">
        <f>'ごみ処理量内訳'!H9</f>
        <v>0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0</v>
      </c>
      <c r="Y9" s="280">
        <f>'ごみ処理量内訳'!M9</f>
        <v>0</v>
      </c>
      <c r="Z9" s="279">
        <f>'資源化量内訳'!Y9</f>
        <v>25</v>
      </c>
      <c r="AA9" s="279">
        <f t="shared" si="7"/>
        <v>64899</v>
      </c>
      <c r="AB9" s="281">
        <f t="shared" si="8"/>
        <v>100</v>
      </c>
      <c r="AC9" s="279">
        <f>'施設資源化量内訳'!Y9</f>
        <v>4334</v>
      </c>
      <c r="AD9" s="279">
        <f>'施設資源化量内訳'!AT9</f>
        <v>3196</v>
      </c>
      <c r="AE9" s="279">
        <f>'施設資源化量内訳'!BO9</f>
        <v>0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0</v>
      </c>
      <c r="AI9" s="279">
        <f>'施設資源化量内訳'!EU9</f>
        <v>944</v>
      </c>
      <c r="AJ9" s="279">
        <f t="shared" si="9"/>
        <v>8474</v>
      </c>
      <c r="AK9" s="281">
        <f t="shared" si="10"/>
        <v>19.055068386985663</v>
      </c>
      <c r="AL9" s="281">
        <f>IF((AA9+J9)&lt;&gt;0,('資源化量内訳'!D9-'資源化量内訳'!R9-'資源化量内訳'!T9-'資源化量内訳'!V9-'資源化量内訳'!U9)/(AA9+J9)*100,"-")</f>
        <v>19.055068386985663</v>
      </c>
      <c r="AM9" s="279">
        <f>'ごみ処理量内訳'!AA9</f>
        <v>0</v>
      </c>
      <c r="AN9" s="279">
        <f>'ごみ処理量内訳'!AB9</f>
        <v>649</v>
      </c>
      <c r="AO9" s="279">
        <f>'ごみ処理量内訳'!AC9</f>
        <v>957</v>
      </c>
      <c r="AP9" s="279">
        <f t="shared" si="11"/>
        <v>1606</v>
      </c>
    </row>
    <row r="10" spans="1:42" s="282" customFormat="1" ht="12" customHeight="1">
      <c r="A10" s="277" t="s">
        <v>555</v>
      </c>
      <c r="B10" s="278" t="s">
        <v>568</v>
      </c>
      <c r="C10" s="277" t="s">
        <v>569</v>
      </c>
      <c r="D10" s="279">
        <f t="shared" si="3"/>
        <v>145843</v>
      </c>
      <c r="E10" s="279">
        <v>145843</v>
      </c>
      <c r="F10" s="279">
        <v>0</v>
      </c>
      <c r="G10" s="279">
        <v>3328</v>
      </c>
      <c r="H10" s="279">
        <f>SUM('ごみ搬入量内訳'!E10,+'ごみ搬入量内訳'!AD10)</f>
        <v>64580</v>
      </c>
      <c r="I10" s="279">
        <f>'ごみ搬入量内訳'!BC10</f>
        <v>2480</v>
      </c>
      <c r="J10" s="279">
        <f>'資源化量内訳'!BO10</f>
        <v>3247</v>
      </c>
      <c r="K10" s="279">
        <f t="shared" si="4"/>
        <v>70307</v>
      </c>
      <c r="L10" s="279">
        <f t="shared" si="5"/>
        <v>1320.7484610726547</v>
      </c>
      <c r="M10" s="279">
        <f>IF(D10&lt;&gt;0,('ごみ搬入量内訳'!BR10+'ごみ処理概要'!J10)/'ごみ処理概要'!D10/365*1000000,"-")</f>
        <v>812.0761122464305</v>
      </c>
      <c r="N10" s="279">
        <f>IF(D10&lt;&gt;0,'ごみ搬入量内訳'!CM10/'ごみ処理概要'!D10/365*1000000,"-")</f>
        <v>508.67234882622415</v>
      </c>
      <c r="O10" s="280">
        <f>'ごみ搬入量内訳'!DH10</f>
        <v>0</v>
      </c>
      <c r="P10" s="280">
        <f>'ごみ処理量内訳'!E10</f>
        <v>51438</v>
      </c>
      <c r="Q10" s="280">
        <f>'ごみ処理量内訳'!N10</f>
        <v>0</v>
      </c>
      <c r="R10" s="279">
        <f t="shared" si="6"/>
        <v>8857</v>
      </c>
      <c r="S10" s="280">
        <f>'ごみ処理量内訳'!G10</f>
        <v>4081</v>
      </c>
      <c r="T10" s="280">
        <f>'ごみ処理量内訳'!L10</f>
        <v>4748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8</v>
      </c>
      <c r="Y10" s="280">
        <f>'ごみ処理量内訳'!M10</f>
        <v>20</v>
      </c>
      <c r="Z10" s="279">
        <f>'資源化量内訳'!Y10</f>
        <v>6765</v>
      </c>
      <c r="AA10" s="279">
        <f t="shared" si="7"/>
        <v>67060</v>
      </c>
      <c r="AB10" s="281">
        <f t="shared" si="8"/>
        <v>100</v>
      </c>
      <c r="AC10" s="279">
        <f>'施設資源化量内訳'!Y10</f>
        <v>408</v>
      </c>
      <c r="AD10" s="279">
        <f>'施設資源化量内訳'!AT10</f>
        <v>775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8</v>
      </c>
      <c r="AI10" s="279">
        <f>'施設資源化量内訳'!EU10</f>
        <v>3352</v>
      </c>
      <c r="AJ10" s="279">
        <f t="shared" si="9"/>
        <v>4543</v>
      </c>
      <c r="AK10" s="281">
        <f t="shared" si="10"/>
        <v>20.702063805879927</v>
      </c>
      <c r="AL10" s="281">
        <f>IF((AA10+J10)&lt;&gt;0,('資源化量内訳'!D10-'資源化量内訳'!R10-'資源化量内訳'!T10-'資源化量内訳'!V10-'資源化量内訳'!U10)/(AA10+J10)*100,"-")</f>
        <v>20.702063805879927</v>
      </c>
      <c r="AM10" s="279">
        <f>'ごみ処理量内訳'!AA10</f>
        <v>0</v>
      </c>
      <c r="AN10" s="279">
        <f>'ごみ処理量内訳'!AB10</f>
        <v>6721</v>
      </c>
      <c r="AO10" s="279">
        <f>'ごみ処理量内訳'!AC10</f>
        <v>1306</v>
      </c>
      <c r="AP10" s="279">
        <f t="shared" si="11"/>
        <v>8027</v>
      </c>
    </row>
    <row r="11" spans="1:42" s="282" customFormat="1" ht="12" customHeight="1">
      <c r="A11" s="277" t="s">
        <v>555</v>
      </c>
      <c r="B11" s="278" t="s">
        <v>570</v>
      </c>
      <c r="C11" s="277" t="s">
        <v>571</v>
      </c>
      <c r="D11" s="279">
        <f t="shared" si="3"/>
        <v>146425</v>
      </c>
      <c r="E11" s="279">
        <v>146425</v>
      </c>
      <c r="F11" s="279">
        <v>0</v>
      </c>
      <c r="G11" s="279">
        <v>2286</v>
      </c>
      <c r="H11" s="279">
        <f>SUM('ごみ搬入量内訳'!E11,+'ごみ搬入量内訳'!AD11)</f>
        <v>46490</v>
      </c>
      <c r="I11" s="279">
        <f>'ごみ搬入量内訳'!BC11</f>
        <v>2542</v>
      </c>
      <c r="J11" s="279">
        <f>'資源化量内訳'!BO11</f>
        <v>2631</v>
      </c>
      <c r="K11" s="279">
        <f t="shared" si="4"/>
        <v>51663</v>
      </c>
      <c r="L11" s="279">
        <f t="shared" si="5"/>
        <v>966.6550503904706</v>
      </c>
      <c r="M11" s="279">
        <f>IF(D11&lt;&gt;0,('ごみ搬入量内訳'!BR11+'ごみ処理概要'!J11)/'ごみ処理概要'!D11/365*1000000,"-")</f>
        <v>764.915415578128</v>
      </c>
      <c r="N11" s="279">
        <f>IF(D11&lt;&gt;0,'ごみ搬入量内訳'!CM11/'ごみ処理概要'!D11/365*1000000,"-")</f>
        <v>201.73963481234256</v>
      </c>
      <c r="O11" s="280">
        <f>'ごみ搬入量内訳'!DH11</f>
        <v>0</v>
      </c>
      <c r="P11" s="280">
        <f>'ごみ処理量内訳'!E11</f>
        <v>41900</v>
      </c>
      <c r="Q11" s="280">
        <f>'ごみ処理量内訳'!N11</f>
        <v>0</v>
      </c>
      <c r="R11" s="279">
        <f t="shared" si="6"/>
        <v>4895</v>
      </c>
      <c r="S11" s="280">
        <f>'ごみ処理量内訳'!G11</f>
        <v>0</v>
      </c>
      <c r="T11" s="280">
        <f>'ごみ処理量内訳'!L11</f>
        <v>4895</v>
      </c>
      <c r="U11" s="280">
        <f>'ごみ処理量内訳'!H11</f>
        <v>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0</v>
      </c>
      <c r="Y11" s="280">
        <f>'ごみ処理量内訳'!M11</f>
        <v>0</v>
      </c>
      <c r="Z11" s="279">
        <f>'資源化量内訳'!Y11</f>
        <v>1521</v>
      </c>
      <c r="AA11" s="279">
        <f t="shared" si="7"/>
        <v>48316</v>
      </c>
      <c r="AB11" s="281">
        <f t="shared" si="8"/>
        <v>100</v>
      </c>
      <c r="AC11" s="279">
        <f>'施設資源化量内訳'!Y11</f>
        <v>1158</v>
      </c>
      <c r="AD11" s="279">
        <f>'施設資源化量内訳'!AT11</f>
        <v>0</v>
      </c>
      <c r="AE11" s="279">
        <f>'施設資源化量内訳'!BO11</f>
        <v>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0</v>
      </c>
      <c r="AI11" s="279">
        <f>'施設資源化量内訳'!EU11</f>
        <v>2603</v>
      </c>
      <c r="AJ11" s="279">
        <f t="shared" si="9"/>
        <v>3761</v>
      </c>
      <c r="AK11" s="281">
        <f t="shared" si="10"/>
        <v>15.531827192965238</v>
      </c>
      <c r="AL11" s="281">
        <f>IF((AA11+J11)&lt;&gt;0,('資源化量内訳'!D11-'資源化量内訳'!R11-'資源化量内訳'!T11-'資源化量内訳'!V11-'資源化量内訳'!U11)/(AA11+J11)*100,"-")</f>
        <v>15.531827192965238</v>
      </c>
      <c r="AM11" s="279">
        <f>'ごみ処理量内訳'!AA11</f>
        <v>0</v>
      </c>
      <c r="AN11" s="279">
        <f>'ごみ処理量内訳'!AB11</f>
        <v>5024</v>
      </c>
      <c r="AO11" s="279">
        <f>'ごみ処理量内訳'!AC11</f>
        <v>0</v>
      </c>
      <c r="AP11" s="279">
        <f t="shared" si="11"/>
        <v>5024</v>
      </c>
    </row>
    <row r="12" spans="1:42" s="282" customFormat="1" ht="12" customHeight="1">
      <c r="A12" s="277" t="s">
        <v>555</v>
      </c>
      <c r="B12" s="278" t="s">
        <v>572</v>
      </c>
      <c r="C12" s="277" t="s">
        <v>573</v>
      </c>
      <c r="D12" s="309">
        <f t="shared" si="3"/>
        <v>79818</v>
      </c>
      <c r="E12" s="309">
        <v>79818</v>
      </c>
      <c r="F12" s="309">
        <v>0</v>
      </c>
      <c r="G12" s="309">
        <v>884</v>
      </c>
      <c r="H12" s="309">
        <f>SUM('ごみ搬入量内訳'!E12,+'ごみ搬入量内訳'!AD12)</f>
        <v>24550</v>
      </c>
      <c r="I12" s="309">
        <f>'ごみ搬入量内訳'!BC12</f>
        <v>3528</v>
      </c>
      <c r="J12" s="309">
        <f>'資源化量内訳'!BO12</f>
        <v>481</v>
      </c>
      <c r="K12" s="309">
        <f t="shared" si="4"/>
        <v>28559</v>
      </c>
      <c r="L12" s="309">
        <f t="shared" si="5"/>
        <v>980.2780778325485</v>
      </c>
      <c r="M12" s="309">
        <f>IF(D12&lt;&gt;0,('ごみ搬入量内訳'!BR12+'ごみ処理概要'!J12)/'ごみ処理概要'!D12/365*1000000,"-")</f>
        <v>711.2413617692579</v>
      </c>
      <c r="N12" s="309">
        <f>IF(D12&lt;&gt;0,'ごみ搬入量内訳'!CM12/'ごみ処理概要'!D12/365*1000000,"-")</f>
        <v>269.03671606329056</v>
      </c>
      <c r="O12" s="309">
        <f>'ごみ搬入量内訳'!DH12</f>
        <v>0</v>
      </c>
      <c r="P12" s="309">
        <f>'ごみ処理量内訳'!E12</f>
        <v>23509</v>
      </c>
      <c r="Q12" s="309">
        <f>'ごみ処理量内訳'!N12</f>
        <v>0</v>
      </c>
      <c r="R12" s="309">
        <f t="shared" si="6"/>
        <v>2733</v>
      </c>
      <c r="S12" s="309">
        <f>'ごみ処理量内訳'!G12</f>
        <v>1852</v>
      </c>
      <c r="T12" s="309">
        <f>'ごみ処理量内訳'!L12</f>
        <v>881</v>
      </c>
      <c r="U12" s="309">
        <f>'ごみ処理量内訳'!H12</f>
        <v>0</v>
      </c>
      <c r="V12" s="309">
        <f>'ごみ処理量内訳'!I12</f>
        <v>0</v>
      </c>
      <c r="W12" s="309">
        <f>'ごみ処理量内訳'!J12</f>
        <v>0</v>
      </c>
      <c r="X12" s="309">
        <f>'ごみ処理量内訳'!K12</f>
        <v>0</v>
      </c>
      <c r="Y12" s="309">
        <f>'ごみ処理量内訳'!M12</f>
        <v>0</v>
      </c>
      <c r="Z12" s="309">
        <f>'資源化量内訳'!Y12</f>
        <v>1835</v>
      </c>
      <c r="AA12" s="309">
        <f t="shared" si="7"/>
        <v>28077</v>
      </c>
      <c r="AB12" s="310">
        <f t="shared" si="8"/>
        <v>100</v>
      </c>
      <c r="AC12" s="309">
        <f>'施設資源化量内訳'!Y12</f>
        <v>2268</v>
      </c>
      <c r="AD12" s="309">
        <f>'施設資源化量内訳'!AT12</f>
        <v>1331</v>
      </c>
      <c r="AE12" s="309">
        <f>'施設資源化量内訳'!BO12</f>
        <v>0</v>
      </c>
      <c r="AF12" s="309">
        <f>'施設資源化量内訳'!CJ12</f>
        <v>0</v>
      </c>
      <c r="AG12" s="309">
        <f>'施設資源化量内訳'!DE12</f>
        <v>0</v>
      </c>
      <c r="AH12" s="309">
        <f>'施設資源化量内訳'!DZ12</f>
        <v>0</v>
      </c>
      <c r="AI12" s="309">
        <f>'施設資源化量内訳'!EU12</f>
        <v>846</v>
      </c>
      <c r="AJ12" s="309">
        <f t="shared" si="9"/>
        <v>4445</v>
      </c>
      <c r="AK12" s="310">
        <f t="shared" si="10"/>
        <v>23.674627074725123</v>
      </c>
      <c r="AL12" s="310">
        <f>IF((AA12+J12)&lt;&gt;0,('資源化量内訳'!D12-'資源化量内訳'!R12-'資源化量内訳'!T12-'資源化量内訳'!V12-'資源化量内訳'!U12)/(AA12+J12)*100,"-")</f>
        <v>23.674627074725123</v>
      </c>
      <c r="AM12" s="309">
        <f>'ごみ処理量内訳'!AA12</f>
        <v>0</v>
      </c>
      <c r="AN12" s="309">
        <f>'ごみ処理量内訳'!AB12</f>
        <v>919</v>
      </c>
      <c r="AO12" s="309">
        <f>'ごみ処理量内訳'!AC12</f>
        <v>137</v>
      </c>
      <c r="AP12" s="309">
        <f t="shared" si="11"/>
        <v>1056</v>
      </c>
    </row>
    <row r="13" spans="1:42" s="282" customFormat="1" ht="12" customHeight="1">
      <c r="A13" s="277" t="s">
        <v>555</v>
      </c>
      <c r="B13" s="278" t="s">
        <v>574</v>
      </c>
      <c r="C13" s="277" t="s">
        <v>575</v>
      </c>
      <c r="D13" s="309">
        <f t="shared" si="3"/>
        <v>53164</v>
      </c>
      <c r="E13" s="309">
        <v>53164</v>
      </c>
      <c r="F13" s="309">
        <v>0</v>
      </c>
      <c r="G13" s="309">
        <v>1542</v>
      </c>
      <c r="H13" s="309">
        <f>SUM('ごみ搬入量内訳'!E13,+'ごみ搬入量内訳'!AD13)</f>
        <v>26190</v>
      </c>
      <c r="I13" s="309">
        <f>'ごみ搬入量内訳'!BC13</f>
        <v>389</v>
      </c>
      <c r="J13" s="309">
        <f>'資源化量内訳'!BO13</f>
        <v>1872</v>
      </c>
      <c r="K13" s="309">
        <f t="shared" si="4"/>
        <v>28451</v>
      </c>
      <c r="L13" s="309">
        <f t="shared" si="5"/>
        <v>1466.1790912173549</v>
      </c>
      <c r="M13" s="309">
        <f>IF(D13&lt;&gt;0,('ごみ搬入量内訳'!BR13+'ごみ処理概要'!J13)/'ごみ処理概要'!D13/365*1000000,"-")</f>
        <v>803.200847622709</v>
      </c>
      <c r="N13" s="309">
        <f>IF(D13&lt;&gt;0,'ごみ搬入量内訳'!CM13/'ごみ処理概要'!D13/365*1000000,"-")</f>
        <v>662.978243594646</v>
      </c>
      <c r="O13" s="309">
        <f>'ごみ搬入量内訳'!DH13</f>
        <v>0</v>
      </c>
      <c r="P13" s="309">
        <f>'ごみ処理量内訳'!E13</f>
        <v>18514</v>
      </c>
      <c r="Q13" s="309">
        <f>'ごみ処理量内訳'!N13</f>
        <v>0</v>
      </c>
      <c r="R13" s="309">
        <f t="shared" si="6"/>
        <v>21</v>
      </c>
      <c r="S13" s="309">
        <f>'ごみ処理量内訳'!G13</f>
        <v>0</v>
      </c>
      <c r="T13" s="309">
        <f>'ごみ処理量内訳'!L13</f>
        <v>0</v>
      </c>
      <c r="U13" s="309">
        <f>'ごみ処理量内訳'!H13</f>
        <v>0</v>
      </c>
      <c r="V13" s="309">
        <f>'ごみ処理量内訳'!I13</f>
        <v>0</v>
      </c>
      <c r="W13" s="309">
        <f>'ごみ処理量内訳'!J13</f>
        <v>0</v>
      </c>
      <c r="X13" s="309">
        <f>'ごみ処理量内訳'!K13</f>
        <v>0</v>
      </c>
      <c r="Y13" s="309">
        <f>'ごみ処理量内訳'!M13</f>
        <v>21</v>
      </c>
      <c r="Z13" s="309">
        <f>'資源化量内訳'!Y13</f>
        <v>5970</v>
      </c>
      <c r="AA13" s="309">
        <f t="shared" si="7"/>
        <v>24505</v>
      </c>
      <c r="AB13" s="310">
        <f t="shared" si="8"/>
        <v>100</v>
      </c>
      <c r="AC13" s="309">
        <f>'施設資源化量内訳'!Y13</f>
        <v>1603</v>
      </c>
      <c r="AD13" s="309">
        <f>'施設資源化量内訳'!AT13</f>
        <v>0</v>
      </c>
      <c r="AE13" s="309">
        <f>'施設資源化量内訳'!BO13</f>
        <v>0</v>
      </c>
      <c r="AF13" s="309">
        <f>'施設資源化量内訳'!CJ13</f>
        <v>0</v>
      </c>
      <c r="AG13" s="309">
        <f>'施設資源化量内訳'!DE13</f>
        <v>0</v>
      </c>
      <c r="AH13" s="309">
        <f>'施設資源化量内訳'!DZ13</f>
        <v>0</v>
      </c>
      <c r="AI13" s="309">
        <f>'施設資源化量内訳'!EU13</f>
        <v>0</v>
      </c>
      <c r="AJ13" s="309">
        <f t="shared" si="9"/>
        <v>1603</v>
      </c>
      <c r="AK13" s="310">
        <f t="shared" si="10"/>
        <v>35.807711263600865</v>
      </c>
      <c r="AL13" s="310">
        <f>IF((AA13+J13)&lt;&gt;0,('資源化量内訳'!D13-'資源化量内訳'!R13-'資源化量内訳'!T13-'資源化量内訳'!V13-'資源化量内訳'!U13)/(AA13+J13)*100,"-")</f>
        <v>35.807711263600865</v>
      </c>
      <c r="AM13" s="309">
        <f>'ごみ処理量内訳'!AA13</f>
        <v>0</v>
      </c>
      <c r="AN13" s="309">
        <f>'ごみ処理量内訳'!AB13</f>
        <v>2414</v>
      </c>
      <c r="AO13" s="309">
        <f>'ごみ処理量内訳'!AC13</f>
        <v>0</v>
      </c>
      <c r="AP13" s="309">
        <f t="shared" si="11"/>
        <v>2414</v>
      </c>
    </row>
    <row r="14" spans="1:42" s="282" customFormat="1" ht="12" customHeight="1">
      <c r="A14" s="277" t="s">
        <v>555</v>
      </c>
      <c r="B14" s="278" t="s">
        <v>576</v>
      </c>
      <c r="C14" s="277" t="s">
        <v>577</v>
      </c>
      <c r="D14" s="309">
        <f t="shared" si="3"/>
        <v>79782</v>
      </c>
      <c r="E14" s="309">
        <v>79782</v>
      </c>
      <c r="F14" s="309">
        <v>0</v>
      </c>
      <c r="G14" s="309">
        <v>1089</v>
      </c>
      <c r="H14" s="309">
        <f>SUM('ごみ搬入量内訳'!E14,+'ごみ搬入量内訳'!AD14)</f>
        <v>28418</v>
      </c>
      <c r="I14" s="309">
        <f>'ごみ搬入量内訳'!BC14</f>
        <v>643</v>
      </c>
      <c r="J14" s="309">
        <f>'資源化量内訳'!BO14</f>
        <v>2824</v>
      </c>
      <c r="K14" s="309">
        <f t="shared" si="4"/>
        <v>31885</v>
      </c>
      <c r="L14" s="309">
        <f t="shared" si="5"/>
        <v>1094.9357547261493</v>
      </c>
      <c r="M14" s="309">
        <f>IF(D14&lt;&gt;0,('ごみ搬入量内訳'!BR14+'ごみ処理概要'!J14)/'ごみ処理概要'!D14/365*1000000,"-")</f>
        <v>824.6787564606703</v>
      </c>
      <c r="N14" s="309">
        <f>IF(D14&lt;&gt;0,'ごみ搬入量内訳'!CM14/'ごみ処理概要'!D14/365*1000000,"-")</f>
        <v>270.25699826547896</v>
      </c>
      <c r="O14" s="309">
        <f>'ごみ搬入量内訳'!DH14</f>
        <v>0</v>
      </c>
      <c r="P14" s="309">
        <f>'ごみ処理量内訳'!E14</f>
        <v>24064</v>
      </c>
      <c r="Q14" s="309">
        <f>'ごみ処理量内訳'!N14</f>
        <v>0</v>
      </c>
      <c r="R14" s="309">
        <f t="shared" si="6"/>
        <v>1614</v>
      </c>
      <c r="S14" s="309">
        <f>'ごみ処理量内訳'!G14</f>
        <v>1168</v>
      </c>
      <c r="T14" s="309">
        <f>'ごみ処理量内訳'!L14</f>
        <v>446</v>
      </c>
      <c r="U14" s="309">
        <f>'ごみ処理量内訳'!H14</f>
        <v>0</v>
      </c>
      <c r="V14" s="309">
        <f>'ごみ処理量内訳'!I14</f>
        <v>0</v>
      </c>
      <c r="W14" s="309">
        <f>'ごみ処理量内訳'!J14</f>
        <v>0</v>
      </c>
      <c r="X14" s="309">
        <f>'ごみ処理量内訳'!K14</f>
        <v>0</v>
      </c>
      <c r="Y14" s="309">
        <f>'ごみ処理量内訳'!M14</f>
        <v>0</v>
      </c>
      <c r="Z14" s="309">
        <f>'資源化量内訳'!Y14</f>
        <v>3383</v>
      </c>
      <c r="AA14" s="309">
        <f t="shared" si="7"/>
        <v>29061</v>
      </c>
      <c r="AB14" s="310">
        <f t="shared" si="8"/>
        <v>100</v>
      </c>
      <c r="AC14" s="309">
        <f>'施設資源化量内訳'!Y14</f>
        <v>2032</v>
      </c>
      <c r="AD14" s="309">
        <f>'施設資源化量内訳'!AT14</f>
        <v>448</v>
      </c>
      <c r="AE14" s="309">
        <f>'施設資源化量内訳'!BO14</f>
        <v>0</v>
      </c>
      <c r="AF14" s="309">
        <f>'施設資源化量内訳'!CJ14</f>
        <v>0</v>
      </c>
      <c r="AG14" s="309">
        <f>'施設資源化量内訳'!DE14</f>
        <v>0</v>
      </c>
      <c r="AH14" s="309">
        <f>'施設資源化量内訳'!DZ14</f>
        <v>0</v>
      </c>
      <c r="AI14" s="309">
        <f>'施設資源化量内訳'!EU14</f>
        <v>351</v>
      </c>
      <c r="AJ14" s="309">
        <f t="shared" si="9"/>
        <v>2831</v>
      </c>
      <c r="AK14" s="310">
        <f t="shared" si="10"/>
        <v>28.345617061314098</v>
      </c>
      <c r="AL14" s="310">
        <f>IF((AA14+J14)&lt;&gt;0,('資源化量内訳'!D14-'資源化量内訳'!R14-'資源化量内訳'!T14-'資源化量内訳'!V14-'資源化量内訳'!U14)/(AA14+J14)*100,"-")</f>
        <v>28.345617061314098</v>
      </c>
      <c r="AM14" s="309">
        <f>'ごみ処理量内訳'!AA14</f>
        <v>0</v>
      </c>
      <c r="AN14" s="309">
        <f>'ごみ処理量内訳'!AB14</f>
        <v>3640</v>
      </c>
      <c r="AO14" s="309">
        <f>'ごみ処理量内訳'!AC14</f>
        <v>507</v>
      </c>
      <c r="AP14" s="309">
        <f t="shared" si="11"/>
        <v>4147</v>
      </c>
    </row>
    <row r="15" spans="1:42" s="282" customFormat="1" ht="12" customHeight="1">
      <c r="A15" s="277" t="s">
        <v>555</v>
      </c>
      <c r="B15" s="278" t="s">
        <v>578</v>
      </c>
      <c r="C15" s="277" t="s">
        <v>579</v>
      </c>
      <c r="D15" s="309">
        <f t="shared" si="3"/>
        <v>45688</v>
      </c>
      <c r="E15" s="309">
        <v>45688</v>
      </c>
      <c r="F15" s="309">
        <v>0</v>
      </c>
      <c r="G15" s="309">
        <v>1507</v>
      </c>
      <c r="H15" s="309">
        <f>SUM('ごみ搬入量内訳'!E15,+'ごみ搬入量内訳'!AD15)</f>
        <v>12568</v>
      </c>
      <c r="I15" s="309">
        <f>'ごみ搬入量内訳'!BC15</f>
        <v>5180</v>
      </c>
      <c r="J15" s="309">
        <f>'資源化量内訳'!BO15</f>
        <v>265</v>
      </c>
      <c r="K15" s="309">
        <f t="shared" si="4"/>
        <v>18013</v>
      </c>
      <c r="L15" s="309">
        <f t="shared" si="5"/>
        <v>1080.1673290909396</v>
      </c>
      <c r="M15" s="309">
        <f>IF(D15&lt;&gt;0,('ごみ搬入量内訳'!BR15+'ごみ処理概要'!J15)/'ごみ処理概要'!D15/365*1000000,"-")</f>
        <v>667.3614725727567</v>
      </c>
      <c r="N15" s="309">
        <f>IF(D15&lt;&gt;0,'ごみ搬入量内訳'!CM15/'ごみ処理概要'!D15/365*1000000,"-")</f>
        <v>412.8058565181829</v>
      </c>
      <c r="O15" s="309">
        <f>'ごみ搬入量内訳'!DH15</f>
        <v>0</v>
      </c>
      <c r="P15" s="309">
        <f>'ごみ処理量内訳'!E15</f>
        <v>13383</v>
      </c>
      <c r="Q15" s="309">
        <f>'ごみ処理量内訳'!N15</f>
        <v>0</v>
      </c>
      <c r="R15" s="309">
        <f t="shared" si="6"/>
        <v>906</v>
      </c>
      <c r="S15" s="309">
        <f>'ごみ処理量内訳'!G15</f>
        <v>893</v>
      </c>
      <c r="T15" s="309">
        <f>'ごみ処理量内訳'!L15</f>
        <v>13</v>
      </c>
      <c r="U15" s="309">
        <f>'ごみ処理量内訳'!H15</f>
        <v>0</v>
      </c>
      <c r="V15" s="309">
        <f>'ごみ処理量内訳'!I15</f>
        <v>0</v>
      </c>
      <c r="W15" s="309">
        <f>'ごみ処理量内訳'!J15</f>
        <v>0</v>
      </c>
      <c r="X15" s="309">
        <f>'ごみ処理量内訳'!K15</f>
        <v>0</v>
      </c>
      <c r="Y15" s="309">
        <f>'ごみ処理量内訳'!M15</f>
        <v>0</v>
      </c>
      <c r="Z15" s="309">
        <f>'資源化量内訳'!Y15</f>
        <v>3459</v>
      </c>
      <c r="AA15" s="309">
        <f t="shared" si="7"/>
        <v>17748</v>
      </c>
      <c r="AB15" s="310">
        <f t="shared" si="8"/>
        <v>100</v>
      </c>
      <c r="AC15" s="309">
        <f>'施設資源化量内訳'!Y15</f>
        <v>0</v>
      </c>
      <c r="AD15" s="309">
        <f>'施設資源化量内訳'!AT15</f>
        <v>307</v>
      </c>
      <c r="AE15" s="309">
        <f>'施設資源化量内訳'!BO15</f>
        <v>0</v>
      </c>
      <c r="AF15" s="309">
        <f>'施設資源化量内訳'!CJ15</f>
        <v>0</v>
      </c>
      <c r="AG15" s="309">
        <f>'施設資源化量内訳'!DE15</f>
        <v>0</v>
      </c>
      <c r="AH15" s="309">
        <f>'施設資源化量内訳'!DZ15</f>
        <v>0</v>
      </c>
      <c r="AI15" s="309">
        <f>'施設資源化量内訳'!EU15</f>
        <v>12</v>
      </c>
      <c r="AJ15" s="309">
        <f t="shared" si="9"/>
        <v>319</v>
      </c>
      <c r="AK15" s="310">
        <f t="shared" si="10"/>
        <v>22.444900904902017</v>
      </c>
      <c r="AL15" s="310">
        <f>IF((AA15+J15)&lt;&gt;0,('資源化量内訳'!D15-'資源化量内訳'!R15-'資源化量内訳'!T15-'資源化量内訳'!V15-'資源化量内訳'!U15)/(AA15+J15)*100,"-")</f>
        <v>22.444900904902017</v>
      </c>
      <c r="AM15" s="309">
        <f>'ごみ処理量内訳'!AA15</f>
        <v>0</v>
      </c>
      <c r="AN15" s="309">
        <f>'ごみ処理量内訳'!AB15</f>
        <v>2071</v>
      </c>
      <c r="AO15" s="309">
        <f>'ごみ処理量内訳'!AC15</f>
        <v>404</v>
      </c>
      <c r="AP15" s="309">
        <f t="shared" si="11"/>
        <v>2475</v>
      </c>
    </row>
    <row r="16" spans="1:42" s="282" customFormat="1" ht="12" customHeight="1">
      <c r="A16" s="277" t="s">
        <v>555</v>
      </c>
      <c r="B16" s="278" t="s">
        <v>580</v>
      </c>
      <c r="C16" s="277" t="s">
        <v>581</v>
      </c>
      <c r="D16" s="309">
        <f t="shared" si="3"/>
        <v>64305</v>
      </c>
      <c r="E16" s="309">
        <v>64305</v>
      </c>
      <c r="F16" s="309">
        <v>0</v>
      </c>
      <c r="G16" s="309">
        <v>4398</v>
      </c>
      <c r="H16" s="309">
        <f>SUM('ごみ搬入量内訳'!E16,+'ごみ搬入量内訳'!AD16)</f>
        <v>16690</v>
      </c>
      <c r="I16" s="309">
        <f>'ごみ搬入量内訳'!BC16</f>
        <v>1296</v>
      </c>
      <c r="J16" s="309">
        <f>'資源化量内訳'!BO16</f>
        <v>1638</v>
      </c>
      <c r="K16" s="309">
        <f t="shared" si="4"/>
        <v>19624</v>
      </c>
      <c r="L16" s="309">
        <f t="shared" si="5"/>
        <v>836.0840301942902</v>
      </c>
      <c r="M16" s="309">
        <f>IF(D16&lt;&gt;0,('ごみ搬入量内訳'!BR16+'ごみ処理概要'!J16)/'ごみ処理概要'!D16/365*1000000,"-")</f>
        <v>661.9566641423098</v>
      </c>
      <c r="N16" s="309">
        <f>IF(D16&lt;&gt;0,'ごみ搬入量内訳'!CM16/'ごみ処理概要'!D16/365*1000000,"-")</f>
        <v>174.12736605198043</v>
      </c>
      <c r="O16" s="309">
        <f>'ごみ搬入量内訳'!DH16</f>
        <v>0</v>
      </c>
      <c r="P16" s="309">
        <f>'ごみ処理量内訳'!E16</f>
        <v>14077</v>
      </c>
      <c r="Q16" s="309">
        <f>'ごみ処理量内訳'!N16</f>
        <v>0</v>
      </c>
      <c r="R16" s="309">
        <f t="shared" si="6"/>
        <v>2637</v>
      </c>
      <c r="S16" s="309">
        <f>'ごみ処理量内訳'!G16</f>
        <v>615</v>
      </c>
      <c r="T16" s="309">
        <f>'ごみ処理量内訳'!L16</f>
        <v>1981</v>
      </c>
      <c r="U16" s="309">
        <f>'ごみ処理量内訳'!H16</f>
        <v>41</v>
      </c>
      <c r="V16" s="309">
        <f>'ごみ処理量内訳'!I16</f>
        <v>0</v>
      </c>
      <c r="W16" s="309">
        <f>'ごみ処理量内訳'!J16</f>
        <v>0</v>
      </c>
      <c r="X16" s="309">
        <f>'ごみ処理量内訳'!K16</f>
        <v>0</v>
      </c>
      <c r="Y16" s="309">
        <f>'ごみ処理量内訳'!M16</f>
        <v>0</v>
      </c>
      <c r="Z16" s="309">
        <f>'資源化量内訳'!Y16</f>
        <v>0</v>
      </c>
      <c r="AA16" s="309">
        <f t="shared" si="7"/>
        <v>16714</v>
      </c>
      <c r="AB16" s="310">
        <f t="shared" si="8"/>
        <v>100</v>
      </c>
      <c r="AC16" s="309">
        <f>'施設資源化量内訳'!Y16</f>
        <v>488</v>
      </c>
      <c r="AD16" s="309">
        <f>'施設資源化量内訳'!AT16</f>
        <v>200</v>
      </c>
      <c r="AE16" s="309">
        <f>'施設資源化量内訳'!BO16</f>
        <v>0</v>
      </c>
      <c r="AF16" s="309">
        <f>'施設資源化量内訳'!CJ16</f>
        <v>0</v>
      </c>
      <c r="AG16" s="309">
        <f>'施設資源化量内訳'!DE16</f>
        <v>0</v>
      </c>
      <c r="AH16" s="309">
        <f>'施設資源化量内訳'!DZ16</f>
        <v>0</v>
      </c>
      <c r="AI16" s="309">
        <f>'施設資源化量内訳'!EU16</f>
        <v>715</v>
      </c>
      <c r="AJ16" s="309">
        <f t="shared" si="9"/>
        <v>1403</v>
      </c>
      <c r="AK16" s="310">
        <f t="shared" si="10"/>
        <v>16.570401046207497</v>
      </c>
      <c r="AL16" s="310">
        <f>IF((AA16+J16)&lt;&gt;0,('資源化量内訳'!D16-'資源化量内訳'!R16-'資源化量内訳'!T16-'資源化量内訳'!V16-'資源化量内訳'!U16)/(AA16+J16)*100,"-")</f>
        <v>16.570401046207497</v>
      </c>
      <c r="AM16" s="309">
        <f>'ごみ処理量内訳'!AA16</f>
        <v>0</v>
      </c>
      <c r="AN16" s="309">
        <f>'ごみ処理量内訳'!AB16</f>
        <v>1475</v>
      </c>
      <c r="AO16" s="309">
        <f>'ごみ処理量内訳'!AC16</f>
        <v>252</v>
      </c>
      <c r="AP16" s="309">
        <f t="shared" si="11"/>
        <v>1727</v>
      </c>
    </row>
    <row r="17" spans="1:42" s="282" customFormat="1" ht="12" customHeight="1">
      <c r="A17" s="277" t="s">
        <v>555</v>
      </c>
      <c r="B17" s="278" t="s">
        <v>582</v>
      </c>
      <c r="C17" s="277" t="s">
        <v>583</v>
      </c>
      <c r="D17" s="309">
        <f t="shared" si="3"/>
        <v>54573</v>
      </c>
      <c r="E17" s="309">
        <v>54573</v>
      </c>
      <c r="F17" s="309">
        <v>0</v>
      </c>
      <c r="G17" s="309">
        <v>113</v>
      </c>
      <c r="H17" s="309">
        <f>SUM('ごみ搬入量内訳'!E17,+'ごみ搬入量内訳'!AD17)</f>
        <v>14014</v>
      </c>
      <c r="I17" s="309">
        <f>'ごみ搬入量内訳'!BC17</f>
        <v>3538</v>
      </c>
      <c r="J17" s="309">
        <f>'資源化量内訳'!BO17</f>
        <v>772</v>
      </c>
      <c r="K17" s="309">
        <f t="shared" si="4"/>
        <v>18324</v>
      </c>
      <c r="L17" s="309">
        <f t="shared" si="5"/>
        <v>919.9190025475491</v>
      </c>
      <c r="M17" s="309">
        <f>IF(D17&lt;&gt;0,('ごみ搬入量内訳'!BR17+'ごみ処理概要'!J17)/'ごみ処理概要'!D17/365*1000000,"-")</f>
        <v>761.4282641147499</v>
      </c>
      <c r="N17" s="309">
        <f>IF(D17&lt;&gt;0,'ごみ搬入量内訳'!CM17/'ごみ処理概要'!D17/365*1000000,"-")</f>
        <v>158.4907384327992</v>
      </c>
      <c r="O17" s="309">
        <f>'ごみ搬入量内訳'!DH17</f>
        <v>0</v>
      </c>
      <c r="P17" s="309">
        <f>'ごみ処理量内訳'!E17</f>
        <v>15536</v>
      </c>
      <c r="Q17" s="309">
        <f>'ごみ処理量内訳'!N17</f>
        <v>0</v>
      </c>
      <c r="R17" s="309">
        <f t="shared" si="6"/>
        <v>1136</v>
      </c>
      <c r="S17" s="309">
        <f>'ごみ処理量内訳'!G17</f>
        <v>0</v>
      </c>
      <c r="T17" s="309">
        <f>'ごみ処理量内訳'!L17</f>
        <v>1136</v>
      </c>
      <c r="U17" s="309">
        <f>'ごみ処理量内訳'!H17</f>
        <v>0</v>
      </c>
      <c r="V17" s="309">
        <f>'ごみ処理量内訳'!I17</f>
        <v>0</v>
      </c>
      <c r="W17" s="309">
        <f>'ごみ処理量内訳'!J17</f>
        <v>0</v>
      </c>
      <c r="X17" s="309">
        <f>'ごみ処理量内訳'!K17</f>
        <v>0</v>
      </c>
      <c r="Y17" s="309">
        <f>'ごみ処理量内訳'!M17</f>
        <v>0</v>
      </c>
      <c r="Z17" s="309">
        <f>'資源化量内訳'!Y17</f>
        <v>890</v>
      </c>
      <c r="AA17" s="309">
        <f t="shared" si="7"/>
        <v>17562</v>
      </c>
      <c r="AB17" s="310">
        <f t="shared" si="8"/>
        <v>100</v>
      </c>
      <c r="AC17" s="309">
        <f>'施設資源化量内訳'!Y17</f>
        <v>0</v>
      </c>
      <c r="AD17" s="309">
        <f>'施設資源化量内訳'!AT17</f>
        <v>0</v>
      </c>
      <c r="AE17" s="309">
        <f>'施設資源化量内訳'!BO17</f>
        <v>0</v>
      </c>
      <c r="AF17" s="309">
        <f>'施設資源化量内訳'!CJ17</f>
        <v>0</v>
      </c>
      <c r="AG17" s="309">
        <f>'施設資源化量内訳'!DE17</f>
        <v>0</v>
      </c>
      <c r="AH17" s="309">
        <f>'施設資源化量内訳'!DZ17</f>
        <v>0</v>
      </c>
      <c r="AI17" s="309">
        <f>'施設資源化量内訳'!EU17</f>
        <v>1142</v>
      </c>
      <c r="AJ17" s="309">
        <f t="shared" si="9"/>
        <v>1142</v>
      </c>
      <c r="AK17" s="310">
        <f t="shared" si="10"/>
        <v>15.293989309479656</v>
      </c>
      <c r="AL17" s="310">
        <f>IF((AA17+J17)&lt;&gt;0,('資源化量内訳'!D17-'資源化量内訳'!R17-'資源化量内訳'!T17-'資源化量内訳'!V17-'資源化量内訳'!U17)/(AA17+J17)*100,"-")</f>
        <v>15.293989309479656</v>
      </c>
      <c r="AM17" s="309">
        <f>'ごみ処理量内訳'!AA17</f>
        <v>0</v>
      </c>
      <c r="AN17" s="309">
        <f>'ごみ処理量内訳'!AB17</f>
        <v>1862</v>
      </c>
      <c r="AO17" s="309">
        <f>'ごみ処理量内訳'!AC17</f>
        <v>6</v>
      </c>
      <c r="AP17" s="309">
        <f t="shared" si="11"/>
        <v>1868</v>
      </c>
    </row>
    <row r="18" spans="1:42" s="282" customFormat="1" ht="12" customHeight="1">
      <c r="A18" s="277" t="s">
        <v>555</v>
      </c>
      <c r="B18" s="278" t="s">
        <v>584</v>
      </c>
      <c r="C18" s="277" t="s">
        <v>585</v>
      </c>
      <c r="D18" s="309">
        <f t="shared" si="3"/>
        <v>31263</v>
      </c>
      <c r="E18" s="309">
        <v>31263</v>
      </c>
      <c r="F18" s="309">
        <v>0</v>
      </c>
      <c r="G18" s="309">
        <v>164</v>
      </c>
      <c r="H18" s="309">
        <f>SUM('ごみ搬入量内訳'!E18,+'ごみ搬入量内訳'!AD18)</f>
        <v>8586</v>
      </c>
      <c r="I18" s="309">
        <f>'ごみ搬入量内訳'!BC18</f>
        <v>1225</v>
      </c>
      <c r="J18" s="309">
        <f>'資源化量内訳'!BO18</f>
        <v>53</v>
      </c>
      <c r="K18" s="309">
        <f t="shared" si="4"/>
        <v>9864</v>
      </c>
      <c r="L18" s="309">
        <f t="shared" si="5"/>
        <v>864.4294384494955</v>
      </c>
      <c r="M18" s="309">
        <f>IF(D18&lt;&gt;0,('ごみ搬入量内訳'!BR18+'ごみ処理概要'!J18)/'ごみ処理概要'!D18/365*1000000,"-")</f>
        <v>649.8118700428842</v>
      </c>
      <c r="N18" s="309">
        <f>IF(D18&lt;&gt;0,'ごみ搬入量内訳'!CM18/'ごみ処理概要'!D18/365*1000000,"-")</f>
        <v>214.61756840661133</v>
      </c>
      <c r="O18" s="309">
        <f>'ごみ搬入量内訳'!DH18</f>
        <v>0</v>
      </c>
      <c r="P18" s="309">
        <f>'ごみ処理量内訳'!E18</f>
        <v>7092</v>
      </c>
      <c r="Q18" s="309">
        <f>'ごみ処理量内訳'!N18</f>
        <v>0</v>
      </c>
      <c r="R18" s="309">
        <f t="shared" si="6"/>
        <v>2674</v>
      </c>
      <c r="S18" s="309">
        <f>'ごみ処理量内訳'!G18</f>
        <v>0</v>
      </c>
      <c r="T18" s="309">
        <f>'ごみ処理量内訳'!L18</f>
        <v>2503</v>
      </c>
      <c r="U18" s="309">
        <f>'ごみ処理量内訳'!H18</f>
        <v>0</v>
      </c>
      <c r="V18" s="309">
        <f>'ごみ処理量内訳'!I18</f>
        <v>0</v>
      </c>
      <c r="W18" s="309">
        <f>'ごみ処理量内訳'!J18</f>
        <v>0</v>
      </c>
      <c r="X18" s="309">
        <f>'ごみ処理量内訳'!K18</f>
        <v>0</v>
      </c>
      <c r="Y18" s="309">
        <f>'ごみ処理量内訳'!M18</f>
        <v>171</v>
      </c>
      <c r="Z18" s="309">
        <f>'資源化量内訳'!Y18</f>
        <v>0</v>
      </c>
      <c r="AA18" s="309">
        <f t="shared" si="7"/>
        <v>9766</v>
      </c>
      <c r="AB18" s="310">
        <f t="shared" si="8"/>
        <v>100</v>
      </c>
      <c r="AC18" s="309">
        <f>'施設資源化量内訳'!Y18</f>
        <v>0</v>
      </c>
      <c r="AD18" s="309">
        <f>'施設資源化量内訳'!AT18</f>
        <v>0</v>
      </c>
      <c r="AE18" s="309">
        <f>'施設資源化量内訳'!BO18</f>
        <v>0</v>
      </c>
      <c r="AF18" s="309">
        <f>'施設資源化量内訳'!CJ18</f>
        <v>0</v>
      </c>
      <c r="AG18" s="309">
        <f>'施設資源化量内訳'!DE18</f>
        <v>0</v>
      </c>
      <c r="AH18" s="309">
        <f>'施設資源化量内訳'!DZ18</f>
        <v>0</v>
      </c>
      <c r="AI18" s="309">
        <f>'施設資源化量内訳'!EU18</f>
        <v>2503</v>
      </c>
      <c r="AJ18" s="309">
        <f t="shared" si="9"/>
        <v>2503</v>
      </c>
      <c r="AK18" s="310">
        <f t="shared" si="10"/>
        <v>26.03116406966086</v>
      </c>
      <c r="AL18" s="310">
        <f>IF((AA18+J18)&lt;&gt;0,('資源化量内訳'!D18-'資源化量内訳'!R18-'資源化量内訳'!T18-'資源化量内訳'!V18-'資源化量内訳'!U18)/(AA18+J18)*100,"-")</f>
        <v>26.03116406966086</v>
      </c>
      <c r="AM18" s="309">
        <f>'ごみ処理量内訳'!AA18</f>
        <v>0</v>
      </c>
      <c r="AN18" s="309">
        <f>'ごみ処理量内訳'!AB18</f>
        <v>709</v>
      </c>
      <c r="AO18" s="309">
        <f>'ごみ処理量内訳'!AC18</f>
        <v>171</v>
      </c>
      <c r="AP18" s="309">
        <f t="shared" si="11"/>
        <v>880</v>
      </c>
    </row>
    <row r="19" spans="1:42" s="282" customFormat="1" ht="12" customHeight="1">
      <c r="A19" s="277" t="s">
        <v>555</v>
      </c>
      <c r="B19" s="278" t="s">
        <v>586</v>
      </c>
      <c r="C19" s="277" t="s">
        <v>587</v>
      </c>
      <c r="D19" s="309">
        <f t="shared" si="3"/>
        <v>46627</v>
      </c>
      <c r="E19" s="309">
        <v>46627</v>
      </c>
      <c r="F19" s="309">
        <v>0</v>
      </c>
      <c r="G19" s="309">
        <v>230</v>
      </c>
      <c r="H19" s="309">
        <f>SUM('ごみ搬入量内訳'!E19,+'ごみ搬入量内訳'!AD19)</f>
        <v>15915</v>
      </c>
      <c r="I19" s="309">
        <f>'ごみ搬入量内訳'!BC19</f>
        <v>3386</v>
      </c>
      <c r="J19" s="309">
        <f>'資源化量内訳'!BO19</f>
        <v>0</v>
      </c>
      <c r="K19" s="309">
        <f t="shared" si="4"/>
        <v>19301</v>
      </c>
      <c r="L19" s="309">
        <f t="shared" si="5"/>
        <v>1134.0950962917307</v>
      </c>
      <c r="M19" s="309">
        <f>IF(D19&lt;&gt;0,('ごみ搬入量内訳'!BR19+'ごみ処理概要'!J19)/'ごみ処理概要'!D19/365*1000000,"-")</f>
        <v>1015.4619685049319</v>
      </c>
      <c r="N19" s="309">
        <f>IF(D19&lt;&gt;0,'ごみ搬入量内訳'!CM19/'ごみ処理概要'!D19/365*1000000,"-")</f>
        <v>118.63312778679882</v>
      </c>
      <c r="O19" s="309">
        <f>'ごみ搬入量内訳'!DH19</f>
        <v>0</v>
      </c>
      <c r="P19" s="309">
        <f>'ごみ処理量内訳'!E19</f>
        <v>14509</v>
      </c>
      <c r="Q19" s="309">
        <f>'ごみ処理量内訳'!N19</f>
        <v>1687</v>
      </c>
      <c r="R19" s="309">
        <f t="shared" si="6"/>
        <v>725</v>
      </c>
      <c r="S19" s="309">
        <f>'ごみ処理量内訳'!G19</f>
        <v>0</v>
      </c>
      <c r="T19" s="309">
        <f>'ごみ処理量内訳'!L19</f>
        <v>725</v>
      </c>
      <c r="U19" s="309">
        <f>'ごみ処理量内訳'!H19</f>
        <v>0</v>
      </c>
      <c r="V19" s="309">
        <f>'ごみ処理量内訳'!I19</f>
        <v>0</v>
      </c>
      <c r="W19" s="309">
        <f>'ごみ処理量内訳'!J19</f>
        <v>0</v>
      </c>
      <c r="X19" s="309">
        <f>'ごみ処理量内訳'!K19</f>
        <v>0</v>
      </c>
      <c r="Y19" s="309">
        <f>'ごみ処理量内訳'!M19</f>
        <v>0</v>
      </c>
      <c r="Z19" s="309">
        <f>'資源化量内訳'!Y19</f>
        <v>2529</v>
      </c>
      <c r="AA19" s="309">
        <f t="shared" si="7"/>
        <v>19450</v>
      </c>
      <c r="AB19" s="310">
        <f t="shared" si="8"/>
        <v>91.32647814910025</v>
      </c>
      <c r="AC19" s="309">
        <f>'施設資源化量内訳'!Y19</f>
        <v>0</v>
      </c>
      <c r="AD19" s="309">
        <f>'施設資源化量内訳'!AT19</f>
        <v>0</v>
      </c>
      <c r="AE19" s="309">
        <f>'施設資源化量内訳'!BO19</f>
        <v>0</v>
      </c>
      <c r="AF19" s="309">
        <f>'施設資源化量内訳'!CJ19</f>
        <v>0</v>
      </c>
      <c r="AG19" s="309">
        <f>'施設資源化量内訳'!DE19</f>
        <v>0</v>
      </c>
      <c r="AH19" s="309">
        <f>'施設資源化量内訳'!DZ19</f>
        <v>0</v>
      </c>
      <c r="AI19" s="309">
        <f>'施設資源化量内訳'!EU19</f>
        <v>511</v>
      </c>
      <c r="AJ19" s="309">
        <f t="shared" si="9"/>
        <v>511</v>
      </c>
      <c r="AK19" s="310">
        <f t="shared" si="10"/>
        <v>15.629820051413882</v>
      </c>
      <c r="AL19" s="310">
        <f>IF((AA19+J19)&lt;&gt;0,('資源化量内訳'!D19-'資源化量内訳'!R19-'資源化量内訳'!T19-'資源化量内訳'!V19-'資源化量内訳'!U19)/(AA19+J19)*100,"-")</f>
        <v>15.629820051413882</v>
      </c>
      <c r="AM19" s="309">
        <f>'ごみ処理量内訳'!AA19</f>
        <v>1687</v>
      </c>
      <c r="AN19" s="309">
        <f>'ごみ処理量内訳'!AB19</f>
        <v>1745</v>
      </c>
      <c r="AO19" s="309">
        <f>'ごみ処理量内訳'!AC19</f>
        <v>0</v>
      </c>
      <c r="AP19" s="309">
        <f t="shared" si="11"/>
        <v>3432</v>
      </c>
    </row>
    <row r="20" spans="1:42" s="282" customFormat="1" ht="12" customHeight="1">
      <c r="A20" s="277" t="s">
        <v>555</v>
      </c>
      <c r="B20" s="278" t="s">
        <v>588</v>
      </c>
      <c r="C20" s="277" t="s">
        <v>589</v>
      </c>
      <c r="D20" s="309">
        <f t="shared" si="3"/>
        <v>78279</v>
      </c>
      <c r="E20" s="309">
        <v>78279</v>
      </c>
      <c r="F20" s="309">
        <v>0</v>
      </c>
      <c r="G20" s="309">
        <v>557</v>
      </c>
      <c r="H20" s="309">
        <f>SUM('ごみ搬入量内訳'!E20,+'ごみ搬入量内訳'!AD20)</f>
        <v>24517</v>
      </c>
      <c r="I20" s="309">
        <f>'ごみ搬入量内訳'!BC20</f>
        <v>3763</v>
      </c>
      <c r="J20" s="309">
        <f>'資源化量内訳'!BO20</f>
        <v>1036</v>
      </c>
      <c r="K20" s="309">
        <f t="shared" si="4"/>
        <v>29316</v>
      </c>
      <c r="L20" s="309">
        <f t="shared" si="5"/>
        <v>1026.0454045041208</v>
      </c>
      <c r="M20" s="309">
        <f>IF(D20&lt;&gt;0,('ごみ搬入量内訳'!BR20+'ごみ処理概要'!J20)/'ごみ処理概要'!D20/365*1000000,"-")</f>
        <v>754.4492679591633</v>
      </c>
      <c r="N20" s="309">
        <f>IF(D20&lt;&gt;0,'ごみ搬入量内訳'!CM20/'ごみ処理概要'!D20/365*1000000,"-")</f>
        <v>271.5961365449577</v>
      </c>
      <c r="O20" s="309">
        <f>'ごみ搬入量内訳'!DH20</f>
        <v>0</v>
      </c>
      <c r="P20" s="309">
        <f>'ごみ処理量内訳'!E20</f>
        <v>22309</v>
      </c>
      <c r="Q20" s="309">
        <f>'ごみ処理量内訳'!N20</f>
        <v>0</v>
      </c>
      <c r="R20" s="309">
        <f t="shared" si="6"/>
        <v>2118</v>
      </c>
      <c r="S20" s="309">
        <f>'ごみ処理量内訳'!G20</f>
        <v>2036</v>
      </c>
      <c r="T20" s="309">
        <f>'ごみ処理量内訳'!L20</f>
        <v>82</v>
      </c>
      <c r="U20" s="309">
        <f>'ごみ処理量内訳'!H20</f>
        <v>0</v>
      </c>
      <c r="V20" s="309">
        <f>'ごみ処理量内訳'!I20</f>
        <v>0</v>
      </c>
      <c r="W20" s="309">
        <f>'ごみ処理量内訳'!J20</f>
        <v>0</v>
      </c>
      <c r="X20" s="309">
        <f>'ごみ処理量内訳'!K20</f>
        <v>0</v>
      </c>
      <c r="Y20" s="309">
        <f>'ごみ処理量内訳'!M20</f>
        <v>0</v>
      </c>
      <c r="Z20" s="309">
        <f>'資源化量内訳'!Y20</f>
        <v>3694</v>
      </c>
      <c r="AA20" s="309">
        <f t="shared" si="7"/>
        <v>28121</v>
      </c>
      <c r="AB20" s="310">
        <f t="shared" si="8"/>
        <v>100</v>
      </c>
      <c r="AC20" s="309">
        <f>'施設資源化量内訳'!Y20</f>
        <v>1911</v>
      </c>
      <c r="AD20" s="309">
        <f>'施設資源化量内訳'!AT20</f>
        <v>734</v>
      </c>
      <c r="AE20" s="309">
        <f>'施設資源化量内訳'!BO20</f>
        <v>0</v>
      </c>
      <c r="AF20" s="309">
        <f>'施設資源化量内訳'!CJ20</f>
        <v>0</v>
      </c>
      <c r="AG20" s="309">
        <f>'施設資源化量内訳'!DE20</f>
        <v>0</v>
      </c>
      <c r="AH20" s="309">
        <f>'施設資源化量内訳'!DZ20</f>
        <v>0</v>
      </c>
      <c r="AI20" s="309">
        <f>'施設資源化量内訳'!EU20</f>
        <v>82</v>
      </c>
      <c r="AJ20" s="309">
        <f t="shared" si="9"/>
        <v>2727</v>
      </c>
      <c r="AK20" s="310">
        <f t="shared" si="10"/>
        <v>25.575333539115817</v>
      </c>
      <c r="AL20" s="310">
        <f>IF((AA20+J20)&lt;&gt;0,('資源化量内訳'!D20-'資源化量内訳'!R20-'資源化量内訳'!T20-'資源化量内訳'!V20-'資源化量内訳'!U20)/(AA20+J20)*100,"-")</f>
        <v>25.575333539115817</v>
      </c>
      <c r="AM20" s="309">
        <f>'ごみ処理量内訳'!AA20</f>
        <v>0</v>
      </c>
      <c r="AN20" s="309">
        <f>'ごみ処理量内訳'!AB20</f>
        <v>1864</v>
      </c>
      <c r="AO20" s="309">
        <f>'ごみ処理量内訳'!AC20</f>
        <v>377</v>
      </c>
      <c r="AP20" s="309">
        <f t="shared" si="11"/>
        <v>2241</v>
      </c>
    </row>
    <row r="21" spans="1:42" s="282" customFormat="1" ht="12" customHeight="1">
      <c r="A21" s="277" t="s">
        <v>555</v>
      </c>
      <c r="B21" s="278" t="s">
        <v>590</v>
      </c>
      <c r="C21" s="277" t="s">
        <v>591</v>
      </c>
      <c r="D21" s="309">
        <f t="shared" si="3"/>
        <v>110287</v>
      </c>
      <c r="E21" s="309">
        <v>110287</v>
      </c>
      <c r="F21" s="309">
        <v>0</v>
      </c>
      <c r="G21" s="309">
        <v>1249</v>
      </c>
      <c r="H21" s="309">
        <f>SUM('ごみ搬入量内訳'!E21,+'ごみ搬入量内訳'!AD21)</f>
        <v>30279</v>
      </c>
      <c r="I21" s="309">
        <f>'ごみ搬入量内訳'!BC21</f>
        <v>506</v>
      </c>
      <c r="J21" s="309">
        <f>'資源化量内訳'!BO21</f>
        <v>1866</v>
      </c>
      <c r="K21" s="309">
        <f t="shared" si="4"/>
        <v>32651</v>
      </c>
      <c r="L21" s="309">
        <f t="shared" si="5"/>
        <v>811.109147229936</v>
      </c>
      <c r="M21" s="309">
        <f>IF(D21&lt;&gt;0,('ごみ搬入量内訳'!BR21+'ごみ処理概要'!J21)/'ごみ処理概要'!D21/365*1000000,"-")</f>
        <v>704.5627280553564</v>
      </c>
      <c r="N21" s="309">
        <f>IF(D21&lt;&gt;0,'ごみ搬入量内訳'!CM21/'ごみ処理概要'!D21/365*1000000,"-")</f>
        <v>106.54641917457951</v>
      </c>
      <c r="O21" s="309">
        <f>'ごみ搬入量内訳'!DH21</f>
        <v>0</v>
      </c>
      <c r="P21" s="309">
        <f>'ごみ処理量内訳'!E21</f>
        <v>23451</v>
      </c>
      <c r="Q21" s="309">
        <f>'ごみ処理量内訳'!N21</f>
        <v>0</v>
      </c>
      <c r="R21" s="309">
        <f t="shared" si="6"/>
        <v>6994</v>
      </c>
      <c r="S21" s="309">
        <f>'ごみ処理量内訳'!G21</f>
        <v>820</v>
      </c>
      <c r="T21" s="309">
        <f>'ごみ処理量内訳'!L21</f>
        <v>5913</v>
      </c>
      <c r="U21" s="309">
        <f>'ごみ処理量内訳'!H21</f>
        <v>261</v>
      </c>
      <c r="V21" s="309">
        <f>'ごみ処理量内訳'!I21</f>
        <v>0</v>
      </c>
      <c r="W21" s="309">
        <f>'ごみ処理量内訳'!J21</f>
        <v>0</v>
      </c>
      <c r="X21" s="309">
        <f>'ごみ処理量内訳'!K21</f>
        <v>0</v>
      </c>
      <c r="Y21" s="309">
        <f>'ごみ処理量内訳'!M21</f>
        <v>0</v>
      </c>
      <c r="Z21" s="309">
        <f>'資源化量内訳'!Y21</f>
        <v>1876</v>
      </c>
      <c r="AA21" s="309">
        <f t="shared" si="7"/>
        <v>32321</v>
      </c>
      <c r="AB21" s="310">
        <f t="shared" si="8"/>
        <v>100</v>
      </c>
      <c r="AC21" s="309">
        <f>'施設資源化量内訳'!Y21</f>
        <v>1456</v>
      </c>
      <c r="AD21" s="309">
        <f>'施設資源化量内訳'!AT21</f>
        <v>227</v>
      </c>
      <c r="AE21" s="309">
        <f>'施設資源化量内訳'!BO21</f>
        <v>1</v>
      </c>
      <c r="AF21" s="309">
        <f>'施設資源化量内訳'!CJ21</f>
        <v>0</v>
      </c>
      <c r="AG21" s="309">
        <f>'施設資源化量内訳'!DE21</f>
        <v>0</v>
      </c>
      <c r="AH21" s="309">
        <f>'施設資源化量内訳'!DZ21</f>
        <v>0</v>
      </c>
      <c r="AI21" s="309">
        <f>'施設資源化量内訳'!EU21</f>
        <v>2168</v>
      </c>
      <c r="AJ21" s="309">
        <f t="shared" si="9"/>
        <v>3852</v>
      </c>
      <c r="AK21" s="310">
        <f t="shared" si="10"/>
        <v>22.213121946938895</v>
      </c>
      <c r="AL21" s="310">
        <f>IF((AA21+J21)&lt;&gt;0,('資源化量内訳'!D21-'資源化量内訳'!R21-'資源化量内訳'!T21-'資源化量内訳'!V21-'資源化量内訳'!U21)/(AA21+J21)*100,"-")</f>
        <v>22.213121946938895</v>
      </c>
      <c r="AM21" s="309">
        <f>'ごみ処理量内訳'!AA21</f>
        <v>0</v>
      </c>
      <c r="AN21" s="309">
        <f>'ごみ処理量内訳'!AB21</f>
        <v>1530</v>
      </c>
      <c r="AO21" s="309">
        <f>'ごみ処理量内訳'!AC21</f>
        <v>123</v>
      </c>
      <c r="AP21" s="309">
        <f t="shared" si="11"/>
        <v>1653</v>
      </c>
    </row>
    <row r="22" spans="1:42" s="282" customFormat="1" ht="12" customHeight="1">
      <c r="A22" s="277" t="s">
        <v>555</v>
      </c>
      <c r="B22" s="278" t="s">
        <v>592</v>
      </c>
      <c r="C22" s="277" t="s">
        <v>593</v>
      </c>
      <c r="D22" s="309">
        <f t="shared" si="3"/>
        <v>83227</v>
      </c>
      <c r="E22" s="309">
        <v>83227</v>
      </c>
      <c r="F22" s="309">
        <v>0</v>
      </c>
      <c r="G22" s="309">
        <v>1071</v>
      </c>
      <c r="H22" s="309">
        <f>SUM('ごみ搬入量内訳'!E22,+'ごみ搬入量内訳'!AD22)</f>
        <v>23790</v>
      </c>
      <c r="I22" s="309">
        <f>'ごみ搬入量内訳'!BC22</f>
        <v>5129</v>
      </c>
      <c r="J22" s="309">
        <f>'資源化量内訳'!BO22</f>
        <v>713</v>
      </c>
      <c r="K22" s="309">
        <f t="shared" si="4"/>
        <v>29632</v>
      </c>
      <c r="L22" s="309">
        <f t="shared" si="5"/>
        <v>975.447410621981</v>
      </c>
      <c r="M22" s="309">
        <f>IF(D22&lt;&gt;0,('ごみ搬入量内訳'!BR22+'ごみ処理概要'!J22)/'ごみ処理概要'!D22/365*1000000,"-")</f>
        <v>778.1326232546703</v>
      </c>
      <c r="N22" s="309">
        <f>IF(D22&lt;&gt;0,'ごみ搬入量内訳'!CM22/'ごみ処理概要'!D22/365*1000000,"-")</f>
        <v>197.31478736731083</v>
      </c>
      <c r="O22" s="309">
        <f>'ごみ搬入量内訳'!DH22</f>
        <v>0</v>
      </c>
      <c r="P22" s="309">
        <f>'ごみ処理量内訳'!E22</f>
        <v>23089</v>
      </c>
      <c r="Q22" s="309">
        <f>'ごみ処理量内訳'!N22</f>
        <v>0</v>
      </c>
      <c r="R22" s="309">
        <f t="shared" si="6"/>
        <v>3086</v>
      </c>
      <c r="S22" s="309">
        <f>'ごみ処理量内訳'!G22</f>
        <v>1892</v>
      </c>
      <c r="T22" s="309">
        <f>'ごみ処理量内訳'!L22</f>
        <v>1194</v>
      </c>
      <c r="U22" s="309">
        <f>'ごみ処理量内訳'!H22</f>
        <v>0</v>
      </c>
      <c r="V22" s="309">
        <f>'ごみ処理量内訳'!I22</f>
        <v>0</v>
      </c>
      <c r="W22" s="309">
        <f>'ごみ処理量内訳'!J22</f>
        <v>0</v>
      </c>
      <c r="X22" s="309">
        <f>'ごみ処理量内訳'!K22</f>
        <v>0</v>
      </c>
      <c r="Y22" s="309">
        <f>'ごみ処理量内訳'!M22</f>
        <v>0</v>
      </c>
      <c r="Z22" s="309">
        <f>'資源化量内訳'!Y22</f>
        <v>2556</v>
      </c>
      <c r="AA22" s="309">
        <f t="shared" si="7"/>
        <v>28731</v>
      </c>
      <c r="AB22" s="310">
        <f t="shared" si="8"/>
        <v>100</v>
      </c>
      <c r="AC22" s="309">
        <f>'施設資源化量内訳'!Y22</f>
        <v>2422</v>
      </c>
      <c r="AD22" s="309">
        <f>'施設資源化量内訳'!AT22</f>
        <v>353</v>
      </c>
      <c r="AE22" s="309">
        <f>'施設資源化量内訳'!BO22</f>
        <v>0</v>
      </c>
      <c r="AF22" s="309">
        <f>'施設資源化量内訳'!CJ22</f>
        <v>0</v>
      </c>
      <c r="AG22" s="309">
        <f>'施設資源化量内訳'!DE22</f>
        <v>0</v>
      </c>
      <c r="AH22" s="309">
        <f>'施設資源化量内訳'!DZ22</f>
        <v>0</v>
      </c>
      <c r="AI22" s="309">
        <f>'施設資源化量内訳'!EU22</f>
        <v>1194</v>
      </c>
      <c r="AJ22" s="309">
        <f t="shared" si="9"/>
        <v>3969</v>
      </c>
      <c r="AK22" s="310">
        <f t="shared" si="10"/>
        <v>24.58225784540144</v>
      </c>
      <c r="AL22" s="310">
        <f>IF((AA22+J22)&lt;&gt;0,('資源化量内訳'!D22-'資源化量内訳'!R22-'資源化量内訳'!T22-'資源化量内訳'!V22-'資源化量内訳'!U22)/(AA22+J22)*100,"-")</f>
        <v>24.58225784540144</v>
      </c>
      <c r="AM22" s="309">
        <f>'ごみ処理量内訳'!AA22</f>
        <v>0</v>
      </c>
      <c r="AN22" s="309">
        <f>'ごみ処理量内訳'!AB22</f>
        <v>759</v>
      </c>
      <c r="AO22" s="309">
        <f>'ごみ処理量内訳'!AC22</f>
        <v>0</v>
      </c>
      <c r="AP22" s="309">
        <f t="shared" si="11"/>
        <v>759</v>
      </c>
    </row>
    <row r="23" spans="1:42" s="282" customFormat="1" ht="12" customHeight="1">
      <c r="A23" s="277" t="s">
        <v>555</v>
      </c>
      <c r="B23" s="278" t="s">
        <v>594</v>
      </c>
      <c r="C23" s="277" t="s">
        <v>595</v>
      </c>
      <c r="D23" s="309">
        <f t="shared" si="3"/>
        <v>216331</v>
      </c>
      <c r="E23" s="309">
        <v>216331</v>
      </c>
      <c r="F23" s="309">
        <v>0</v>
      </c>
      <c r="G23" s="309">
        <v>7081</v>
      </c>
      <c r="H23" s="309">
        <f>SUM('ごみ搬入量内訳'!E23,+'ごみ搬入量内訳'!AD23)</f>
        <v>76070</v>
      </c>
      <c r="I23" s="309">
        <f>'ごみ搬入量内訳'!BC23</f>
        <v>6777</v>
      </c>
      <c r="J23" s="309">
        <f>'資源化量内訳'!BO23</f>
        <v>1448</v>
      </c>
      <c r="K23" s="309">
        <f t="shared" si="4"/>
        <v>84295</v>
      </c>
      <c r="L23" s="309">
        <f t="shared" si="5"/>
        <v>1067.5548371682842</v>
      </c>
      <c r="M23" s="309">
        <f>IF(D23&lt;&gt;0,('ごみ搬入量内訳'!BR23+'ごみ処理概要'!J23)/'ごみ処理概要'!D23/365*1000000,"-")</f>
        <v>704.9066046240785</v>
      </c>
      <c r="N23" s="309">
        <f>IF(D23&lt;&gt;0,'ごみ搬入量内訳'!CM23/'ごみ処理概要'!D23/365*1000000,"-")</f>
        <v>362.6482325442056</v>
      </c>
      <c r="O23" s="309">
        <f>'ごみ搬入量内訳'!DH23</f>
        <v>0</v>
      </c>
      <c r="P23" s="309">
        <f>'ごみ処理量内訳'!E23</f>
        <v>68536</v>
      </c>
      <c r="Q23" s="309">
        <f>'ごみ処理量内訳'!N23</f>
        <v>0</v>
      </c>
      <c r="R23" s="309">
        <f t="shared" si="6"/>
        <v>10058</v>
      </c>
      <c r="S23" s="309">
        <f>'ごみ処理量内訳'!G23</f>
        <v>5069</v>
      </c>
      <c r="T23" s="309">
        <f>'ごみ処理量内訳'!L23</f>
        <v>4989</v>
      </c>
      <c r="U23" s="309">
        <f>'ごみ処理量内訳'!H23</f>
        <v>0</v>
      </c>
      <c r="V23" s="309">
        <f>'ごみ処理量内訳'!I23</f>
        <v>0</v>
      </c>
      <c r="W23" s="309">
        <f>'ごみ処理量内訳'!J23</f>
        <v>0</v>
      </c>
      <c r="X23" s="309">
        <f>'ごみ処理量内訳'!K23</f>
        <v>0</v>
      </c>
      <c r="Y23" s="309">
        <f>'ごみ処理量内訳'!M23</f>
        <v>0</v>
      </c>
      <c r="Z23" s="309">
        <f>'資源化量内訳'!Y23</f>
        <v>3889</v>
      </c>
      <c r="AA23" s="309">
        <f t="shared" si="7"/>
        <v>82483</v>
      </c>
      <c r="AB23" s="310">
        <f t="shared" si="8"/>
        <v>100</v>
      </c>
      <c r="AC23" s="309">
        <f>'施設資源化量内訳'!Y23</f>
        <v>0</v>
      </c>
      <c r="AD23" s="309">
        <f>'施設資源化量内訳'!AT23</f>
        <v>646</v>
      </c>
      <c r="AE23" s="309">
        <f>'施設資源化量内訳'!BO23</f>
        <v>0</v>
      </c>
      <c r="AF23" s="309">
        <f>'施設資源化量内訳'!CJ23</f>
        <v>0</v>
      </c>
      <c r="AG23" s="309">
        <f>'施設資源化量内訳'!DE23</f>
        <v>0</v>
      </c>
      <c r="AH23" s="309">
        <f>'施設資源化量内訳'!DZ23</f>
        <v>0</v>
      </c>
      <c r="AI23" s="309">
        <f>'施設資源化量内訳'!EU23</f>
        <v>3941</v>
      </c>
      <c r="AJ23" s="309">
        <f t="shared" si="9"/>
        <v>4587</v>
      </c>
      <c r="AK23" s="310">
        <f t="shared" si="10"/>
        <v>11.823998284304965</v>
      </c>
      <c r="AL23" s="310">
        <f>IF((AA23+J23)&lt;&gt;0,('資源化量内訳'!D23-'資源化量内訳'!R23-'資源化量内訳'!T23-'資源化量内訳'!V23-'資源化量内訳'!U23)/(AA23+J23)*100,"-")</f>
        <v>11.823998284304965</v>
      </c>
      <c r="AM23" s="309">
        <f>'ごみ処理量内訳'!AA23</f>
        <v>0</v>
      </c>
      <c r="AN23" s="309">
        <f>'ごみ処理量内訳'!AB23</f>
        <v>12449</v>
      </c>
      <c r="AO23" s="309">
        <f>'ごみ処理量内訳'!AC23</f>
        <v>1200</v>
      </c>
      <c r="AP23" s="309">
        <f t="shared" si="11"/>
        <v>13649</v>
      </c>
    </row>
    <row r="24" spans="1:42" s="282" customFormat="1" ht="12" customHeight="1">
      <c r="A24" s="277" t="s">
        <v>555</v>
      </c>
      <c r="B24" s="278" t="s">
        <v>596</v>
      </c>
      <c r="C24" s="277" t="s">
        <v>597</v>
      </c>
      <c r="D24" s="309">
        <f t="shared" si="3"/>
        <v>159826</v>
      </c>
      <c r="E24" s="309">
        <v>159826</v>
      </c>
      <c r="F24" s="309">
        <v>0</v>
      </c>
      <c r="G24" s="309">
        <v>1345</v>
      </c>
      <c r="H24" s="309">
        <f>SUM('ごみ搬入量内訳'!E24,+'ごみ搬入量内訳'!AD24)</f>
        <v>52446</v>
      </c>
      <c r="I24" s="309">
        <f>'ごみ搬入量内訳'!BC24</f>
        <v>2389</v>
      </c>
      <c r="J24" s="309">
        <f>'資源化量内訳'!BO24</f>
        <v>7437</v>
      </c>
      <c r="K24" s="309">
        <f t="shared" si="4"/>
        <v>62272</v>
      </c>
      <c r="L24" s="309">
        <f t="shared" si="5"/>
        <v>1067.4622350436237</v>
      </c>
      <c r="M24" s="309">
        <f>IF(D24&lt;&gt;0,('ごみ搬入量内訳'!BR24+'ごみ処理概要'!J24)/'ごみ処理概要'!D24/365*1000000,"-")</f>
        <v>835.9090510930637</v>
      </c>
      <c r="N24" s="309">
        <f>IF(D24&lt;&gt;0,'ごみ搬入量内訳'!CM24/'ごみ処理概要'!D24/365*1000000,"-")</f>
        <v>231.55318395055994</v>
      </c>
      <c r="O24" s="309">
        <f>'ごみ搬入量内訳'!DH24</f>
        <v>0</v>
      </c>
      <c r="P24" s="309">
        <f>'ごみ処理量内訳'!E24</f>
        <v>51347</v>
      </c>
      <c r="Q24" s="309">
        <f>'ごみ処理量内訳'!N24</f>
        <v>0</v>
      </c>
      <c r="R24" s="309">
        <f t="shared" si="6"/>
        <v>3041</v>
      </c>
      <c r="S24" s="309">
        <f>'ごみ処理量内訳'!G24</f>
        <v>2744</v>
      </c>
      <c r="T24" s="309">
        <f>'ごみ処理量内訳'!L24</f>
        <v>297</v>
      </c>
      <c r="U24" s="309">
        <f>'ごみ処理量内訳'!H24</f>
        <v>0</v>
      </c>
      <c r="V24" s="309">
        <f>'ごみ処理量内訳'!I24</f>
        <v>0</v>
      </c>
      <c r="W24" s="309">
        <f>'ごみ処理量内訳'!J24</f>
        <v>0</v>
      </c>
      <c r="X24" s="309">
        <f>'ごみ処理量内訳'!K24</f>
        <v>0</v>
      </c>
      <c r="Y24" s="309">
        <f>'ごみ処理量内訳'!M24</f>
        <v>0</v>
      </c>
      <c r="Z24" s="309">
        <f>'資源化量内訳'!Y24</f>
        <v>447</v>
      </c>
      <c r="AA24" s="309">
        <f t="shared" si="7"/>
        <v>54835</v>
      </c>
      <c r="AB24" s="310">
        <f t="shared" si="8"/>
        <v>100</v>
      </c>
      <c r="AC24" s="309">
        <f>'施設資源化量内訳'!Y24</f>
        <v>1139</v>
      </c>
      <c r="AD24" s="309">
        <f>'施設資源化量内訳'!AT24</f>
        <v>1288</v>
      </c>
      <c r="AE24" s="309">
        <f>'施設資源化量内訳'!BO24</f>
        <v>0</v>
      </c>
      <c r="AF24" s="309">
        <f>'施設資源化量内訳'!CJ24</f>
        <v>0</v>
      </c>
      <c r="AG24" s="309">
        <f>'施設資源化量内訳'!DE24</f>
        <v>0</v>
      </c>
      <c r="AH24" s="309">
        <f>'施設資源化量内訳'!DZ24</f>
        <v>0</v>
      </c>
      <c r="AI24" s="309">
        <f>'施設資源化量内訳'!EU24</f>
        <v>297</v>
      </c>
      <c r="AJ24" s="309">
        <f t="shared" si="9"/>
        <v>2724</v>
      </c>
      <c r="AK24" s="310">
        <f t="shared" si="10"/>
        <v>17.034943473792392</v>
      </c>
      <c r="AL24" s="310">
        <f>IF((AA24+J24)&lt;&gt;0,('資源化量内訳'!D24-'資源化量内訳'!R24-'資源化量内訳'!T24-'資源化量内訳'!V24-'資源化量内訳'!U24)/(AA24+J24)*100,"-")</f>
        <v>17.034943473792392</v>
      </c>
      <c r="AM24" s="309">
        <f>'ごみ処理量内訳'!AA24</f>
        <v>0</v>
      </c>
      <c r="AN24" s="309">
        <f>'ごみ処理量内訳'!AB24</f>
        <v>2312</v>
      </c>
      <c r="AO24" s="309">
        <f>'ごみ処理量内訳'!AC24</f>
        <v>1456</v>
      </c>
      <c r="AP24" s="309">
        <f t="shared" si="11"/>
        <v>3768</v>
      </c>
    </row>
    <row r="25" spans="1:42" s="282" customFormat="1" ht="12" customHeight="1">
      <c r="A25" s="277" t="s">
        <v>555</v>
      </c>
      <c r="B25" s="278" t="s">
        <v>598</v>
      </c>
      <c r="C25" s="277" t="s">
        <v>599</v>
      </c>
      <c r="D25" s="309">
        <f t="shared" si="3"/>
        <v>66688</v>
      </c>
      <c r="E25" s="309">
        <v>66688</v>
      </c>
      <c r="F25" s="309">
        <v>0</v>
      </c>
      <c r="G25" s="309">
        <v>771</v>
      </c>
      <c r="H25" s="309">
        <f>SUM('ごみ搬入量内訳'!E25,+'ごみ搬入量内訳'!AD25)</f>
        <v>20821</v>
      </c>
      <c r="I25" s="309">
        <f>'ごみ搬入量内訳'!BC25</f>
        <v>2821</v>
      </c>
      <c r="J25" s="309">
        <f>'資源化量内訳'!BO25</f>
        <v>1160</v>
      </c>
      <c r="K25" s="309">
        <f t="shared" si="4"/>
        <v>24802</v>
      </c>
      <c r="L25" s="309">
        <f t="shared" si="5"/>
        <v>1018.934215023795</v>
      </c>
      <c r="M25" s="309">
        <f>IF(D25&lt;&gt;0,('ごみ搬入量内訳'!BR25+'ごみ処理概要'!J25)/'ごみ処理概要'!D25/365*1000000,"-")</f>
        <v>840.6351063550076</v>
      </c>
      <c r="N25" s="309">
        <f>IF(D25&lt;&gt;0,'ごみ搬入量内訳'!CM25/'ごみ処理概要'!D25/365*1000000,"-")</f>
        <v>178.29910866878762</v>
      </c>
      <c r="O25" s="309">
        <f>'ごみ搬入量内訳'!DH25</f>
        <v>0</v>
      </c>
      <c r="P25" s="309">
        <f>'ごみ処理量内訳'!E25</f>
        <v>0</v>
      </c>
      <c r="Q25" s="309">
        <f>'ごみ処理量内訳'!N25</f>
        <v>0</v>
      </c>
      <c r="R25" s="309">
        <f t="shared" si="6"/>
        <v>23478</v>
      </c>
      <c r="S25" s="309">
        <f>'ごみ処理量内訳'!G25</f>
        <v>4094</v>
      </c>
      <c r="T25" s="309">
        <f>'ごみ処理量内訳'!L25</f>
        <v>522</v>
      </c>
      <c r="U25" s="309">
        <f>'ごみ処理量内訳'!H25</f>
        <v>0</v>
      </c>
      <c r="V25" s="309">
        <f>'ごみ処理量内訳'!I25</f>
        <v>0</v>
      </c>
      <c r="W25" s="309">
        <f>'ごみ処理量内訳'!J25</f>
        <v>0</v>
      </c>
      <c r="X25" s="309">
        <f>'ごみ処理量内訳'!K25</f>
        <v>18409</v>
      </c>
      <c r="Y25" s="309">
        <f>'ごみ処理量内訳'!M25</f>
        <v>453</v>
      </c>
      <c r="Z25" s="309">
        <f>'資源化量内訳'!Y25</f>
        <v>0</v>
      </c>
      <c r="AA25" s="309">
        <f t="shared" si="7"/>
        <v>23478</v>
      </c>
      <c r="AB25" s="310">
        <f t="shared" si="8"/>
        <v>100</v>
      </c>
      <c r="AC25" s="309">
        <f>'施設資源化量内訳'!Y25</f>
        <v>0</v>
      </c>
      <c r="AD25" s="309">
        <f>'施設資源化量内訳'!AT25</f>
        <v>1835</v>
      </c>
      <c r="AE25" s="309">
        <f>'施設資源化量内訳'!BO25</f>
        <v>0</v>
      </c>
      <c r="AF25" s="309">
        <f>'施設資源化量内訳'!CJ25</f>
        <v>0</v>
      </c>
      <c r="AG25" s="309">
        <f>'施設資源化量内訳'!DE25</f>
        <v>0</v>
      </c>
      <c r="AH25" s="309">
        <f>'施設資源化量内訳'!DZ25</f>
        <v>9379</v>
      </c>
      <c r="AI25" s="309">
        <f>'施設資源化量内訳'!EU25</f>
        <v>522</v>
      </c>
      <c r="AJ25" s="309">
        <f t="shared" si="9"/>
        <v>11736</v>
      </c>
      <c r="AK25" s="310">
        <f t="shared" si="10"/>
        <v>52.341910869388755</v>
      </c>
      <c r="AL25" s="310">
        <f>IF((AA25+J25)&lt;&gt;0,('資源化量内訳'!D25-'資源化量内訳'!R25-'資源化量内訳'!T25-'資源化量内訳'!V25-'資源化量内訳'!U25)/(AA25+J25)*100,"-")</f>
        <v>14.274697621560192</v>
      </c>
      <c r="AM25" s="309">
        <f>'ごみ処理量内訳'!AA25</f>
        <v>0</v>
      </c>
      <c r="AN25" s="309">
        <f>'ごみ処理量内訳'!AB25</f>
        <v>302</v>
      </c>
      <c r="AO25" s="309">
        <f>'ごみ処理量内訳'!AC25</f>
        <v>277</v>
      </c>
      <c r="AP25" s="309">
        <f t="shared" si="11"/>
        <v>579</v>
      </c>
    </row>
    <row r="26" spans="1:42" s="282" customFormat="1" ht="12" customHeight="1">
      <c r="A26" s="277" t="s">
        <v>555</v>
      </c>
      <c r="B26" s="278" t="s">
        <v>600</v>
      </c>
      <c r="C26" s="277" t="s">
        <v>601</v>
      </c>
      <c r="D26" s="309">
        <f t="shared" si="3"/>
        <v>30152</v>
      </c>
      <c r="E26" s="309">
        <v>30152</v>
      </c>
      <c r="F26" s="309">
        <v>0</v>
      </c>
      <c r="G26" s="309">
        <v>323</v>
      </c>
      <c r="H26" s="309">
        <f>SUM('ごみ搬入量内訳'!E26,+'ごみ搬入量内訳'!AD26)</f>
        <v>9010</v>
      </c>
      <c r="I26" s="309">
        <f>'ごみ搬入量内訳'!BC26</f>
        <v>1255</v>
      </c>
      <c r="J26" s="309">
        <f>'資源化量内訳'!BO26</f>
        <v>29</v>
      </c>
      <c r="K26" s="309">
        <f t="shared" si="4"/>
        <v>10294</v>
      </c>
      <c r="L26" s="309">
        <f t="shared" si="5"/>
        <v>935.3522063553793</v>
      </c>
      <c r="M26" s="309">
        <f>IF(D26&lt;&gt;0,('ごみ搬入量内訳'!BR26+'ごみ処理概要'!J26)/'ごみ処理概要'!D26/365*1000000,"-")</f>
        <v>721.3679003550958</v>
      </c>
      <c r="N26" s="309">
        <f>IF(D26&lt;&gt;0,'ごみ搬入量内訳'!CM26/'ごみ処理概要'!D26/365*1000000,"-")</f>
        <v>213.9843060002835</v>
      </c>
      <c r="O26" s="309">
        <f>'ごみ搬入量内訳'!DH26</f>
        <v>0</v>
      </c>
      <c r="P26" s="309">
        <f>'ごみ処理量内訳'!E26</f>
        <v>7717</v>
      </c>
      <c r="Q26" s="309">
        <f>'ごみ処理量内訳'!N26</f>
        <v>0</v>
      </c>
      <c r="R26" s="309">
        <f t="shared" si="6"/>
        <v>2381</v>
      </c>
      <c r="S26" s="309">
        <f>'ごみ処理量内訳'!G26</f>
        <v>897</v>
      </c>
      <c r="T26" s="309">
        <f>'ごみ処理量内訳'!L26</f>
        <v>1484</v>
      </c>
      <c r="U26" s="309">
        <f>'ごみ処理量内訳'!H26</f>
        <v>0</v>
      </c>
      <c r="V26" s="309">
        <f>'ごみ処理量内訳'!I26</f>
        <v>0</v>
      </c>
      <c r="W26" s="309">
        <f>'ごみ処理量内訳'!J26</f>
        <v>0</v>
      </c>
      <c r="X26" s="309">
        <f>'ごみ処理量内訳'!K26</f>
        <v>0</v>
      </c>
      <c r="Y26" s="309">
        <f>'ごみ処理量内訳'!M26</f>
        <v>0</v>
      </c>
      <c r="Z26" s="309">
        <f>'資源化量内訳'!Y26</f>
        <v>167</v>
      </c>
      <c r="AA26" s="309">
        <f t="shared" si="7"/>
        <v>10265</v>
      </c>
      <c r="AB26" s="310">
        <f t="shared" si="8"/>
        <v>100</v>
      </c>
      <c r="AC26" s="309">
        <f>'施設資源化量内訳'!Y26</f>
        <v>1274</v>
      </c>
      <c r="AD26" s="309">
        <f>'施設資源化量内訳'!AT26</f>
        <v>218</v>
      </c>
      <c r="AE26" s="309">
        <f>'施設資源化量内訳'!BO26</f>
        <v>0</v>
      </c>
      <c r="AF26" s="309">
        <f>'施設資源化量内訳'!CJ26</f>
        <v>0</v>
      </c>
      <c r="AG26" s="309">
        <f>'施設資源化量内訳'!DE26</f>
        <v>0</v>
      </c>
      <c r="AH26" s="309">
        <f>'施設資源化量内訳'!DZ26</f>
        <v>0</v>
      </c>
      <c r="AI26" s="309">
        <f>'施設資源化量内訳'!EU26</f>
        <v>1454</v>
      </c>
      <c r="AJ26" s="309">
        <f t="shared" si="9"/>
        <v>2946</v>
      </c>
      <c r="AK26" s="310">
        <f t="shared" si="10"/>
        <v>30.522634544394794</v>
      </c>
      <c r="AL26" s="310">
        <f>IF((AA26+J26)&lt;&gt;0,('資源化量内訳'!D26-'資源化量内訳'!R26-'資源化量内訳'!T26-'資源化量内訳'!V26-'資源化量内訳'!U26)/(AA26+J26)*100,"-")</f>
        <v>30.522634544394794</v>
      </c>
      <c r="AM26" s="309">
        <f>'ごみ処理量内訳'!AA26</f>
        <v>0</v>
      </c>
      <c r="AN26" s="309">
        <f>'ごみ処理量内訳'!AB26</f>
        <v>0</v>
      </c>
      <c r="AO26" s="309">
        <f>'ごみ処理量内訳'!AC26</f>
        <v>609</v>
      </c>
      <c r="AP26" s="309">
        <f t="shared" si="11"/>
        <v>609</v>
      </c>
    </row>
    <row r="27" spans="1:42" s="282" customFormat="1" ht="12" customHeight="1">
      <c r="A27" s="277" t="s">
        <v>555</v>
      </c>
      <c r="B27" s="278" t="s">
        <v>602</v>
      </c>
      <c r="C27" s="277" t="s">
        <v>603</v>
      </c>
      <c r="D27" s="309">
        <f t="shared" si="3"/>
        <v>63886</v>
      </c>
      <c r="E27" s="309">
        <v>63886</v>
      </c>
      <c r="F27" s="309">
        <v>0</v>
      </c>
      <c r="G27" s="309">
        <v>698</v>
      </c>
      <c r="H27" s="309">
        <f>SUM('ごみ搬入量内訳'!E27,+'ごみ搬入量内訳'!AD27)</f>
        <v>18340</v>
      </c>
      <c r="I27" s="309">
        <f>'ごみ搬入量内訳'!BC27</f>
        <v>183</v>
      </c>
      <c r="J27" s="309">
        <f>'資源化量内訳'!BO27</f>
        <v>1074</v>
      </c>
      <c r="K27" s="309">
        <f t="shared" si="4"/>
        <v>19597</v>
      </c>
      <c r="L27" s="309">
        <f t="shared" si="5"/>
        <v>840.4096509235844</v>
      </c>
      <c r="M27" s="309">
        <f>IF(D27&lt;&gt;0,('ごみ搬入量内訳'!BR27+'ごみ処理概要'!J27)/'ごみ処理概要'!D27/365*1000000,"-")</f>
        <v>681.0933344883588</v>
      </c>
      <c r="N27" s="309">
        <f>IF(D27&lt;&gt;0,'ごみ搬入量内訳'!CM27/'ごみ処理概要'!D27/365*1000000,"-")</f>
        <v>159.3163164352256</v>
      </c>
      <c r="O27" s="309">
        <f>'ごみ搬入量内訳'!DH27</f>
        <v>0</v>
      </c>
      <c r="P27" s="309">
        <f>'ごみ処理量内訳'!E27</f>
        <v>12809</v>
      </c>
      <c r="Q27" s="309">
        <f>'ごみ処理量内訳'!N27</f>
        <v>0</v>
      </c>
      <c r="R27" s="309">
        <f t="shared" si="6"/>
        <v>4091</v>
      </c>
      <c r="S27" s="309">
        <f>'ごみ処理量内訳'!G27</f>
        <v>409</v>
      </c>
      <c r="T27" s="309">
        <f>'ごみ処理量内訳'!L27</f>
        <v>3218</v>
      </c>
      <c r="U27" s="309">
        <f>'ごみ処理量内訳'!H27</f>
        <v>464</v>
      </c>
      <c r="V27" s="309">
        <f>'ごみ処理量内訳'!I27</f>
        <v>0</v>
      </c>
      <c r="W27" s="309">
        <f>'ごみ処理量内訳'!J27</f>
        <v>0</v>
      </c>
      <c r="X27" s="309">
        <f>'ごみ処理量内訳'!K27</f>
        <v>0</v>
      </c>
      <c r="Y27" s="309">
        <f>'ごみ処理量内訳'!M27</f>
        <v>0</v>
      </c>
      <c r="Z27" s="309">
        <f>'資源化量内訳'!Y27</f>
        <v>1397</v>
      </c>
      <c r="AA27" s="309">
        <f t="shared" si="7"/>
        <v>18297</v>
      </c>
      <c r="AB27" s="310">
        <f t="shared" si="8"/>
        <v>100</v>
      </c>
      <c r="AC27" s="309">
        <f>'施設資源化量内訳'!Y27</f>
        <v>795</v>
      </c>
      <c r="AD27" s="309">
        <f>'施設資源化量内訳'!AT27</f>
        <v>113</v>
      </c>
      <c r="AE27" s="309">
        <f>'施設資源化量内訳'!BO27</f>
        <v>2</v>
      </c>
      <c r="AF27" s="309">
        <f>'施設資源化量内訳'!CJ27</f>
        <v>0</v>
      </c>
      <c r="AG27" s="309">
        <f>'施設資源化量内訳'!DE27</f>
        <v>0</v>
      </c>
      <c r="AH27" s="309">
        <f>'施設資源化量内訳'!DZ27</f>
        <v>0</v>
      </c>
      <c r="AI27" s="309">
        <f>'施設資源化量内訳'!EU27</f>
        <v>1148</v>
      </c>
      <c r="AJ27" s="309">
        <f t="shared" si="9"/>
        <v>2058</v>
      </c>
      <c r="AK27" s="310">
        <f t="shared" si="10"/>
        <v>23.38031077383718</v>
      </c>
      <c r="AL27" s="310">
        <f>IF((AA27+J27)&lt;&gt;0,('資源化量内訳'!D27-'資源化量内訳'!R27-'資源化量内訳'!T27-'資源化量内訳'!V27-'資源化量内訳'!U27)/(AA27+J27)*100,"-")</f>
        <v>23.38031077383718</v>
      </c>
      <c r="AM27" s="309">
        <f>'ごみ処理量内訳'!AA27</f>
        <v>0</v>
      </c>
      <c r="AN27" s="309">
        <f>'ごみ処理量内訳'!AB27</f>
        <v>836</v>
      </c>
      <c r="AO27" s="309">
        <f>'ごみ処理量内訳'!AC27</f>
        <v>85</v>
      </c>
      <c r="AP27" s="309">
        <f t="shared" si="11"/>
        <v>921</v>
      </c>
    </row>
    <row r="28" spans="1:42" s="282" customFormat="1" ht="12" customHeight="1">
      <c r="A28" s="277" t="s">
        <v>555</v>
      </c>
      <c r="B28" s="278" t="s">
        <v>604</v>
      </c>
      <c r="C28" s="277" t="s">
        <v>605</v>
      </c>
      <c r="D28" s="309">
        <f t="shared" si="3"/>
        <v>43695</v>
      </c>
      <c r="E28" s="309">
        <v>43695</v>
      </c>
      <c r="F28" s="309">
        <v>0</v>
      </c>
      <c r="G28" s="309">
        <v>221</v>
      </c>
      <c r="H28" s="309">
        <f>SUM('ごみ搬入量内訳'!E28,+'ごみ搬入量内訳'!AD28)</f>
        <v>13004</v>
      </c>
      <c r="I28" s="309">
        <f>'ごみ搬入量内訳'!BC28</f>
        <v>1718</v>
      </c>
      <c r="J28" s="309">
        <f>'資源化量内訳'!BO28</f>
        <v>344</v>
      </c>
      <c r="K28" s="309">
        <f t="shared" si="4"/>
        <v>15066</v>
      </c>
      <c r="L28" s="309">
        <f t="shared" si="5"/>
        <v>944.6552770057701</v>
      </c>
      <c r="M28" s="309">
        <f>IF(D28&lt;&gt;0,('ごみ搬入量内訳'!BR28+'ごみ処理概要'!J28)/'ごみ処理概要'!D28/365*1000000,"-")</f>
        <v>724.574298491881</v>
      </c>
      <c r="N28" s="309">
        <f>IF(D28&lt;&gt;0,'ごみ搬入量内訳'!CM28/'ごみ処理概要'!D28/365*1000000,"-")</f>
        <v>220.0809785138891</v>
      </c>
      <c r="O28" s="309">
        <f>'ごみ搬入量内訳'!DH28</f>
        <v>0</v>
      </c>
      <c r="P28" s="309">
        <f>'ごみ処理量内訳'!E28</f>
        <v>11639</v>
      </c>
      <c r="Q28" s="309">
        <f>'ごみ処理量内訳'!N28</f>
        <v>0</v>
      </c>
      <c r="R28" s="309">
        <f t="shared" si="6"/>
        <v>1363</v>
      </c>
      <c r="S28" s="309">
        <f>'ごみ処理量内訳'!G28</f>
        <v>1283</v>
      </c>
      <c r="T28" s="309">
        <f>'ごみ処理量内訳'!L28</f>
        <v>80</v>
      </c>
      <c r="U28" s="309">
        <f>'ごみ処理量内訳'!H28</f>
        <v>0</v>
      </c>
      <c r="V28" s="309">
        <f>'ごみ処理量内訳'!I28</f>
        <v>0</v>
      </c>
      <c r="W28" s="309">
        <f>'ごみ処理量内訳'!J28</f>
        <v>0</v>
      </c>
      <c r="X28" s="309">
        <f>'ごみ処理量内訳'!K28</f>
        <v>0</v>
      </c>
      <c r="Y28" s="309">
        <f>'ごみ処理量内訳'!M28</f>
        <v>0</v>
      </c>
      <c r="Z28" s="309">
        <f>'資源化量内訳'!Y28</f>
        <v>2218</v>
      </c>
      <c r="AA28" s="309">
        <f t="shared" si="7"/>
        <v>15220</v>
      </c>
      <c r="AB28" s="310">
        <f t="shared" si="8"/>
        <v>100</v>
      </c>
      <c r="AC28" s="309">
        <f>'施設資源化量内訳'!Y28</f>
        <v>0</v>
      </c>
      <c r="AD28" s="309">
        <f>'施設資源化量内訳'!AT28</f>
        <v>529</v>
      </c>
      <c r="AE28" s="309">
        <f>'施設資源化量内訳'!BO28</f>
        <v>0</v>
      </c>
      <c r="AF28" s="309">
        <f>'施設資源化量内訳'!CJ28</f>
        <v>0</v>
      </c>
      <c r="AG28" s="309">
        <f>'施設資源化量内訳'!DE28</f>
        <v>0</v>
      </c>
      <c r="AH28" s="309">
        <f>'施設資源化量内訳'!DZ28</f>
        <v>0</v>
      </c>
      <c r="AI28" s="309">
        <f>'施設資源化量内訳'!EU28</f>
        <v>64</v>
      </c>
      <c r="AJ28" s="309">
        <f t="shared" si="9"/>
        <v>593</v>
      </c>
      <c r="AK28" s="310">
        <f t="shared" si="10"/>
        <v>20.271138524800822</v>
      </c>
      <c r="AL28" s="310">
        <f>IF((AA28+J28)&lt;&gt;0,('資源化量内訳'!D28-'資源化量内訳'!R28-'資源化量内訳'!T28-'資源化量内訳'!V28-'資源化量内訳'!U28)/(AA28+J28)*100,"-")</f>
        <v>20.271138524800822</v>
      </c>
      <c r="AM28" s="309">
        <f>'ごみ処理量内訳'!AA28</f>
        <v>0</v>
      </c>
      <c r="AN28" s="309">
        <f>'ごみ処理量内訳'!AB28</f>
        <v>1731</v>
      </c>
      <c r="AO28" s="309">
        <f>'ごみ処理量内訳'!AC28</f>
        <v>142</v>
      </c>
      <c r="AP28" s="309">
        <f t="shared" si="11"/>
        <v>1873</v>
      </c>
    </row>
    <row r="29" spans="1:42" s="282" customFormat="1" ht="12" customHeight="1">
      <c r="A29" s="277" t="s">
        <v>555</v>
      </c>
      <c r="B29" s="278" t="s">
        <v>606</v>
      </c>
      <c r="C29" s="277" t="s">
        <v>607</v>
      </c>
      <c r="D29" s="309">
        <f t="shared" si="3"/>
        <v>55835</v>
      </c>
      <c r="E29" s="309">
        <v>55835</v>
      </c>
      <c r="F29" s="309">
        <v>0</v>
      </c>
      <c r="G29" s="309">
        <v>212</v>
      </c>
      <c r="H29" s="309">
        <f>SUM('ごみ搬入量内訳'!E29,+'ごみ搬入量内訳'!AD29)</f>
        <v>14253</v>
      </c>
      <c r="I29" s="309">
        <f>'ごみ搬入量内訳'!BC29</f>
        <v>2970</v>
      </c>
      <c r="J29" s="309">
        <f>'資源化量内訳'!BO29</f>
        <v>353</v>
      </c>
      <c r="K29" s="309">
        <f t="shared" si="4"/>
        <v>17576</v>
      </c>
      <c r="L29" s="309">
        <f t="shared" si="5"/>
        <v>862.423652861722</v>
      </c>
      <c r="M29" s="309">
        <f>IF(D29&lt;&gt;0,('ごみ搬入量内訳'!BR29+'ごみ処理概要'!J29)/'ごみ処理概要'!D29/365*1000000,"-")</f>
        <v>694.1686058850013</v>
      </c>
      <c r="N29" s="309">
        <f>IF(D29&lt;&gt;0,'ごみ搬入量内訳'!CM29/'ごみ処理概要'!D29/365*1000000,"-")</f>
        <v>168.2550469767208</v>
      </c>
      <c r="O29" s="309">
        <f>'ごみ搬入量内訳'!DH29</f>
        <v>0</v>
      </c>
      <c r="P29" s="309">
        <f>'ごみ処理量内訳'!E29</f>
        <v>14206</v>
      </c>
      <c r="Q29" s="309">
        <f>'ごみ処理量内訳'!N29</f>
        <v>0</v>
      </c>
      <c r="R29" s="309">
        <f t="shared" si="6"/>
        <v>1271</v>
      </c>
      <c r="S29" s="309">
        <f>'ごみ処理量内訳'!G29</f>
        <v>1271</v>
      </c>
      <c r="T29" s="309">
        <f>'ごみ処理量内訳'!L29</f>
        <v>0</v>
      </c>
      <c r="U29" s="309">
        <f>'ごみ処理量内訳'!H29</f>
        <v>0</v>
      </c>
      <c r="V29" s="309">
        <f>'ごみ処理量内訳'!I29</f>
        <v>0</v>
      </c>
      <c r="W29" s="309">
        <f>'ごみ処理量内訳'!J29</f>
        <v>0</v>
      </c>
      <c r="X29" s="309">
        <f>'ごみ処理量内訳'!K29</f>
        <v>0</v>
      </c>
      <c r="Y29" s="309">
        <f>'ごみ処理量内訳'!M29</f>
        <v>0</v>
      </c>
      <c r="Z29" s="309">
        <f>'資源化量内訳'!Y29</f>
        <v>1805</v>
      </c>
      <c r="AA29" s="309">
        <f t="shared" si="7"/>
        <v>17282</v>
      </c>
      <c r="AB29" s="310">
        <f t="shared" si="8"/>
        <v>100</v>
      </c>
      <c r="AC29" s="309">
        <f>'施設資源化量内訳'!Y29</f>
        <v>0</v>
      </c>
      <c r="AD29" s="309">
        <f>'施設資源化量内訳'!AT29</f>
        <v>629</v>
      </c>
      <c r="AE29" s="309">
        <f>'施設資源化量内訳'!BO29</f>
        <v>0</v>
      </c>
      <c r="AF29" s="309">
        <f>'施設資源化量内訳'!CJ29</f>
        <v>0</v>
      </c>
      <c r="AG29" s="309">
        <f>'施設資源化量内訳'!DE29</f>
        <v>0</v>
      </c>
      <c r="AH29" s="309">
        <f>'施設資源化量内訳'!DZ29</f>
        <v>0</v>
      </c>
      <c r="AI29" s="309">
        <f>'施設資源化量内訳'!EU29</f>
        <v>0</v>
      </c>
      <c r="AJ29" s="309">
        <f t="shared" si="9"/>
        <v>629</v>
      </c>
      <c r="AK29" s="310">
        <f t="shared" si="10"/>
        <v>15.803799262829601</v>
      </c>
      <c r="AL29" s="310">
        <f>IF((AA29+J29)&lt;&gt;0,('資源化量内訳'!D29-'資源化量内訳'!R29-'資源化量内訳'!T29-'資源化量内訳'!V29-'資源化量内訳'!U29)/(AA29+J29)*100,"-")</f>
        <v>15.803799262829601</v>
      </c>
      <c r="AM29" s="309">
        <f>'ごみ処理量内訳'!AA29</f>
        <v>0</v>
      </c>
      <c r="AN29" s="309">
        <f>'ごみ処理量内訳'!AB29</f>
        <v>2180</v>
      </c>
      <c r="AO29" s="309">
        <f>'ごみ処理量内訳'!AC29</f>
        <v>114</v>
      </c>
      <c r="AP29" s="309">
        <f t="shared" si="11"/>
        <v>2294</v>
      </c>
    </row>
    <row r="30" spans="1:42" s="282" customFormat="1" ht="12" customHeight="1">
      <c r="A30" s="277" t="s">
        <v>555</v>
      </c>
      <c r="B30" s="278" t="s">
        <v>608</v>
      </c>
      <c r="C30" s="277" t="s">
        <v>609</v>
      </c>
      <c r="D30" s="309">
        <f t="shared" si="3"/>
        <v>106835</v>
      </c>
      <c r="E30" s="309">
        <v>106835</v>
      </c>
      <c r="F30" s="309">
        <v>0</v>
      </c>
      <c r="G30" s="309">
        <v>1818</v>
      </c>
      <c r="H30" s="309">
        <f>SUM('ごみ搬入量内訳'!E30,+'ごみ搬入量内訳'!AD30)</f>
        <v>32158</v>
      </c>
      <c r="I30" s="309">
        <f>'ごみ搬入量内訳'!BC30</f>
        <v>618</v>
      </c>
      <c r="J30" s="309">
        <f>'資源化量内訳'!BO30</f>
        <v>132</v>
      </c>
      <c r="K30" s="309">
        <f t="shared" si="4"/>
        <v>32908</v>
      </c>
      <c r="L30" s="309">
        <f t="shared" si="5"/>
        <v>843.9079338193386</v>
      </c>
      <c r="M30" s="309">
        <f>IF(D30&lt;&gt;0,('ごみ搬入量内訳'!BR30+'ごみ処理概要'!J30)/'ごみ処理概要'!D30/365*1000000,"-")</f>
        <v>722.8404318270844</v>
      </c>
      <c r="N30" s="309">
        <f>IF(D30&lt;&gt;0,'ごみ搬入量内訳'!CM30/'ごみ処理概要'!D30/365*1000000,"-")</f>
        <v>121.0675019922541</v>
      </c>
      <c r="O30" s="309">
        <f>'ごみ搬入量内訳'!DH30</f>
        <v>0</v>
      </c>
      <c r="P30" s="309">
        <f>'ごみ処理量内訳'!E30</f>
        <v>27789</v>
      </c>
      <c r="Q30" s="309">
        <f>'ごみ処理量内訳'!N30</f>
        <v>0</v>
      </c>
      <c r="R30" s="309">
        <f t="shared" si="6"/>
        <v>2342</v>
      </c>
      <c r="S30" s="309">
        <f>'ごみ処理量内訳'!G30</f>
        <v>2172</v>
      </c>
      <c r="T30" s="309">
        <f>'ごみ処理量内訳'!L30</f>
        <v>170</v>
      </c>
      <c r="U30" s="309">
        <f>'ごみ処理量内訳'!H30</f>
        <v>0</v>
      </c>
      <c r="V30" s="309">
        <f>'ごみ処理量内訳'!I30</f>
        <v>0</v>
      </c>
      <c r="W30" s="309">
        <f>'ごみ処理量内訳'!J30</f>
        <v>0</v>
      </c>
      <c r="X30" s="309">
        <f>'ごみ処理量内訳'!K30</f>
        <v>0</v>
      </c>
      <c r="Y30" s="309">
        <f>'ごみ処理量内訳'!M30</f>
        <v>0</v>
      </c>
      <c r="Z30" s="309">
        <f>'資源化量内訳'!Y30</f>
        <v>2625</v>
      </c>
      <c r="AA30" s="309">
        <f t="shared" si="7"/>
        <v>32756</v>
      </c>
      <c r="AB30" s="310">
        <f t="shared" si="8"/>
        <v>100</v>
      </c>
      <c r="AC30" s="309">
        <f>'施設資源化量内訳'!Y30</f>
        <v>644</v>
      </c>
      <c r="AD30" s="309">
        <f>'施設資源化量内訳'!AT30</f>
        <v>709</v>
      </c>
      <c r="AE30" s="309">
        <f>'施設資源化量内訳'!BO30</f>
        <v>0</v>
      </c>
      <c r="AF30" s="309">
        <f>'施設資源化量内訳'!CJ30</f>
        <v>0</v>
      </c>
      <c r="AG30" s="309">
        <f>'施設資源化量内訳'!DE30</f>
        <v>0</v>
      </c>
      <c r="AH30" s="309">
        <f>'施設資源化量内訳'!DZ30</f>
        <v>0</v>
      </c>
      <c r="AI30" s="309">
        <f>'施設資源化量内訳'!EU30</f>
        <v>170</v>
      </c>
      <c r="AJ30" s="309">
        <f t="shared" si="9"/>
        <v>1523</v>
      </c>
      <c r="AK30" s="310">
        <f t="shared" si="10"/>
        <v>13.013865239601069</v>
      </c>
      <c r="AL30" s="310">
        <f>IF((AA30+J30)&lt;&gt;0,('資源化量内訳'!D30-'資源化量内訳'!R30-'資源化量内訳'!T30-'資源化量内訳'!V30-'資源化量内訳'!U30)/(AA30+J30)*100,"-")</f>
        <v>13.013865239601069</v>
      </c>
      <c r="AM30" s="309">
        <f>'ごみ処理量内訳'!AA30</f>
        <v>0</v>
      </c>
      <c r="AN30" s="309">
        <f>'ごみ処理量内訳'!AB30</f>
        <v>2031</v>
      </c>
      <c r="AO30" s="309">
        <f>'ごみ処理量内訳'!AC30</f>
        <v>0</v>
      </c>
      <c r="AP30" s="309">
        <f t="shared" si="11"/>
        <v>2031</v>
      </c>
    </row>
    <row r="31" spans="1:42" s="282" customFormat="1" ht="12" customHeight="1">
      <c r="A31" s="277" t="s">
        <v>555</v>
      </c>
      <c r="B31" s="278" t="s">
        <v>610</v>
      </c>
      <c r="C31" s="277" t="s">
        <v>611</v>
      </c>
      <c r="D31" s="309">
        <f t="shared" si="3"/>
        <v>57334</v>
      </c>
      <c r="E31" s="309">
        <v>57334</v>
      </c>
      <c r="F31" s="309">
        <v>0</v>
      </c>
      <c r="G31" s="309">
        <v>1532</v>
      </c>
      <c r="H31" s="309">
        <f>SUM('ごみ搬入量内訳'!E31,+'ごみ搬入量内訳'!AD31)</f>
        <v>14726</v>
      </c>
      <c r="I31" s="309">
        <f>'ごみ搬入量内訳'!BC31</f>
        <v>1081</v>
      </c>
      <c r="J31" s="309">
        <f>'資源化量内訳'!BO31</f>
        <v>1119</v>
      </c>
      <c r="K31" s="309">
        <f t="shared" si="4"/>
        <v>16926</v>
      </c>
      <c r="L31" s="309">
        <f t="shared" si="5"/>
        <v>808.815061564273</v>
      </c>
      <c r="M31" s="309">
        <f>IF(D31&lt;&gt;0,('ごみ搬入量内訳'!BR31+'ごみ処理概要'!J31)/'ごみ処理概要'!D31/365*1000000,"-")</f>
        <v>641.0406505308237</v>
      </c>
      <c r="N31" s="309">
        <f>IF(D31&lt;&gt;0,'ごみ搬入量内訳'!CM31/'ごみ処理概要'!D31/365*1000000,"-")</f>
        <v>167.7744110334493</v>
      </c>
      <c r="O31" s="309">
        <f>'ごみ搬入量内訳'!DH31</f>
        <v>0</v>
      </c>
      <c r="P31" s="309">
        <f>'ごみ処理量内訳'!E31</f>
        <v>12310</v>
      </c>
      <c r="Q31" s="309">
        <f>'ごみ処理量内訳'!N31</f>
        <v>0</v>
      </c>
      <c r="R31" s="309">
        <f t="shared" si="6"/>
        <v>2122</v>
      </c>
      <c r="S31" s="309">
        <f>'ごみ処理量内訳'!G31</f>
        <v>1183</v>
      </c>
      <c r="T31" s="309">
        <f>'ごみ処理量内訳'!L31</f>
        <v>939</v>
      </c>
      <c r="U31" s="309">
        <f>'ごみ処理量内訳'!H31</f>
        <v>0</v>
      </c>
      <c r="V31" s="309">
        <f>'ごみ処理量内訳'!I31</f>
        <v>0</v>
      </c>
      <c r="W31" s="309">
        <f>'ごみ処理量内訳'!J31</f>
        <v>0</v>
      </c>
      <c r="X31" s="309">
        <f>'ごみ処理量内訳'!K31</f>
        <v>0</v>
      </c>
      <c r="Y31" s="309">
        <f>'ごみ処理量内訳'!M31</f>
        <v>0</v>
      </c>
      <c r="Z31" s="309">
        <f>'資源化量内訳'!Y31</f>
        <v>1375</v>
      </c>
      <c r="AA31" s="309">
        <f t="shared" si="7"/>
        <v>15807</v>
      </c>
      <c r="AB31" s="310">
        <f t="shared" si="8"/>
        <v>100</v>
      </c>
      <c r="AC31" s="309">
        <f>'施設資源化量内訳'!Y31</f>
        <v>647</v>
      </c>
      <c r="AD31" s="309">
        <f>'施設資源化量内訳'!AT31</f>
        <v>165</v>
      </c>
      <c r="AE31" s="309">
        <f>'施設資源化量内訳'!BO31</f>
        <v>0</v>
      </c>
      <c r="AF31" s="309">
        <f>'施設資源化量内訳'!CJ31</f>
        <v>0</v>
      </c>
      <c r="AG31" s="309">
        <f>'施設資源化量内訳'!DE31</f>
        <v>0</v>
      </c>
      <c r="AH31" s="309">
        <f>'施設資源化量内訳'!DZ31</f>
        <v>0</v>
      </c>
      <c r="AI31" s="309">
        <f>'施設資源化量内訳'!EU31</f>
        <v>469</v>
      </c>
      <c r="AJ31" s="309">
        <f t="shared" si="9"/>
        <v>1281</v>
      </c>
      <c r="AK31" s="310">
        <f t="shared" si="10"/>
        <v>22.302965851352948</v>
      </c>
      <c r="AL31" s="310">
        <f>IF((AA31+J31)&lt;&gt;0,('資源化量内訳'!D31-'資源化量内訳'!R31-'資源化量内訳'!T31-'資源化量内訳'!V31-'資源化量内訳'!U31)/(AA31+J31)*100,"-")</f>
        <v>22.302965851352948</v>
      </c>
      <c r="AM31" s="309">
        <f>'ごみ処理量内訳'!AA31</f>
        <v>0</v>
      </c>
      <c r="AN31" s="309">
        <f>'ごみ処理量内訳'!AB31</f>
        <v>1081</v>
      </c>
      <c r="AO31" s="309">
        <f>'ごみ処理量内訳'!AC31</f>
        <v>0</v>
      </c>
      <c r="AP31" s="309">
        <f t="shared" si="11"/>
        <v>1081</v>
      </c>
    </row>
    <row r="32" spans="1:42" s="282" customFormat="1" ht="12" customHeight="1">
      <c r="A32" s="277" t="s">
        <v>555</v>
      </c>
      <c r="B32" s="278" t="s">
        <v>612</v>
      </c>
      <c r="C32" s="277" t="s">
        <v>613</v>
      </c>
      <c r="D32" s="309">
        <f t="shared" si="3"/>
        <v>45412</v>
      </c>
      <c r="E32" s="309">
        <v>45412</v>
      </c>
      <c r="F32" s="309">
        <v>0</v>
      </c>
      <c r="G32" s="309">
        <v>762</v>
      </c>
      <c r="H32" s="309">
        <f>SUM('ごみ搬入量内訳'!E32,+'ごみ搬入量内訳'!AD32)</f>
        <v>13655</v>
      </c>
      <c r="I32" s="309">
        <f>'ごみ搬入量内訳'!BC32</f>
        <v>1208</v>
      </c>
      <c r="J32" s="309">
        <f>'資源化量内訳'!BO32</f>
        <v>340</v>
      </c>
      <c r="K32" s="309">
        <f t="shared" si="4"/>
        <v>15203</v>
      </c>
      <c r="L32" s="309">
        <f t="shared" si="5"/>
        <v>917.2037081502806</v>
      </c>
      <c r="M32" s="309">
        <f>IF(D32&lt;&gt;0,('ごみ搬入量内訳'!BR32+'ごみ処理概要'!J32)/'ごみ処理概要'!D32/365*1000000,"-")</f>
        <v>718.1132498923101</v>
      </c>
      <c r="N32" s="309">
        <f>IF(D32&lt;&gt;0,'ごみ搬入量内訳'!CM32/'ごみ処理概要'!D32/365*1000000,"-")</f>
        <v>199.09045825797054</v>
      </c>
      <c r="O32" s="309">
        <f>'ごみ搬入量内訳'!DH32</f>
        <v>0</v>
      </c>
      <c r="P32" s="309">
        <f>'ごみ処理量内訳'!E32</f>
        <v>13064</v>
      </c>
      <c r="Q32" s="309">
        <f>'ごみ処理量内訳'!N32</f>
        <v>0</v>
      </c>
      <c r="R32" s="309">
        <f t="shared" si="6"/>
        <v>1716</v>
      </c>
      <c r="S32" s="309">
        <f>'ごみ処理量内訳'!G32</f>
        <v>928</v>
      </c>
      <c r="T32" s="309">
        <f>'ごみ処理量内訳'!L32</f>
        <v>678</v>
      </c>
      <c r="U32" s="309">
        <f>'ごみ処理量内訳'!H32</f>
        <v>0</v>
      </c>
      <c r="V32" s="309">
        <f>'ごみ処理量内訳'!I32</f>
        <v>0</v>
      </c>
      <c r="W32" s="309">
        <f>'ごみ処理量内訳'!J32</f>
        <v>0</v>
      </c>
      <c r="X32" s="309">
        <f>'ごみ処理量内訳'!K32</f>
        <v>0</v>
      </c>
      <c r="Y32" s="309">
        <f>'ごみ処理量内訳'!M32</f>
        <v>110</v>
      </c>
      <c r="Z32" s="309">
        <f>'資源化量内訳'!Y32</f>
        <v>979</v>
      </c>
      <c r="AA32" s="309">
        <f t="shared" si="7"/>
        <v>15759</v>
      </c>
      <c r="AB32" s="310">
        <f t="shared" si="8"/>
        <v>100</v>
      </c>
      <c r="AC32" s="309">
        <f>'施設資源化量内訳'!Y32</f>
        <v>85</v>
      </c>
      <c r="AD32" s="309">
        <f>'施設資源化量内訳'!AT32</f>
        <v>0</v>
      </c>
      <c r="AE32" s="309">
        <f>'施設資源化量内訳'!BO32</f>
        <v>0</v>
      </c>
      <c r="AF32" s="309">
        <f>'施設資源化量内訳'!CJ32</f>
        <v>0</v>
      </c>
      <c r="AG32" s="309">
        <f>'施設資源化量内訳'!DE32</f>
        <v>0</v>
      </c>
      <c r="AH32" s="309">
        <f>'施設資源化量内訳'!DZ32</f>
        <v>0</v>
      </c>
      <c r="AI32" s="309">
        <f>'施設資源化量内訳'!EU32</f>
        <v>441</v>
      </c>
      <c r="AJ32" s="309">
        <f t="shared" si="9"/>
        <v>526</v>
      </c>
      <c r="AK32" s="310">
        <f t="shared" si="10"/>
        <v>11.460339151500094</v>
      </c>
      <c r="AL32" s="310">
        <f>IF((AA32+J32)&lt;&gt;0,('資源化量内訳'!D32-'資源化量内訳'!R32-'資源化量内訳'!T32-'資源化量内訳'!V32-'資源化量内訳'!U32)/(AA32+J32)*100,"-")</f>
        <v>11.460339151500094</v>
      </c>
      <c r="AM32" s="309">
        <f>'ごみ処理量内訳'!AA32</f>
        <v>0</v>
      </c>
      <c r="AN32" s="309">
        <f>'ごみ処理量内訳'!AB32</f>
        <v>1176</v>
      </c>
      <c r="AO32" s="309">
        <f>'ごみ処理量内訳'!AC32</f>
        <v>237</v>
      </c>
      <c r="AP32" s="309">
        <f t="shared" si="11"/>
        <v>1413</v>
      </c>
    </row>
    <row r="33" spans="1:42" s="282" customFormat="1" ht="12" customHeight="1">
      <c r="A33" s="277" t="s">
        <v>555</v>
      </c>
      <c r="B33" s="278" t="s">
        <v>614</v>
      </c>
      <c r="C33" s="277" t="s">
        <v>615</v>
      </c>
      <c r="D33" s="309">
        <f t="shared" si="3"/>
        <v>44585</v>
      </c>
      <c r="E33" s="309">
        <v>44585</v>
      </c>
      <c r="F33" s="309">
        <v>0</v>
      </c>
      <c r="G33" s="309">
        <v>1109</v>
      </c>
      <c r="H33" s="309">
        <f>SUM('ごみ搬入量内訳'!E33,+'ごみ搬入量内訳'!AD33)</f>
        <v>14836</v>
      </c>
      <c r="I33" s="309">
        <f>'ごみ搬入量内訳'!BC33</f>
        <v>1829</v>
      </c>
      <c r="J33" s="309">
        <f>'資源化量内訳'!BO33</f>
        <v>203</v>
      </c>
      <c r="K33" s="309">
        <f t="shared" si="4"/>
        <v>16868</v>
      </c>
      <c r="L33" s="309">
        <f t="shared" si="5"/>
        <v>1036.5301924444766</v>
      </c>
      <c r="M33" s="309">
        <f>IF(D33&lt;&gt;0,('ごみ搬入量内訳'!BR33+'ごみ処理概要'!J33)/'ごみ処理概要'!D33/365*1000000,"-")</f>
        <v>737.6398168190358</v>
      </c>
      <c r="N33" s="309">
        <f>IF(D33&lt;&gt;0,'ごみ搬入量内訳'!CM33/'ごみ処理概要'!D33/365*1000000,"-")</f>
        <v>298.8903756254407</v>
      </c>
      <c r="O33" s="309">
        <f>'ごみ搬入量内訳'!DH33</f>
        <v>0</v>
      </c>
      <c r="P33" s="309">
        <f>'ごみ処理量内訳'!E33</f>
        <v>13450</v>
      </c>
      <c r="Q33" s="309">
        <f>'ごみ処理量内訳'!N33</f>
        <v>0</v>
      </c>
      <c r="R33" s="309">
        <f t="shared" si="6"/>
        <v>1670</v>
      </c>
      <c r="S33" s="309">
        <f>'ごみ処理量内訳'!G33</f>
        <v>1100</v>
      </c>
      <c r="T33" s="309">
        <f>'ごみ処理量内訳'!L33</f>
        <v>570</v>
      </c>
      <c r="U33" s="309">
        <f>'ごみ処理量内訳'!H33</f>
        <v>0</v>
      </c>
      <c r="V33" s="309">
        <f>'ごみ処理量内訳'!I33</f>
        <v>0</v>
      </c>
      <c r="W33" s="309">
        <f>'ごみ処理量内訳'!J33</f>
        <v>0</v>
      </c>
      <c r="X33" s="309">
        <f>'ごみ処理量内訳'!K33</f>
        <v>0</v>
      </c>
      <c r="Y33" s="309">
        <f>'ごみ処理量内訳'!M33</f>
        <v>0</v>
      </c>
      <c r="Z33" s="309">
        <f>'資源化量内訳'!Y33</f>
        <v>1487</v>
      </c>
      <c r="AA33" s="309">
        <f t="shared" si="7"/>
        <v>16607</v>
      </c>
      <c r="AB33" s="310">
        <f t="shared" si="8"/>
        <v>100</v>
      </c>
      <c r="AC33" s="309">
        <f>'施設資源化量内訳'!Y33</f>
        <v>461</v>
      </c>
      <c r="AD33" s="309">
        <f>'施設資源化量内訳'!AT33</f>
        <v>527</v>
      </c>
      <c r="AE33" s="309">
        <f>'施設資源化量内訳'!BO33</f>
        <v>0</v>
      </c>
      <c r="AF33" s="309">
        <f>'施設資源化量内訳'!CJ33</f>
        <v>0</v>
      </c>
      <c r="AG33" s="309">
        <f>'施設資源化量内訳'!DE33</f>
        <v>0</v>
      </c>
      <c r="AH33" s="309">
        <f>'施設資源化量内訳'!DZ33</f>
        <v>0</v>
      </c>
      <c r="AI33" s="309">
        <f>'施設資源化量内訳'!EU33</f>
        <v>437</v>
      </c>
      <c r="AJ33" s="309">
        <f t="shared" si="9"/>
        <v>1425</v>
      </c>
      <c r="AK33" s="310">
        <f t="shared" si="10"/>
        <v>18.530636525877455</v>
      </c>
      <c r="AL33" s="310">
        <f>IF((AA33+J33)&lt;&gt;0,('資源化量内訳'!D33-'資源化量内訳'!R33-'資源化量内訳'!T33-'資源化量内訳'!V33-'資源化量内訳'!U33)/(AA33+J33)*100,"-")</f>
        <v>18.530636525877455</v>
      </c>
      <c r="AM33" s="309">
        <f>'ごみ処理量内訳'!AA33</f>
        <v>0</v>
      </c>
      <c r="AN33" s="309">
        <f>'ごみ処理量内訳'!AB33</f>
        <v>1830</v>
      </c>
      <c r="AO33" s="309">
        <f>'ごみ処理量内訳'!AC33</f>
        <v>251</v>
      </c>
      <c r="AP33" s="309">
        <f t="shared" si="11"/>
        <v>2081</v>
      </c>
    </row>
    <row r="34" spans="1:42" s="282" customFormat="1" ht="12" customHeight="1">
      <c r="A34" s="277" t="s">
        <v>555</v>
      </c>
      <c r="B34" s="278" t="s">
        <v>616</v>
      </c>
      <c r="C34" s="277" t="s">
        <v>617</v>
      </c>
      <c r="D34" s="309">
        <f t="shared" si="3"/>
        <v>46466</v>
      </c>
      <c r="E34" s="309">
        <v>46466</v>
      </c>
      <c r="F34" s="309">
        <v>0</v>
      </c>
      <c r="G34" s="309">
        <v>269</v>
      </c>
      <c r="H34" s="309">
        <f>SUM('ごみ搬入量内訳'!E34,+'ごみ搬入量内訳'!AD34)</f>
        <v>12735</v>
      </c>
      <c r="I34" s="309">
        <f>'ごみ搬入量内訳'!BC34</f>
        <v>102</v>
      </c>
      <c r="J34" s="309">
        <f>'資源化量内訳'!BO34</f>
        <v>0</v>
      </c>
      <c r="K34" s="309">
        <f t="shared" si="4"/>
        <v>12837</v>
      </c>
      <c r="L34" s="309">
        <f t="shared" si="5"/>
        <v>756.8945683660877</v>
      </c>
      <c r="M34" s="309">
        <f>IF(D34&lt;&gt;0,('ごみ搬入量内訳'!BR34+'ごみ処理概要'!J34)/'ごみ処理概要'!D34/365*1000000,"-")</f>
        <v>664.6780765903954</v>
      </c>
      <c r="N34" s="309">
        <f>IF(D34&lt;&gt;0,'ごみ搬入量内訳'!CM34/'ごみ処理概要'!D34/365*1000000,"-")</f>
        <v>92.21649177569223</v>
      </c>
      <c r="O34" s="309">
        <f>'ごみ搬入量内訳'!DH34</f>
        <v>0</v>
      </c>
      <c r="P34" s="309">
        <f>'ごみ処理量内訳'!E34</f>
        <v>10557</v>
      </c>
      <c r="Q34" s="309">
        <f>'ごみ処理量内訳'!N34</f>
        <v>83</v>
      </c>
      <c r="R34" s="309">
        <f t="shared" si="6"/>
        <v>1430</v>
      </c>
      <c r="S34" s="309">
        <f>'ごみ処理量内訳'!G34</f>
        <v>0</v>
      </c>
      <c r="T34" s="309">
        <f>'ごみ処理量内訳'!L34</f>
        <v>1347</v>
      </c>
      <c r="U34" s="309">
        <f>'ごみ処理量内訳'!H34</f>
        <v>0</v>
      </c>
      <c r="V34" s="309">
        <f>'ごみ処理量内訳'!I34</f>
        <v>0</v>
      </c>
      <c r="W34" s="309">
        <f>'ごみ処理量内訳'!J34</f>
        <v>0</v>
      </c>
      <c r="X34" s="309">
        <f>'ごみ処理量内訳'!K34</f>
        <v>83</v>
      </c>
      <c r="Y34" s="309">
        <f>'ごみ処理量内訳'!M34</f>
        <v>0</v>
      </c>
      <c r="Z34" s="309">
        <f>'資源化量内訳'!Y34</f>
        <v>0</v>
      </c>
      <c r="AA34" s="309">
        <f t="shared" si="7"/>
        <v>12070</v>
      </c>
      <c r="AB34" s="310">
        <f t="shared" si="8"/>
        <v>99.31234465617233</v>
      </c>
      <c r="AC34" s="309">
        <f>'施設資源化量内訳'!Y34</f>
        <v>679</v>
      </c>
      <c r="AD34" s="309">
        <f>'施設資源化量内訳'!AT34</f>
        <v>0</v>
      </c>
      <c r="AE34" s="309">
        <f>'施設資源化量内訳'!BO34</f>
        <v>0</v>
      </c>
      <c r="AF34" s="309">
        <f>'施設資源化量内訳'!CJ34</f>
        <v>0</v>
      </c>
      <c r="AG34" s="309">
        <f>'施設資源化量内訳'!DE34</f>
        <v>0</v>
      </c>
      <c r="AH34" s="309">
        <f>'施設資源化量内訳'!DZ34</f>
        <v>83</v>
      </c>
      <c r="AI34" s="309">
        <f>'施設資源化量内訳'!EU34</f>
        <v>1347</v>
      </c>
      <c r="AJ34" s="309">
        <f t="shared" si="9"/>
        <v>2109</v>
      </c>
      <c r="AK34" s="310">
        <f t="shared" si="10"/>
        <v>17.47307373653687</v>
      </c>
      <c r="AL34" s="310">
        <f>IF((AA34+J34)&lt;&gt;0,('資源化量内訳'!D34-'資源化量内訳'!R34-'資源化量内訳'!T34-'資源化量内訳'!V34-'資源化量内訳'!U34)/(AA34+J34)*100,"-")</f>
        <v>16.785418392709197</v>
      </c>
      <c r="AM34" s="309">
        <f>'ごみ処理量内訳'!AA34</f>
        <v>83</v>
      </c>
      <c r="AN34" s="309">
        <f>'ごみ処理量内訳'!AB34</f>
        <v>767</v>
      </c>
      <c r="AO34" s="309">
        <f>'ごみ処理量内訳'!AC34</f>
        <v>0</v>
      </c>
      <c r="AP34" s="309">
        <f t="shared" si="11"/>
        <v>850</v>
      </c>
    </row>
    <row r="35" spans="1:42" s="282" customFormat="1" ht="12" customHeight="1">
      <c r="A35" s="277" t="s">
        <v>555</v>
      </c>
      <c r="B35" s="278" t="s">
        <v>618</v>
      </c>
      <c r="C35" s="277" t="s">
        <v>619</v>
      </c>
      <c r="D35" s="309">
        <f t="shared" si="3"/>
        <v>94721</v>
      </c>
      <c r="E35" s="309">
        <v>94721</v>
      </c>
      <c r="F35" s="309">
        <v>0</v>
      </c>
      <c r="G35" s="309">
        <v>2233</v>
      </c>
      <c r="H35" s="309">
        <f>SUM('ごみ搬入量内訳'!E35,+'ごみ搬入量内訳'!AD35)</f>
        <v>37517</v>
      </c>
      <c r="I35" s="309">
        <f>'ごみ搬入量内訳'!BC35</f>
        <v>3359</v>
      </c>
      <c r="J35" s="309">
        <f>'資源化量内訳'!BO35</f>
        <v>133</v>
      </c>
      <c r="K35" s="309">
        <f t="shared" si="4"/>
        <v>41009</v>
      </c>
      <c r="L35" s="309">
        <f t="shared" si="5"/>
        <v>1186.1511666635092</v>
      </c>
      <c r="M35" s="309">
        <f>IF(D35&lt;&gt;0,('ごみ搬入量内訳'!BR35+'ごみ処理概要'!J35)/'ごみ処理概要'!D35/365*1000000,"-")</f>
        <v>712.3443861734961</v>
      </c>
      <c r="N35" s="309">
        <f>IF(D35&lt;&gt;0,'ごみ搬入量内訳'!CM35/'ごみ処理概要'!D35/365*1000000,"-")</f>
        <v>473.806780490013</v>
      </c>
      <c r="O35" s="309">
        <f>'ごみ搬入量内訳'!DH35</f>
        <v>0</v>
      </c>
      <c r="P35" s="309">
        <f>'ごみ処理量内訳'!E35</f>
        <v>0</v>
      </c>
      <c r="Q35" s="309">
        <f>'ごみ処理量内訳'!N35</f>
        <v>0</v>
      </c>
      <c r="R35" s="309">
        <f t="shared" si="6"/>
        <v>31144</v>
      </c>
      <c r="S35" s="309">
        <f>'ごみ処理量内訳'!G35</f>
        <v>0</v>
      </c>
      <c r="T35" s="309">
        <f>'ごみ処理量内訳'!L35</f>
        <v>7204</v>
      </c>
      <c r="U35" s="309">
        <f>'ごみ処理量内訳'!H35</f>
        <v>0</v>
      </c>
      <c r="V35" s="309">
        <f>'ごみ処理量内訳'!I35</f>
        <v>0</v>
      </c>
      <c r="W35" s="309">
        <f>'ごみ処理量内訳'!J35</f>
        <v>0</v>
      </c>
      <c r="X35" s="309">
        <f>'ごみ処理量内訳'!K35</f>
        <v>23940</v>
      </c>
      <c r="Y35" s="309">
        <f>'ごみ処理量内訳'!M35</f>
        <v>0</v>
      </c>
      <c r="Z35" s="309">
        <f>'資源化量内訳'!Y35</f>
        <v>9788</v>
      </c>
      <c r="AA35" s="309">
        <f t="shared" si="7"/>
        <v>40932</v>
      </c>
      <c r="AB35" s="310">
        <f t="shared" si="8"/>
        <v>100</v>
      </c>
      <c r="AC35" s="309">
        <f>'施設資源化量内訳'!Y35</f>
        <v>1</v>
      </c>
      <c r="AD35" s="309">
        <f>'施設資源化量内訳'!AT35</f>
        <v>0</v>
      </c>
      <c r="AE35" s="309">
        <f>'施設資源化量内訳'!BO35</f>
        <v>0</v>
      </c>
      <c r="AF35" s="309">
        <f>'施設資源化量内訳'!CJ35</f>
        <v>0</v>
      </c>
      <c r="AG35" s="309">
        <f>'施設資源化量内訳'!DE35</f>
        <v>0</v>
      </c>
      <c r="AH35" s="309">
        <f>'施設資源化量内訳'!DZ35</f>
        <v>14460</v>
      </c>
      <c r="AI35" s="309">
        <f>'施設資源化量内訳'!EU35</f>
        <v>2144</v>
      </c>
      <c r="AJ35" s="309">
        <f t="shared" si="9"/>
        <v>16605</v>
      </c>
      <c r="AK35" s="310">
        <f t="shared" si="10"/>
        <v>64.59515402410813</v>
      </c>
      <c r="AL35" s="310">
        <f>IF((AA35+J35)&lt;&gt;0,('資源化量内訳'!D35-'資源化量内訳'!R35-'資源化量内訳'!T35-'資源化量内訳'!V35-'資源化量内訳'!U35)/(AA35+J35)*100,"-")</f>
        <v>29.382685985632534</v>
      </c>
      <c r="AM35" s="309">
        <f>'ごみ処理量内訳'!AA35</f>
        <v>0</v>
      </c>
      <c r="AN35" s="309">
        <f>'ごみ処理量内訳'!AB35</f>
        <v>492</v>
      </c>
      <c r="AO35" s="309">
        <f>'ごみ処理量内訳'!AC35</f>
        <v>1191</v>
      </c>
      <c r="AP35" s="309">
        <f t="shared" si="11"/>
        <v>1683</v>
      </c>
    </row>
    <row r="36" spans="1:42" s="282" customFormat="1" ht="12" customHeight="1">
      <c r="A36" s="277" t="s">
        <v>555</v>
      </c>
      <c r="B36" s="278" t="s">
        <v>620</v>
      </c>
      <c r="C36" s="277" t="s">
        <v>621</v>
      </c>
      <c r="D36" s="309">
        <f t="shared" si="3"/>
        <v>38643</v>
      </c>
      <c r="E36" s="309">
        <v>38643</v>
      </c>
      <c r="F36" s="309">
        <v>0</v>
      </c>
      <c r="G36" s="309">
        <v>948</v>
      </c>
      <c r="H36" s="309">
        <f>SUM('ごみ搬入量内訳'!E36,+'ごみ搬入量内訳'!AD36)</f>
        <v>10458</v>
      </c>
      <c r="I36" s="309">
        <f>'ごみ搬入量内訳'!BC36</f>
        <v>1893</v>
      </c>
      <c r="J36" s="309">
        <f>'資源化量内訳'!BO36</f>
        <v>129</v>
      </c>
      <c r="K36" s="309">
        <f t="shared" si="4"/>
        <v>12480</v>
      </c>
      <c r="L36" s="309">
        <f t="shared" si="5"/>
        <v>884.8117594885958</v>
      </c>
      <c r="M36" s="309">
        <f>IF(D36&lt;&gt;0,('ごみ搬入量内訳'!BR36+'ごみ処理概要'!J36)/'ごみ処理概要'!D36/365*1000000,"-")</f>
        <v>647.4439893950206</v>
      </c>
      <c r="N36" s="309">
        <f>IF(D36&lt;&gt;0,'ごみ搬入量内訳'!CM36/'ごみ処理概要'!D36/365*1000000,"-")</f>
        <v>237.36777009357522</v>
      </c>
      <c r="O36" s="309">
        <f>'ごみ搬入量内訳'!DH36</f>
        <v>0</v>
      </c>
      <c r="P36" s="309">
        <f>'ごみ処理量内訳'!E36</f>
        <v>9448</v>
      </c>
      <c r="Q36" s="309">
        <f>'ごみ処理量内訳'!N36</f>
        <v>0</v>
      </c>
      <c r="R36" s="309">
        <f t="shared" si="6"/>
        <v>1487</v>
      </c>
      <c r="S36" s="309">
        <f>'ごみ処理量内訳'!G36</f>
        <v>1487</v>
      </c>
      <c r="T36" s="309">
        <f>'ごみ処理量内訳'!L36</f>
        <v>0</v>
      </c>
      <c r="U36" s="309">
        <f>'ごみ処理量内訳'!H36</f>
        <v>0</v>
      </c>
      <c r="V36" s="309">
        <f>'ごみ処理量内訳'!I36</f>
        <v>0</v>
      </c>
      <c r="W36" s="309">
        <f>'ごみ処理量内訳'!J36</f>
        <v>0</v>
      </c>
      <c r="X36" s="309">
        <f>'ごみ処理量内訳'!K36</f>
        <v>0</v>
      </c>
      <c r="Y36" s="309">
        <f>'ごみ処理量内訳'!M36</f>
        <v>0</v>
      </c>
      <c r="Z36" s="309">
        <f>'資源化量内訳'!Y36</f>
        <v>1416</v>
      </c>
      <c r="AA36" s="309">
        <f t="shared" si="7"/>
        <v>12351</v>
      </c>
      <c r="AB36" s="310">
        <f t="shared" si="8"/>
        <v>100</v>
      </c>
      <c r="AC36" s="309">
        <f>'施設資源化量内訳'!Y36</f>
        <v>0</v>
      </c>
      <c r="AD36" s="309">
        <f>'施設資源化量内訳'!AT36</f>
        <v>795</v>
      </c>
      <c r="AE36" s="309">
        <f>'施設資源化量内訳'!BO36</f>
        <v>0</v>
      </c>
      <c r="AF36" s="309">
        <f>'施設資源化量内訳'!CJ36</f>
        <v>0</v>
      </c>
      <c r="AG36" s="309">
        <f>'施設資源化量内訳'!DE36</f>
        <v>0</v>
      </c>
      <c r="AH36" s="309">
        <f>'施設資源化量内訳'!DZ36</f>
        <v>0</v>
      </c>
      <c r="AI36" s="309">
        <f>'施設資源化量内訳'!EU36</f>
        <v>0</v>
      </c>
      <c r="AJ36" s="309">
        <f t="shared" si="9"/>
        <v>795</v>
      </c>
      <c r="AK36" s="310">
        <f t="shared" si="10"/>
        <v>18.75</v>
      </c>
      <c r="AL36" s="310">
        <f>IF((AA36+J36)&lt;&gt;0,('資源化量内訳'!D36-'資源化量内訳'!R36-'資源化量内訳'!T36-'資源化量内訳'!V36-'資源化量内訳'!U36)/(AA36+J36)*100,"-")</f>
        <v>18.75</v>
      </c>
      <c r="AM36" s="309">
        <f>'ごみ処理量内訳'!AA36</f>
        <v>0</v>
      </c>
      <c r="AN36" s="309">
        <f>'ごみ処理量内訳'!AB36</f>
        <v>1457</v>
      </c>
      <c r="AO36" s="309">
        <f>'ごみ処理量内訳'!AC36</f>
        <v>381</v>
      </c>
      <c r="AP36" s="309">
        <f t="shared" si="11"/>
        <v>1838</v>
      </c>
    </row>
    <row r="37" spans="1:42" s="282" customFormat="1" ht="12" customHeight="1">
      <c r="A37" s="277" t="s">
        <v>555</v>
      </c>
      <c r="B37" s="278" t="s">
        <v>622</v>
      </c>
      <c r="C37" s="277" t="s">
        <v>623</v>
      </c>
      <c r="D37" s="309">
        <f t="shared" si="3"/>
        <v>54196</v>
      </c>
      <c r="E37" s="309">
        <v>54196</v>
      </c>
      <c r="F37" s="309">
        <v>0</v>
      </c>
      <c r="G37" s="309">
        <v>2051</v>
      </c>
      <c r="H37" s="309">
        <f>SUM('ごみ搬入量内訳'!E37,+'ごみ搬入量内訳'!AD37)</f>
        <v>10281</v>
      </c>
      <c r="I37" s="309">
        <f>'ごみ搬入量内訳'!BC37</f>
        <v>2121</v>
      </c>
      <c r="J37" s="309">
        <f>'資源化量内訳'!BO37</f>
        <v>1</v>
      </c>
      <c r="K37" s="309">
        <f t="shared" si="4"/>
        <v>12403</v>
      </c>
      <c r="L37" s="309">
        <f t="shared" si="5"/>
        <v>626.9987068751979</v>
      </c>
      <c r="M37" s="309">
        <f>IF(D37&lt;&gt;0,('ごみ搬入量内訳'!BR37+'ごみ処理概要'!J37)/'ごみ処理概要'!D37/365*1000000,"-")</f>
        <v>531.5561882441913</v>
      </c>
      <c r="N37" s="309">
        <f>IF(D37&lt;&gt;0,'ごみ搬入量内訳'!CM37/'ごみ処理概要'!D37/365*1000000,"-")</f>
        <v>95.44251863100648</v>
      </c>
      <c r="O37" s="309">
        <f>'ごみ搬入量内訳'!DH37</f>
        <v>0</v>
      </c>
      <c r="P37" s="309">
        <f>'ごみ処理量内訳'!E37</f>
        <v>10690</v>
      </c>
      <c r="Q37" s="309">
        <f>'ごみ処理量内訳'!N37</f>
        <v>0</v>
      </c>
      <c r="R37" s="309">
        <f t="shared" si="6"/>
        <v>1166</v>
      </c>
      <c r="S37" s="309">
        <f>'ごみ処理量内訳'!G37</f>
        <v>260</v>
      </c>
      <c r="T37" s="309">
        <f>'ごみ処理量内訳'!L37</f>
        <v>906</v>
      </c>
      <c r="U37" s="309">
        <f>'ごみ処理量内訳'!H37</f>
        <v>0</v>
      </c>
      <c r="V37" s="309">
        <f>'ごみ処理量内訳'!I37</f>
        <v>0</v>
      </c>
      <c r="W37" s="309">
        <f>'ごみ処理量内訳'!J37</f>
        <v>0</v>
      </c>
      <c r="X37" s="309">
        <f>'ごみ処理量内訳'!K37</f>
        <v>0</v>
      </c>
      <c r="Y37" s="309">
        <f>'ごみ処理量内訳'!M37</f>
        <v>0</v>
      </c>
      <c r="Z37" s="309">
        <f>'資源化量内訳'!Y37</f>
        <v>464</v>
      </c>
      <c r="AA37" s="309">
        <f t="shared" si="7"/>
        <v>12320</v>
      </c>
      <c r="AB37" s="310">
        <f t="shared" si="8"/>
        <v>100</v>
      </c>
      <c r="AC37" s="309">
        <f>'施設資源化量内訳'!Y37</f>
        <v>1075</v>
      </c>
      <c r="AD37" s="309">
        <f>'施設資源化量内訳'!AT37</f>
        <v>162</v>
      </c>
      <c r="AE37" s="309">
        <f>'施設資源化量内訳'!BO37</f>
        <v>0</v>
      </c>
      <c r="AF37" s="309">
        <f>'施設資源化量内訳'!CJ37</f>
        <v>0</v>
      </c>
      <c r="AG37" s="309">
        <f>'施設資源化量内訳'!DE37</f>
        <v>0</v>
      </c>
      <c r="AH37" s="309">
        <f>'施設資源化量内訳'!DZ37</f>
        <v>0</v>
      </c>
      <c r="AI37" s="309">
        <f>'施設資源化量内訳'!EU37</f>
        <v>906</v>
      </c>
      <c r="AJ37" s="309">
        <f t="shared" si="9"/>
        <v>2143</v>
      </c>
      <c r="AK37" s="310">
        <f t="shared" si="10"/>
        <v>21.16711305900495</v>
      </c>
      <c r="AL37" s="310">
        <f>IF((AA37+J37)&lt;&gt;0,('資源化量内訳'!D37-'資源化量内訳'!R37-'資源化量内訳'!T37-'資源化量内訳'!V37-'資源化量内訳'!U37)/(AA37+J37)*100,"-")</f>
        <v>21.16711305900495</v>
      </c>
      <c r="AM37" s="309">
        <f>'ごみ処理量内訳'!AA37</f>
        <v>0</v>
      </c>
      <c r="AN37" s="309">
        <f>'ごみ処理量内訳'!AB37</f>
        <v>369</v>
      </c>
      <c r="AO37" s="309">
        <f>'ごみ処理量内訳'!AC37</f>
        <v>103</v>
      </c>
      <c r="AP37" s="309">
        <f t="shared" si="11"/>
        <v>472</v>
      </c>
    </row>
    <row r="38" spans="1:42" s="282" customFormat="1" ht="12" customHeight="1">
      <c r="A38" s="277" t="s">
        <v>555</v>
      </c>
      <c r="B38" s="278" t="s">
        <v>624</v>
      </c>
      <c r="C38" s="277" t="s">
        <v>625</v>
      </c>
      <c r="D38" s="309">
        <f t="shared" si="3"/>
        <v>46911</v>
      </c>
      <c r="E38" s="309">
        <v>46911</v>
      </c>
      <c r="F38" s="309">
        <v>0</v>
      </c>
      <c r="G38" s="309">
        <v>341</v>
      </c>
      <c r="H38" s="309">
        <f>SUM('ごみ搬入量内訳'!E38,+'ごみ搬入量内訳'!AD38)</f>
        <v>11791</v>
      </c>
      <c r="I38" s="309">
        <f>'ごみ搬入量内訳'!BC38</f>
        <v>67</v>
      </c>
      <c r="J38" s="309">
        <f>'資源化量内訳'!BO38</f>
        <v>502</v>
      </c>
      <c r="K38" s="309">
        <f t="shared" si="4"/>
        <v>12360</v>
      </c>
      <c r="L38" s="309">
        <f t="shared" si="5"/>
        <v>721.8565730560025</v>
      </c>
      <c r="M38" s="309">
        <f>IF(D38&lt;&gt;0,('ごみ搬入量内訳'!BR38+'ごみ処理概要'!J38)/'ごみ処理概要'!D38/365*1000000,"-")</f>
        <v>623.0393140260061</v>
      </c>
      <c r="N38" s="309">
        <f>IF(D38&lt;&gt;0,'ごみ搬入量内訳'!CM38/'ごみ処理概要'!D38/365*1000000,"-")</f>
        <v>98.81725902999646</v>
      </c>
      <c r="O38" s="309">
        <f>'ごみ搬入量内訳'!DH38</f>
        <v>0</v>
      </c>
      <c r="P38" s="309">
        <f>'ごみ処理量内訳'!E38</f>
        <v>8450</v>
      </c>
      <c r="Q38" s="309">
        <f>'ごみ処理量内訳'!N38</f>
        <v>0</v>
      </c>
      <c r="R38" s="309">
        <f t="shared" si="6"/>
        <v>2527</v>
      </c>
      <c r="S38" s="309">
        <f>'ごみ処理量内訳'!G38</f>
        <v>193</v>
      </c>
      <c r="T38" s="309">
        <f>'ごみ処理量内訳'!L38</f>
        <v>2251</v>
      </c>
      <c r="U38" s="309">
        <f>'ごみ処理量内訳'!H38</f>
        <v>83</v>
      </c>
      <c r="V38" s="309">
        <f>'ごみ処理量内訳'!I38</f>
        <v>0</v>
      </c>
      <c r="W38" s="309">
        <f>'ごみ処理量内訳'!J38</f>
        <v>0</v>
      </c>
      <c r="X38" s="309">
        <f>'ごみ処理量内訳'!K38</f>
        <v>0</v>
      </c>
      <c r="Y38" s="309">
        <f>'ごみ処理量内訳'!M38</f>
        <v>0</v>
      </c>
      <c r="Z38" s="309">
        <f>'資源化量内訳'!Y38</f>
        <v>724</v>
      </c>
      <c r="AA38" s="309">
        <f t="shared" si="7"/>
        <v>11701</v>
      </c>
      <c r="AB38" s="310">
        <f t="shared" si="8"/>
        <v>100</v>
      </c>
      <c r="AC38" s="309">
        <f>'施設資源化量内訳'!Y38</f>
        <v>525</v>
      </c>
      <c r="AD38" s="309">
        <f>'施設資源化量内訳'!AT38</f>
        <v>54</v>
      </c>
      <c r="AE38" s="309">
        <f>'施設資源化量内訳'!BO38</f>
        <v>1</v>
      </c>
      <c r="AF38" s="309">
        <f>'施設資源化量内訳'!CJ38</f>
        <v>0</v>
      </c>
      <c r="AG38" s="309">
        <f>'施設資源化量内訳'!DE38</f>
        <v>0</v>
      </c>
      <c r="AH38" s="309">
        <f>'施設資源化量内訳'!DZ38</f>
        <v>0</v>
      </c>
      <c r="AI38" s="309">
        <f>'施設資源化量内訳'!EU38</f>
        <v>795</v>
      </c>
      <c r="AJ38" s="309">
        <f t="shared" si="9"/>
        <v>1375</v>
      </c>
      <c r="AK38" s="310">
        <f t="shared" si="10"/>
        <v>21.314430877653038</v>
      </c>
      <c r="AL38" s="310">
        <f>IF((AA38+J38)&lt;&gt;0,('資源化量内訳'!D38-'資源化量内訳'!R38-'資源化量内訳'!T38-'資源化量内訳'!V38-'資源化量内訳'!U38)/(AA38+J38)*100,"-")</f>
        <v>21.314430877653038</v>
      </c>
      <c r="AM38" s="309">
        <f>'ごみ処理量内訳'!AA38</f>
        <v>0</v>
      </c>
      <c r="AN38" s="309">
        <f>'ごみ処理量内訳'!AB38</f>
        <v>551</v>
      </c>
      <c r="AO38" s="309">
        <f>'ごみ処理量内訳'!AC38</f>
        <v>57</v>
      </c>
      <c r="AP38" s="309">
        <f t="shared" si="11"/>
        <v>608</v>
      </c>
    </row>
    <row r="39" spans="1:42" s="282" customFormat="1" ht="12" customHeight="1">
      <c r="A39" s="277" t="s">
        <v>555</v>
      </c>
      <c r="B39" s="278" t="s">
        <v>626</v>
      </c>
      <c r="C39" s="277" t="s">
        <v>627</v>
      </c>
      <c r="D39" s="309">
        <f t="shared" si="3"/>
        <v>52471</v>
      </c>
      <c r="E39" s="309">
        <v>52471</v>
      </c>
      <c r="F39" s="309">
        <v>0</v>
      </c>
      <c r="G39" s="309">
        <v>1132</v>
      </c>
      <c r="H39" s="309">
        <f>SUM('ごみ搬入量内訳'!E39,+'ごみ搬入量内訳'!AD39)</f>
        <v>13556</v>
      </c>
      <c r="I39" s="309">
        <f>'ごみ搬入量内訳'!BC39</f>
        <v>2488</v>
      </c>
      <c r="J39" s="309">
        <f>'資源化量内訳'!BO39</f>
        <v>170</v>
      </c>
      <c r="K39" s="309">
        <f t="shared" si="4"/>
        <v>16214</v>
      </c>
      <c r="L39" s="309">
        <f t="shared" si="5"/>
        <v>846.599413165733</v>
      </c>
      <c r="M39" s="309">
        <f>IF(D39&lt;&gt;0,('ごみ搬入量内訳'!BR39+'ごみ処理概要'!J39)/'ごみ処理概要'!D39/365*1000000,"-")</f>
        <v>647.715907260449</v>
      </c>
      <c r="N39" s="309">
        <f>IF(D39&lt;&gt;0,'ごみ搬入量内訳'!CM39/'ごみ処理概要'!D39/365*1000000,"-")</f>
        <v>198.88350590528415</v>
      </c>
      <c r="O39" s="309">
        <f>'ごみ搬入量内訳'!DH39</f>
        <v>0</v>
      </c>
      <c r="P39" s="309">
        <f>'ごみ処理量内訳'!E39</f>
        <v>14108</v>
      </c>
      <c r="Q39" s="309">
        <f>'ごみ処理量内訳'!N39</f>
        <v>0</v>
      </c>
      <c r="R39" s="309">
        <f t="shared" si="6"/>
        <v>1183</v>
      </c>
      <c r="S39" s="309">
        <f>'ごみ処理量内訳'!G39</f>
        <v>787</v>
      </c>
      <c r="T39" s="309">
        <f>'ごみ処理量内訳'!L39</f>
        <v>396</v>
      </c>
      <c r="U39" s="309">
        <f>'ごみ処理量内訳'!H39</f>
        <v>0</v>
      </c>
      <c r="V39" s="309">
        <f>'ごみ処理量内訳'!I39</f>
        <v>0</v>
      </c>
      <c r="W39" s="309">
        <f>'ごみ処理量内訳'!J39</f>
        <v>0</v>
      </c>
      <c r="X39" s="309">
        <f>'ごみ処理量内訳'!K39</f>
        <v>0</v>
      </c>
      <c r="Y39" s="309">
        <f>'ごみ処理量内訳'!M39</f>
        <v>0</v>
      </c>
      <c r="Z39" s="309">
        <f>'資源化量内訳'!Y39</f>
        <v>476</v>
      </c>
      <c r="AA39" s="309">
        <f t="shared" si="7"/>
        <v>15767</v>
      </c>
      <c r="AB39" s="310">
        <f t="shared" si="8"/>
        <v>100</v>
      </c>
      <c r="AC39" s="309">
        <f>'施設資源化量内訳'!Y39</f>
        <v>937</v>
      </c>
      <c r="AD39" s="309">
        <f>'施設資源化量内訳'!AT39</f>
        <v>590</v>
      </c>
      <c r="AE39" s="309">
        <f>'施設資源化量内訳'!BO39</f>
        <v>0</v>
      </c>
      <c r="AF39" s="309">
        <f>'施設資源化量内訳'!CJ39</f>
        <v>0</v>
      </c>
      <c r="AG39" s="309">
        <f>'施設資源化量内訳'!DE39</f>
        <v>0</v>
      </c>
      <c r="AH39" s="309">
        <f>'施設資源化量内訳'!DZ39</f>
        <v>0</v>
      </c>
      <c r="AI39" s="309">
        <f>'施設資源化量内訳'!EU39</f>
        <v>396</v>
      </c>
      <c r="AJ39" s="309">
        <f t="shared" si="9"/>
        <v>1923</v>
      </c>
      <c r="AK39" s="310">
        <f t="shared" si="10"/>
        <v>16.11972140302441</v>
      </c>
      <c r="AL39" s="310">
        <f>IF((AA39+J39)&lt;&gt;0,('資源化量内訳'!D39-'資源化量内訳'!R39-'資源化量内訳'!T39-'資源化量内訳'!V39-'資源化量内訳'!U39)/(AA39+J39)*100,"-")</f>
        <v>16.11972140302441</v>
      </c>
      <c r="AM39" s="309">
        <f>'ごみ処理量内訳'!AA39</f>
        <v>0</v>
      </c>
      <c r="AN39" s="309">
        <f>'ごみ処理量内訳'!AB39</f>
        <v>650</v>
      </c>
      <c r="AO39" s="309">
        <f>'ごみ処理量内訳'!AC39</f>
        <v>112</v>
      </c>
      <c r="AP39" s="309">
        <f t="shared" si="11"/>
        <v>762</v>
      </c>
    </row>
    <row r="40" spans="1:42" s="282" customFormat="1" ht="12" customHeight="1">
      <c r="A40" s="277" t="s">
        <v>555</v>
      </c>
      <c r="B40" s="278" t="s">
        <v>628</v>
      </c>
      <c r="C40" s="277" t="s">
        <v>629</v>
      </c>
      <c r="D40" s="309">
        <f t="shared" si="3"/>
        <v>34488</v>
      </c>
      <c r="E40" s="309">
        <v>34488</v>
      </c>
      <c r="F40" s="309">
        <v>0</v>
      </c>
      <c r="G40" s="309">
        <v>427</v>
      </c>
      <c r="H40" s="309">
        <f>SUM('ごみ搬入量内訳'!E40,+'ごみ搬入量内訳'!AD40)</f>
        <v>9037</v>
      </c>
      <c r="I40" s="309">
        <f>'ごみ搬入量内訳'!BC40</f>
        <v>438</v>
      </c>
      <c r="J40" s="309">
        <f>'資源化量内訳'!BO40</f>
        <v>41</v>
      </c>
      <c r="K40" s="309">
        <f t="shared" si="4"/>
        <v>9516</v>
      </c>
      <c r="L40" s="309">
        <f t="shared" si="5"/>
        <v>755.9508488956253</v>
      </c>
      <c r="M40" s="309">
        <f>IF(D40&lt;&gt;0,('ごみ搬入量内訳'!BR40+'ごみ処理概要'!J40)/'ごみ処理概要'!D40/365*1000000,"-")</f>
        <v>612.0850452649005</v>
      </c>
      <c r="N40" s="309">
        <f>IF(D40&lt;&gt;0,'ごみ搬入量内訳'!CM40/'ごみ処理概要'!D40/365*1000000,"-")</f>
        <v>143.86580363072483</v>
      </c>
      <c r="O40" s="309">
        <f>'ごみ搬入量内訳'!DH40</f>
        <v>0</v>
      </c>
      <c r="P40" s="309">
        <f>'ごみ処理量内訳'!E40</f>
        <v>8364</v>
      </c>
      <c r="Q40" s="309">
        <f>'ごみ処理量内訳'!N40</f>
        <v>0</v>
      </c>
      <c r="R40" s="309">
        <f t="shared" si="6"/>
        <v>701</v>
      </c>
      <c r="S40" s="309">
        <f>'ごみ処理量内訳'!G40</f>
        <v>323</v>
      </c>
      <c r="T40" s="309">
        <f>'ごみ処理量内訳'!L40</f>
        <v>378</v>
      </c>
      <c r="U40" s="309">
        <f>'ごみ処理量内訳'!H40</f>
        <v>0</v>
      </c>
      <c r="V40" s="309">
        <f>'ごみ処理量内訳'!I40</f>
        <v>0</v>
      </c>
      <c r="W40" s="309">
        <f>'ごみ処理量内訳'!J40</f>
        <v>0</v>
      </c>
      <c r="X40" s="309">
        <f>'ごみ処理量内訳'!K40</f>
        <v>0</v>
      </c>
      <c r="Y40" s="309">
        <f>'ごみ処理量内訳'!M40</f>
        <v>0</v>
      </c>
      <c r="Z40" s="309">
        <f>'資源化量内訳'!Y40</f>
        <v>392</v>
      </c>
      <c r="AA40" s="309">
        <f t="shared" si="7"/>
        <v>9457</v>
      </c>
      <c r="AB40" s="310">
        <f t="shared" si="8"/>
        <v>100</v>
      </c>
      <c r="AC40" s="309">
        <f>'施設資源化量内訳'!Y40</f>
        <v>28</v>
      </c>
      <c r="AD40" s="309">
        <f>'施設資源化量内訳'!AT40</f>
        <v>169</v>
      </c>
      <c r="AE40" s="309">
        <f>'施設資源化量内訳'!BO40</f>
        <v>0</v>
      </c>
      <c r="AF40" s="309">
        <f>'施設資源化量内訳'!CJ40</f>
        <v>0</v>
      </c>
      <c r="AG40" s="309">
        <f>'施設資源化量内訳'!DE40</f>
        <v>0</v>
      </c>
      <c r="AH40" s="309">
        <f>'施設資源化量内訳'!DZ40</f>
        <v>0</v>
      </c>
      <c r="AI40" s="309">
        <f>'施設資源化量内訳'!EU40</f>
        <v>378</v>
      </c>
      <c r="AJ40" s="309">
        <f t="shared" si="9"/>
        <v>575</v>
      </c>
      <c r="AK40" s="310">
        <f t="shared" si="10"/>
        <v>10.612760581174985</v>
      </c>
      <c r="AL40" s="310">
        <f>IF((AA40+J40)&lt;&gt;0,('資源化量内訳'!D40-'資源化量内訳'!R40-'資源化量内訳'!T40-'資源化量内訳'!V40-'資源化量内訳'!U40)/(AA40+J40)*100,"-")</f>
        <v>10.612760581174985</v>
      </c>
      <c r="AM40" s="309">
        <f>'ごみ処理量内訳'!AA40</f>
        <v>0</v>
      </c>
      <c r="AN40" s="309">
        <f>'ごみ処理量内訳'!AB40</f>
        <v>832</v>
      </c>
      <c r="AO40" s="309">
        <f>'ごみ処理量内訳'!AC40</f>
        <v>154</v>
      </c>
      <c r="AP40" s="309">
        <f t="shared" si="11"/>
        <v>986</v>
      </c>
    </row>
    <row r="41" spans="1:42" s="282" customFormat="1" ht="12" customHeight="1">
      <c r="A41" s="277" t="s">
        <v>555</v>
      </c>
      <c r="B41" s="278" t="s">
        <v>630</v>
      </c>
      <c r="C41" s="277" t="s">
        <v>631</v>
      </c>
      <c r="D41" s="309">
        <f t="shared" si="3"/>
        <v>18382</v>
      </c>
      <c r="E41" s="309">
        <v>18382</v>
      </c>
      <c r="F41" s="309">
        <v>0</v>
      </c>
      <c r="G41" s="309">
        <v>720</v>
      </c>
      <c r="H41" s="309">
        <f>SUM('ごみ搬入量内訳'!E41,+'ごみ搬入量内訳'!AD41)</f>
        <v>8926</v>
      </c>
      <c r="I41" s="309">
        <f>'ごみ搬入量内訳'!BC41</f>
        <v>855</v>
      </c>
      <c r="J41" s="309">
        <f>'資源化量内訳'!BO41</f>
        <v>8</v>
      </c>
      <c r="K41" s="309">
        <f t="shared" si="4"/>
        <v>9789</v>
      </c>
      <c r="L41" s="309">
        <f t="shared" si="5"/>
        <v>1458.9913003041988</v>
      </c>
      <c r="M41" s="309">
        <f>IF(D41&lt;&gt;0,('ごみ搬入量内訳'!BR41+'ごみ処理概要'!J41)/'ごみ処理概要'!D41/365*1000000,"-")</f>
        <v>1004.5562737818263</v>
      </c>
      <c r="N41" s="309">
        <f>IF(D41&lt;&gt;0,'ごみ搬入量内訳'!CM41/'ごみ処理概要'!D41/365*1000000,"-")</f>
        <v>454.43502652237225</v>
      </c>
      <c r="O41" s="309">
        <f>'ごみ搬入量内訳'!DH41</f>
        <v>0</v>
      </c>
      <c r="P41" s="309">
        <f>'ごみ処理量内訳'!E41</f>
        <v>8585</v>
      </c>
      <c r="Q41" s="309">
        <f>'ごみ処理量内訳'!N41</f>
        <v>0</v>
      </c>
      <c r="R41" s="309">
        <f t="shared" si="6"/>
        <v>345</v>
      </c>
      <c r="S41" s="309">
        <f>'ごみ処理量内訳'!G41</f>
        <v>345</v>
      </c>
      <c r="T41" s="309">
        <f>'ごみ処理量内訳'!L41</f>
        <v>0</v>
      </c>
      <c r="U41" s="309">
        <f>'ごみ処理量内訳'!H41</f>
        <v>0</v>
      </c>
      <c r="V41" s="309">
        <f>'ごみ処理量内訳'!I41</f>
        <v>0</v>
      </c>
      <c r="W41" s="309">
        <f>'ごみ処理量内訳'!J41</f>
        <v>0</v>
      </c>
      <c r="X41" s="309">
        <f>'ごみ処理量内訳'!K41</f>
        <v>0</v>
      </c>
      <c r="Y41" s="309">
        <f>'ごみ処理量内訳'!M41</f>
        <v>0</v>
      </c>
      <c r="Z41" s="309">
        <f>'資源化量内訳'!Y41</f>
        <v>1088</v>
      </c>
      <c r="AA41" s="309">
        <f t="shared" si="7"/>
        <v>10018</v>
      </c>
      <c r="AB41" s="310">
        <f t="shared" si="8"/>
        <v>100</v>
      </c>
      <c r="AC41" s="309">
        <f>'施設資源化量内訳'!Y41</f>
        <v>34</v>
      </c>
      <c r="AD41" s="309">
        <f>'施設資源化量内訳'!AT41</f>
        <v>203</v>
      </c>
      <c r="AE41" s="309">
        <f>'施設資源化量内訳'!BO41</f>
        <v>0</v>
      </c>
      <c r="AF41" s="309">
        <f>'施設資源化量内訳'!CJ41</f>
        <v>0</v>
      </c>
      <c r="AG41" s="309">
        <f>'施設資源化量内訳'!DE41</f>
        <v>0</v>
      </c>
      <c r="AH41" s="309">
        <f>'施設資源化量内訳'!DZ41</f>
        <v>0</v>
      </c>
      <c r="AI41" s="309">
        <f>'施設資源化量内訳'!EU41</f>
        <v>0</v>
      </c>
      <c r="AJ41" s="309">
        <f t="shared" si="9"/>
        <v>237</v>
      </c>
      <c r="AK41" s="310">
        <f t="shared" si="10"/>
        <v>13.29543187711949</v>
      </c>
      <c r="AL41" s="310">
        <f>IF((AA41+J41)&lt;&gt;0,('資源化量内訳'!D41-'資源化量内訳'!R41-'資源化量内訳'!T41-'資源化量内訳'!V41-'資源化量内訳'!U41)/(AA41+J41)*100,"-")</f>
        <v>13.29543187711949</v>
      </c>
      <c r="AM41" s="309">
        <f>'ごみ処理量内訳'!AA41</f>
        <v>0</v>
      </c>
      <c r="AN41" s="309">
        <f>'ごみ処理量内訳'!AB41</f>
        <v>1345</v>
      </c>
      <c r="AO41" s="309">
        <f>'ごみ処理量内訳'!AC41</f>
        <v>137</v>
      </c>
      <c r="AP41" s="309">
        <f t="shared" si="11"/>
        <v>1482</v>
      </c>
    </row>
    <row r="42" spans="1:42" s="282" customFormat="1" ht="12" customHeight="1">
      <c r="A42" s="277" t="s">
        <v>555</v>
      </c>
      <c r="B42" s="278" t="s">
        <v>632</v>
      </c>
      <c r="C42" s="277" t="s">
        <v>633</v>
      </c>
      <c r="D42" s="309">
        <f t="shared" si="3"/>
        <v>21785</v>
      </c>
      <c r="E42" s="309">
        <v>21785</v>
      </c>
      <c r="F42" s="309">
        <v>0</v>
      </c>
      <c r="G42" s="309">
        <v>86</v>
      </c>
      <c r="H42" s="309">
        <f>SUM('ごみ搬入量内訳'!E42,+'ごみ搬入量内訳'!AD42)</f>
        <v>5269</v>
      </c>
      <c r="I42" s="309">
        <f>'ごみ搬入量内訳'!BC42</f>
        <v>494</v>
      </c>
      <c r="J42" s="309">
        <f>'資源化量内訳'!BO42</f>
        <v>240</v>
      </c>
      <c r="K42" s="309">
        <f t="shared" si="4"/>
        <v>6003</v>
      </c>
      <c r="L42" s="309">
        <f t="shared" si="5"/>
        <v>754.949522261453</v>
      </c>
      <c r="M42" s="309">
        <f>IF(D42&lt;&gt;0,('ごみ搬入量内訳'!BR42+'ごみ処理概要'!J42)/'ごみ処理概要'!D42/365*1000000,"-")</f>
        <v>620.1326160705022</v>
      </c>
      <c r="N42" s="309">
        <f>IF(D42&lt;&gt;0,'ごみ搬入量内訳'!CM42/'ごみ処理概要'!D42/365*1000000,"-")</f>
        <v>134.8169061909508</v>
      </c>
      <c r="O42" s="309">
        <f>'ごみ搬入量内訳'!DH42</f>
        <v>0</v>
      </c>
      <c r="P42" s="309">
        <f>'ごみ処理量内訳'!E42</f>
        <v>4778</v>
      </c>
      <c r="Q42" s="309">
        <f>'ごみ処理量内訳'!N42</f>
        <v>0</v>
      </c>
      <c r="R42" s="309">
        <f t="shared" si="6"/>
        <v>754</v>
      </c>
      <c r="S42" s="309">
        <f>'ごみ処理量内訳'!G42</f>
        <v>367</v>
      </c>
      <c r="T42" s="309">
        <f>'ごみ処理量内訳'!L42</f>
        <v>387</v>
      </c>
      <c r="U42" s="309">
        <f>'ごみ処理量内訳'!H42</f>
        <v>0</v>
      </c>
      <c r="V42" s="309">
        <f>'ごみ処理量内訳'!I42</f>
        <v>0</v>
      </c>
      <c r="W42" s="309">
        <f>'ごみ処理量内訳'!J42</f>
        <v>0</v>
      </c>
      <c r="X42" s="309">
        <f>'ごみ処理量内訳'!K42</f>
        <v>0</v>
      </c>
      <c r="Y42" s="309">
        <f>'ごみ処理量内訳'!M42</f>
        <v>0</v>
      </c>
      <c r="Z42" s="309">
        <f>'資源化量内訳'!Y42</f>
        <v>0</v>
      </c>
      <c r="AA42" s="309">
        <f t="shared" si="7"/>
        <v>5532</v>
      </c>
      <c r="AB42" s="310">
        <f t="shared" si="8"/>
        <v>100</v>
      </c>
      <c r="AC42" s="309">
        <f>'施設資源化量内訳'!Y42</f>
        <v>127</v>
      </c>
      <c r="AD42" s="309">
        <f>'施設資源化量内訳'!AT42</f>
        <v>165</v>
      </c>
      <c r="AE42" s="309">
        <f>'施設資源化量内訳'!BO42</f>
        <v>0</v>
      </c>
      <c r="AF42" s="309">
        <f>'施設資源化量内訳'!CJ42</f>
        <v>0</v>
      </c>
      <c r="AG42" s="309">
        <f>'施設資源化量内訳'!DE42</f>
        <v>0</v>
      </c>
      <c r="AH42" s="309">
        <f>'施設資源化量内訳'!DZ42</f>
        <v>0</v>
      </c>
      <c r="AI42" s="309">
        <f>'施設資源化量内訳'!EU42</f>
        <v>306</v>
      </c>
      <c r="AJ42" s="309">
        <f t="shared" si="9"/>
        <v>598</v>
      </c>
      <c r="AK42" s="310">
        <f t="shared" si="10"/>
        <v>14.518364518364518</v>
      </c>
      <c r="AL42" s="310">
        <f>IF((AA42+J42)&lt;&gt;0,('資源化量内訳'!D42-'資源化量内訳'!R42-'資源化量内訳'!T42-'資源化量内訳'!V42-'資源化量内訳'!U42)/(AA42+J42)*100,"-")</f>
        <v>14.518364518364518</v>
      </c>
      <c r="AM42" s="309">
        <f>'ごみ処理量内訳'!AA42</f>
        <v>0</v>
      </c>
      <c r="AN42" s="309">
        <f>'ごみ処理量内訳'!AB42</f>
        <v>525</v>
      </c>
      <c r="AO42" s="309">
        <f>'ごみ処理量内訳'!AC42</f>
        <v>94</v>
      </c>
      <c r="AP42" s="309">
        <f t="shared" si="11"/>
        <v>619</v>
      </c>
    </row>
    <row r="43" spans="1:42" s="282" customFormat="1" ht="12" customHeight="1">
      <c r="A43" s="277" t="s">
        <v>555</v>
      </c>
      <c r="B43" s="278" t="s">
        <v>634</v>
      </c>
      <c r="C43" s="277" t="s">
        <v>635</v>
      </c>
      <c r="D43" s="309">
        <f t="shared" si="3"/>
        <v>38372</v>
      </c>
      <c r="E43" s="309">
        <v>38372</v>
      </c>
      <c r="F43" s="309">
        <v>0</v>
      </c>
      <c r="G43" s="309">
        <v>261</v>
      </c>
      <c r="H43" s="309">
        <f>SUM('ごみ搬入量内訳'!E43,+'ごみ搬入量内訳'!AD43)</f>
        <v>12048</v>
      </c>
      <c r="I43" s="309">
        <f>'ごみ搬入量内訳'!BC43</f>
        <v>1471</v>
      </c>
      <c r="J43" s="309">
        <f>'資源化量内訳'!BO43</f>
        <v>114</v>
      </c>
      <c r="K43" s="309">
        <f t="shared" si="4"/>
        <v>13633</v>
      </c>
      <c r="L43" s="309">
        <f t="shared" si="5"/>
        <v>973.383845812229</v>
      </c>
      <c r="M43" s="309">
        <f>IF(D43&lt;&gt;0,('ごみ搬入量内訳'!BR43+'ごみ処理概要'!J43)/'ごみ処理概要'!D43/365*1000000,"-")</f>
        <v>760.1147526235598</v>
      </c>
      <c r="N43" s="309">
        <f>IF(D43&lt;&gt;0,'ごみ搬入量内訳'!CM43/'ごみ処理概要'!D43/365*1000000,"-")</f>
        <v>213.26909318866925</v>
      </c>
      <c r="O43" s="309">
        <f>'ごみ搬入量内訳'!DH43</f>
        <v>0</v>
      </c>
      <c r="P43" s="309">
        <f>'ごみ処理量内訳'!E43</f>
        <v>9662</v>
      </c>
      <c r="Q43" s="309">
        <f>'ごみ処理量内訳'!N43</f>
        <v>0</v>
      </c>
      <c r="R43" s="309">
        <f t="shared" si="6"/>
        <v>2145</v>
      </c>
      <c r="S43" s="309">
        <f>'ごみ処理量内訳'!G43</f>
        <v>873</v>
      </c>
      <c r="T43" s="309">
        <f>'ごみ処理量内訳'!L43</f>
        <v>836</v>
      </c>
      <c r="U43" s="309">
        <f>'ごみ処理量内訳'!H43</f>
        <v>436</v>
      </c>
      <c r="V43" s="309">
        <f>'ごみ処理量内訳'!I43</f>
        <v>0</v>
      </c>
      <c r="W43" s="309">
        <f>'ごみ処理量内訳'!J43</f>
        <v>0</v>
      </c>
      <c r="X43" s="309">
        <f>'ごみ処理量内訳'!K43</f>
        <v>0</v>
      </c>
      <c r="Y43" s="309">
        <f>'ごみ処理量内訳'!M43</f>
        <v>0</v>
      </c>
      <c r="Z43" s="309">
        <f>'資源化量内訳'!Y43</f>
        <v>1498</v>
      </c>
      <c r="AA43" s="309">
        <f t="shared" si="7"/>
        <v>13305</v>
      </c>
      <c r="AB43" s="310">
        <f t="shared" si="8"/>
        <v>100</v>
      </c>
      <c r="AC43" s="309">
        <f>'施設資源化量内訳'!Y43</f>
        <v>0</v>
      </c>
      <c r="AD43" s="309">
        <f>'施設資源化量内訳'!AT43</f>
        <v>321</v>
      </c>
      <c r="AE43" s="309">
        <f>'施設資源化量内訳'!BO43</f>
        <v>436</v>
      </c>
      <c r="AF43" s="309">
        <f>'施設資源化量内訳'!CJ43</f>
        <v>0</v>
      </c>
      <c r="AG43" s="309">
        <f>'施設資源化量内訳'!DE43</f>
        <v>0</v>
      </c>
      <c r="AH43" s="309">
        <f>'施設資源化量内訳'!DZ43</f>
        <v>0</v>
      </c>
      <c r="AI43" s="309">
        <f>'施設資源化量内訳'!EU43</f>
        <v>516</v>
      </c>
      <c r="AJ43" s="309">
        <f t="shared" si="9"/>
        <v>1273</v>
      </c>
      <c r="AK43" s="310">
        <f t="shared" si="10"/>
        <v>21.499366569789107</v>
      </c>
      <c r="AL43" s="310">
        <f>IF((AA43+J43)&lt;&gt;0,('資源化量内訳'!D43-'資源化量内訳'!R43-'資源化量内訳'!T43-'資源化量内訳'!V43-'資源化量内訳'!U43)/(AA43+J43)*100,"-")</f>
        <v>21.499366569789107</v>
      </c>
      <c r="AM43" s="309">
        <f>'ごみ処理量内訳'!AA43</f>
        <v>0</v>
      </c>
      <c r="AN43" s="309">
        <f>'ごみ処理量内訳'!AB43</f>
        <v>406</v>
      </c>
      <c r="AO43" s="309">
        <f>'ごみ処理量内訳'!AC43</f>
        <v>204</v>
      </c>
      <c r="AP43" s="309">
        <f t="shared" si="11"/>
        <v>610</v>
      </c>
    </row>
    <row r="44" spans="1:42" s="282" customFormat="1" ht="12" customHeight="1">
      <c r="A44" s="277" t="s">
        <v>555</v>
      </c>
      <c r="B44" s="278" t="s">
        <v>636</v>
      </c>
      <c r="C44" s="277" t="s">
        <v>637</v>
      </c>
      <c r="D44" s="309">
        <f t="shared" si="3"/>
        <v>20017</v>
      </c>
      <c r="E44" s="309">
        <v>20017</v>
      </c>
      <c r="F44" s="309">
        <v>0</v>
      </c>
      <c r="G44" s="309">
        <v>84</v>
      </c>
      <c r="H44" s="309">
        <f>SUM('ごみ搬入量内訳'!E44,+'ごみ搬入量内訳'!AD44)</f>
        <v>5421</v>
      </c>
      <c r="I44" s="309">
        <f>'ごみ搬入量内訳'!BC44</f>
        <v>968</v>
      </c>
      <c r="J44" s="309">
        <f>'資源化量内訳'!BO44</f>
        <v>0</v>
      </c>
      <c r="K44" s="309">
        <f t="shared" si="4"/>
        <v>6389</v>
      </c>
      <c r="L44" s="309">
        <f t="shared" si="5"/>
        <v>874.4621865934504</v>
      </c>
      <c r="M44" s="309">
        <f>IF(D44&lt;&gt;0,('ごみ搬入量内訳'!BR44+'ごみ処理概要'!J44)/'ごみ処理概要'!D44/365*1000000,"-")</f>
        <v>697.7630657776507</v>
      </c>
      <c r="N44" s="309">
        <f>IF(D44&lt;&gt;0,'ごみ搬入量内訳'!CM44/'ごみ処理概要'!D44/365*1000000,"-")</f>
        <v>176.6991208157997</v>
      </c>
      <c r="O44" s="309">
        <f>'ごみ搬入量内訳'!DH44</f>
        <v>0</v>
      </c>
      <c r="P44" s="309">
        <f>'ごみ処理量内訳'!E44</f>
        <v>4961</v>
      </c>
      <c r="Q44" s="309">
        <f>'ごみ処理量内訳'!N44</f>
        <v>0</v>
      </c>
      <c r="R44" s="309">
        <f t="shared" si="6"/>
        <v>401</v>
      </c>
      <c r="S44" s="309">
        <f>'ごみ処理量内訳'!G44</f>
        <v>235</v>
      </c>
      <c r="T44" s="309">
        <f>'ごみ処理量内訳'!L44</f>
        <v>166</v>
      </c>
      <c r="U44" s="309">
        <f>'ごみ処理量内訳'!H44</f>
        <v>0</v>
      </c>
      <c r="V44" s="309">
        <f>'ごみ処理量内訳'!I44</f>
        <v>0</v>
      </c>
      <c r="W44" s="309">
        <f>'ごみ処理量内訳'!J44</f>
        <v>0</v>
      </c>
      <c r="X44" s="309">
        <f>'ごみ処理量内訳'!K44</f>
        <v>0</v>
      </c>
      <c r="Y44" s="309">
        <f>'ごみ処理量内訳'!M44</f>
        <v>0</v>
      </c>
      <c r="Z44" s="309">
        <f>'資源化量内訳'!Y44</f>
        <v>1027</v>
      </c>
      <c r="AA44" s="309">
        <f t="shared" si="7"/>
        <v>6389</v>
      </c>
      <c r="AB44" s="310">
        <f t="shared" si="8"/>
        <v>100</v>
      </c>
      <c r="AC44" s="309">
        <f>'施設資源化量内訳'!Y44</f>
        <v>0</v>
      </c>
      <c r="AD44" s="309">
        <f>'施設資源化量内訳'!AT44</f>
        <v>103</v>
      </c>
      <c r="AE44" s="309">
        <f>'施設資源化量内訳'!BO44</f>
        <v>0</v>
      </c>
      <c r="AF44" s="309">
        <f>'施設資源化量内訳'!CJ44</f>
        <v>0</v>
      </c>
      <c r="AG44" s="309">
        <f>'施設資源化量内訳'!DE44</f>
        <v>0</v>
      </c>
      <c r="AH44" s="309">
        <f>'施設資源化量内訳'!DZ44</f>
        <v>0</v>
      </c>
      <c r="AI44" s="309">
        <f>'施設資源化量内訳'!EU44</f>
        <v>166</v>
      </c>
      <c r="AJ44" s="309">
        <f t="shared" si="9"/>
        <v>269</v>
      </c>
      <c r="AK44" s="310">
        <f t="shared" si="10"/>
        <v>20.284864611050242</v>
      </c>
      <c r="AL44" s="310">
        <f>IF((AA44+J44)&lt;&gt;0,('資源化量内訳'!D44-'資源化量内訳'!R44-'資源化量内訳'!T44-'資源化量内訳'!V44-'資源化量内訳'!U44)/(AA44+J44)*100,"-")</f>
        <v>20.284864611050242</v>
      </c>
      <c r="AM44" s="309">
        <f>'ごみ処理量内訳'!AA44</f>
        <v>0</v>
      </c>
      <c r="AN44" s="309">
        <f>'ごみ処理量内訳'!AB44</f>
        <v>702</v>
      </c>
      <c r="AO44" s="309">
        <f>'ごみ処理量内訳'!AC44</f>
        <v>132</v>
      </c>
      <c r="AP44" s="309">
        <f t="shared" si="11"/>
        <v>834</v>
      </c>
    </row>
    <row r="45" spans="1:42" s="282" customFormat="1" ht="12" customHeight="1">
      <c r="A45" s="277" t="s">
        <v>555</v>
      </c>
      <c r="B45" s="278" t="s">
        <v>638</v>
      </c>
      <c r="C45" s="277" t="s">
        <v>639</v>
      </c>
      <c r="D45" s="309">
        <f t="shared" si="3"/>
        <v>17296</v>
      </c>
      <c r="E45" s="309">
        <v>17296</v>
      </c>
      <c r="F45" s="309">
        <v>0</v>
      </c>
      <c r="G45" s="309">
        <v>272</v>
      </c>
      <c r="H45" s="309">
        <f>SUM('ごみ搬入量内訳'!E45,+'ごみ搬入量内訳'!AD45)</f>
        <v>5129</v>
      </c>
      <c r="I45" s="309">
        <f>'ごみ搬入量内訳'!BC45</f>
        <v>240</v>
      </c>
      <c r="J45" s="309">
        <f>'資源化量内訳'!BO45</f>
        <v>274</v>
      </c>
      <c r="K45" s="309">
        <f t="shared" si="4"/>
        <v>5643</v>
      </c>
      <c r="L45" s="309">
        <f t="shared" si="5"/>
        <v>893.8641288507597</v>
      </c>
      <c r="M45" s="309">
        <f>IF(D45&lt;&gt;0,('ごみ搬入量内訳'!BR45+'ごみ処理概要'!J45)/'ごみ処理概要'!D45/365*1000000,"-")</f>
        <v>762.7070317945079</v>
      </c>
      <c r="N45" s="309">
        <f>IF(D45&lt;&gt;0,'ごみ搬入量内訳'!CM45/'ごみ処理概要'!D45/365*1000000,"-")</f>
        <v>131.15709705625184</v>
      </c>
      <c r="O45" s="309">
        <f>'ごみ搬入量内訳'!DH45</f>
        <v>0</v>
      </c>
      <c r="P45" s="309">
        <f>'ごみ処理量内訳'!E45</f>
        <v>4600</v>
      </c>
      <c r="Q45" s="309">
        <f>'ごみ処理量内訳'!N45</f>
        <v>0</v>
      </c>
      <c r="R45" s="309">
        <f t="shared" si="6"/>
        <v>728</v>
      </c>
      <c r="S45" s="309">
        <f>'ごみ処理量内訳'!G45</f>
        <v>353</v>
      </c>
      <c r="T45" s="309">
        <f>'ごみ処理量内訳'!L45</f>
        <v>306</v>
      </c>
      <c r="U45" s="309">
        <f>'ごみ処理量内訳'!H45</f>
        <v>0</v>
      </c>
      <c r="V45" s="309">
        <f>'ごみ処理量内訳'!I45</f>
        <v>0</v>
      </c>
      <c r="W45" s="309">
        <f>'ごみ処理量内訳'!J45</f>
        <v>0</v>
      </c>
      <c r="X45" s="309">
        <f>'ごみ処理量内訳'!K45</f>
        <v>0</v>
      </c>
      <c r="Y45" s="309">
        <f>'ごみ処理量内訳'!M45</f>
        <v>69</v>
      </c>
      <c r="Z45" s="309">
        <f>'資源化量内訳'!Y45</f>
        <v>570</v>
      </c>
      <c r="AA45" s="309">
        <f t="shared" si="7"/>
        <v>5898</v>
      </c>
      <c r="AB45" s="310">
        <f t="shared" si="8"/>
        <v>100</v>
      </c>
      <c r="AC45" s="309">
        <f>'施設資源化量内訳'!Y45</f>
        <v>31</v>
      </c>
      <c r="AD45" s="309">
        <f>'施設資源化量内訳'!AT45</f>
        <v>0</v>
      </c>
      <c r="AE45" s="309">
        <f>'施設資源化量内訳'!BO45</f>
        <v>0</v>
      </c>
      <c r="AF45" s="309">
        <f>'施設資源化量内訳'!CJ45</f>
        <v>0</v>
      </c>
      <c r="AG45" s="309">
        <f>'施設資源化量内訳'!DE45</f>
        <v>0</v>
      </c>
      <c r="AH45" s="309">
        <f>'施設資源化量内訳'!DZ45</f>
        <v>0</v>
      </c>
      <c r="AI45" s="309">
        <f>'施設資源化量内訳'!EU45</f>
        <v>208</v>
      </c>
      <c r="AJ45" s="309">
        <f t="shared" si="9"/>
        <v>239</v>
      </c>
      <c r="AK45" s="310">
        <f t="shared" si="10"/>
        <v>17.546986390149062</v>
      </c>
      <c r="AL45" s="310">
        <f>IF((AA45+J45)&lt;&gt;0,('資源化量内訳'!D45-'資源化量内訳'!R45-'資源化量内訳'!T45-'資源化量内訳'!V45-'資源化量内訳'!U45)/(AA45+J45)*100,"-")</f>
        <v>17.546986390149062</v>
      </c>
      <c r="AM45" s="309">
        <f>'ごみ処理量内訳'!AA45</f>
        <v>0</v>
      </c>
      <c r="AN45" s="309">
        <f>'ごみ処理量内訳'!AB45</f>
        <v>413</v>
      </c>
      <c r="AO45" s="309">
        <f>'ごみ処理量内訳'!AC45</f>
        <v>98</v>
      </c>
      <c r="AP45" s="309">
        <f t="shared" si="11"/>
        <v>511</v>
      </c>
    </row>
    <row r="46" spans="1:42" s="282" customFormat="1" ht="12" customHeight="1">
      <c r="A46" s="277" t="s">
        <v>555</v>
      </c>
      <c r="B46" s="278" t="s">
        <v>640</v>
      </c>
      <c r="C46" s="277" t="s">
        <v>641</v>
      </c>
      <c r="D46" s="309">
        <f t="shared" si="3"/>
        <v>47246</v>
      </c>
      <c r="E46" s="309">
        <v>47246</v>
      </c>
      <c r="F46" s="309">
        <v>0</v>
      </c>
      <c r="G46" s="309">
        <v>628</v>
      </c>
      <c r="H46" s="309">
        <f>SUM('ごみ搬入量内訳'!E46,+'ごみ搬入量内訳'!AD46)</f>
        <v>16657</v>
      </c>
      <c r="I46" s="309">
        <f>'ごみ搬入量内訳'!BC46</f>
        <v>2806</v>
      </c>
      <c r="J46" s="309">
        <f>'資源化量内訳'!BO46</f>
        <v>652</v>
      </c>
      <c r="K46" s="309">
        <f t="shared" si="4"/>
        <v>20115</v>
      </c>
      <c r="L46" s="309">
        <f t="shared" si="5"/>
        <v>1166.4392549865786</v>
      </c>
      <c r="M46" s="309">
        <f>IF(D46&lt;&gt;0,('ごみ搬入量内訳'!BR46+'ごみ処理概要'!J46)/'ごみ処理概要'!D46/365*1000000,"-")</f>
        <v>837.6442972051268</v>
      </c>
      <c r="N46" s="309">
        <f>IF(D46&lt;&gt;0,'ごみ搬入量内訳'!CM46/'ごみ処理概要'!D46/365*1000000,"-")</f>
        <v>328.79495778145167</v>
      </c>
      <c r="O46" s="309">
        <f>'ごみ搬入量内訳'!DH46</f>
        <v>0</v>
      </c>
      <c r="P46" s="309">
        <f>'ごみ処理量内訳'!E46</f>
        <v>16898</v>
      </c>
      <c r="Q46" s="309">
        <f>'ごみ処理量内訳'!N46</f>
        <v>0</v>
      </c>
      <c r="R46" s="309">
        <f t="shared" si="6"/>
        <v>1840</v>
      </c>
      <c r="S46" s="309">
        <f>'ごみ処理量内訳'!G46</f>
        <v>1708</v>
      </c>
      <c r="T46" s="309">
        <f>'ごみ処理量内訳'!L46</f>
        <v>132</v>
      </c>
      <c r="U46" s="309">
        <f>'ごみ処理量内訳'!H46</f>
        <v>0</v>
      </c>
      <c r="V46" s="309">
        <f>'ごみ処理量内訳'!I46</f>
        <v>0</v>
      </c>
      <c r="W46" s="309">
        <f>'ごみ処理量内訳'!J46</f>
        <v>0</v>
      </c>
      <c r="X46" s="309">
        <f>'ごみ処理量内訳'!K46</f>
        <v>0</v>
      </c>
      <c r="Y46" s="309">
        <f>'ごみ処理量内訳'!M46</f>
        <v>0</v>
      </c>
      <c r="Z46" s="309">
        <f>'資源化量内訳'!Y46</f>
        <v>733</v>
      </c>
      <c r="AA46" s="309">
        <f t="shared" si="7"/>
        <v>19471</v>
      </c>
      <c r="AB46" s="310">
        <f t="shared" si="8"/>
        <v>100</v>
      </c>
      <c r="AC46" s="309">
        <f>'施設資源化量内訳'!Y46</f>
        <v>0</v>
      </c>
      <c r="AD46" s="309">
        <f>'施設資源化量内訳'!AT46</f>
        <v>820</v>
      </c>
      <c r="AE46" s="309">
        <f>'施設資源化量内訳'!BO46</f>
        <v>0</v>
      </c>
      <c r="AF46" s="309">
        <f>'施設資源化量内訳'!CJ46</f>
        <v>0</v>
      </c>
      <c r="AG46" s="309">
        <f>'施設資源化量内訳'!DE46</f>
        <v>0</v>
      </c>
      <c r="AH46" s="309">
        <f>'施設資源化量内訳'!DZ46</f>
        <v>0</v>
      </c>
      <c r="AI46" s="309">
        <f>'施設資源化量内訳'!EU46</f>
        <v>119</v>
      </c>
      <c r="AJ46" s="309">
        <f t="shared" si="9"/>
        <v>939</v>
      </c>
      <c r="AK46" s="310">
        <f t="shared" si="10"/>
        <v>11.54897381106197</v>
      </c>
      <c r="AL46" s="310">
        <f>IF((AA46+J46)&lt;&gt;0,('資源化量内訳'!D46-'資源化量内訳'!R46-'資源化量内訳'!T46-'資源化量内訳'!V46-'資源化量内訳'!U46)/(AA46+J46)*100,"-")</f>
        <v>11.54897381106197</v>
      </c>
      <c r="AM46" s="309">
        <f>'ごみ処理量内訳'!AA46</f>
        <v>0</v>
      </c>
      <c r="AN46" s="309">
        <f>'ごみ処理量内訳'!AB46</f>
        <v>2312</v>
      </c>
      <c r="AO46" s="309">
        <f>'ごみ処理量内訳'!AC46</f>
        <v>363</v>
      </c>
      <c r="AP46" s="309">
        <f t="shared" si="11"/>
        <v>2675</v>
      </c>
    </row>
    <row r="47" spans="1:42" s="282" customFormat="1" ht="12" customHeight="1">
      <c r="A47" s="277" t="s">
        <v>555</v>
      </c>
      <c r="B47" s="278" t="s">
        <v>642</v>
      </c>
      <c r="C47" s="277" t="s">
        <v>643</v>
      </c>
      <c r="D47" s="309">
        <f t="shared" si="3"/>
        <v>10206</v>
      </c>
      <c r="E47" s="309">
        <v>10206</v>
      </c>
      <c r="F47" s="309">
        <v>0</v>
      </c>
      <c r="G47" s="309">
        <v>92</v>
      </c>
      <c r="H47" s="309">
        <f>SUM('ごみ搬入量内訳'!E47,+'ごみ搬入量内訳'!AD47)</f>
        <v>2809</v>
      </c>
      <c r="I47" s="309">
        <f>'ごみ搬入量内訳'!BC47</f>
        <v>244</v>
      </c>
      <c r="J47" s="309">
        <f>'資源化量内訳'!BO47</f>
        <v>15</v>
      </c>
      <c r="K47" s="309">
        <f t="shared" si="4"/>
        <v>3068</v>
      </c>
      <c r="L47" s="309">
        <f t="shared" si="5"/>
        <v>823.5821528566329</v>
      </c>
      <c r="M47" s="309">
        <f>IF(D47&lt;&gt;0,('ごみ搬入量内訳'!BR47+'ごみ処理概要'!J47)/'ごみ処理概要'!D47/365*1000000,"-")</f>
        <v>671.6435940180232</v>
      </c>
      <c r="N47" s="309">
        <f>IF(D47&lt;&gt;0,'ごみ搬入量内訳'!CM47/'ごみ処理概要'!D47/365*1000000,"-")</f>
        <v>151.93855883860957</v>
      </c>
      <c r="O47" s="309">
        <f>'ごみ搬入量内訳'!DH47</f>
        <v>0</v>
      </c>
      <c r="P47" s="309">
        <f>'ごみ処理量内訳'!E47</f>
        <v>2357</v>
      </c>
      <c r="Q47" s="309">
        <f>'ごみ処理量内訳'!N47</f>
        <v>0</v>
      </c>
      <c r="R47" s="309">
        <f t="shared" si="6"/>
        <v>225</v>
      </c>
      <c r="S47" s="309">
        <f>'ごみ処理量内訳'!G47</f>
        <v>159</v>
      </c>
      <c r="T47" s="309">
        <f>'ごみ処理量内訳'!L47</f>
        <v>66</v>
      </c>
      <c r="U47" s="309">
        <f>'ごみ処理量内訳'!H47</f>
        <v>0</v>
      </c>
      <c r="V47" s="309">
        <f>'ごみ処理量内訳'!I47</f>
        <v>0</v>
      </c>
      <c r="W47" s="309">
        <f>'ごみ処理量内訳'!J47</f>
        <v>0</v>
      </c>
      <c r="X47" s="309">
        <f>'ごみ処理量内訳'!K47</f>
        <v>0</v>
      </c>
      <c r="Y47" s="309">
        <f>'ごみ処理量内訳'!M47</f>
        <v>0</v>
      </c>
      <c r="Z47" s="309">
        <f>'資源化量内訳'!Y47</f>
        <v>471</v>
      </c>
      <c r="AA47" s="309">
        <f t="shared" si="7"/>
        <v>3053</v>
      </c>
      <c r="AB47" s="310">
        <f t="shared" si="8"/>
        <v>100</v>
      </c>
      <c r="AC47" s="309">
        <f>'施設資源化量内訳'!Y47</f>
        <v>200</v>
      </c>
      <c r="AD47" s="309">
        <f>'施設資源化量内訳'!AT47</f>
        <v>61</v>
      </c>
      <c r="AE47" s="309">
        <f>'施設資源化量内訳'!BO47</f>
        <v>0</v>
      </c>
      <c r="AF47" s="309">
        <f>'施設資源化量内訳'!CJ47</f>
        <v>0</v>
      </c>
      <c r="AG47" s="309">
        <f>'施設資源化量内訳'!DE47</f>
        <v>0</v>
      </c>
      <c r="AH47" s="309">
        <f>'施設資源化量内訳'!DZ47</f>
        <v>0</v>
      </c>
      <c r="AI47" s="309">
        <f>'施設資源化量内訳'!EU47</f>
        <v>52</v>
      </c>
      <c r="AJ47" s="309">
        <f t="shared" si="9"/>
        <v>313</v>
      </c>
      <c r="AK47" s="310">
        <f t="shared" si="10"/>
        <v>26.04302477183833</v>
      </c>
      <c r="AL47" s="310">
        <f>IF((AA47+J47)&lt;&gt;0,('資源化量内訳'!D47-'資源化量内訳'!R47-'資源化量内訳'!T47-'資源化量内訳'!V47-'資源化量内訳'!U47)/(AA47+J47)*100,"-")</f>
        <v>26.04302477183833</v>
      </c>
      <c r="AM47" s="309">
        <f>'ごみ処理量内訳'!AA47</f>
        <v>0</v>
      </c>
      <c r="AN47" s="309">
        <f>'ごみ処理量内訳'!AB47</f>
        <v>358</v>
      </c>
      <c r="AO47" s="309">
        <f>'ごみ処理量内訳'!AC47</f>
        <v>69</v>
      </c>
      <c r="AP47" s="309">
        <f t="shared" si="11"/>
        <v>427</v>
      </c>
    </row>
    <row r="48" spans="1:42" s="282" customFormat="1" ht="12" customHeight="1">
      <c r="A48" s="277" t="s">
        <v>555</v>
      </c>
      <c r="B48" s="278" t="s">
        <v>644</v>
      </c>
      <c r="C48" s="277" t="s">
        <v>645</v>
      </c>
      <c r="D48" s="309">
        <f t="shared" si="3"/>
        <v>23731</v>
      </c>
      <c r="E48" s="309">
        <v>23731</v>
      </c>
      <c r="F48" s="309">
        <v>0</v>
      </c>
      <c r="G48" s="309">
        <v>920</v>
      </c>
      <c r="H48" s="309">
        <f>SUM('ごみ搬入量内訳'!E48,+'ごみ搬入量内訳'!AD48)</f>
        <v>4227</v>
      </c>
      <c r="I48" s="309">
        <f>'ごみ搬入量内訳'!BC48</f>
        <v>843</v>
      </c>
      <c r="J48" s="309">
        <f>'資源化量内訳'!BO48</f>
        <v>31</v>
      </c>
      <c r="K48" s="309">
        <f t="shared" si="4"/>
        <v>5101</v>
      </c>
      <c r="L48" s="309">
        <f t="shared" si="5"/>
        <v>588.9065975202657</v>
      </c>
      <c r="M48" s="309">
        <f>IF(D48&lt;&gt;0,('ごみ搬入量内訳'!BR48+'ごみ処理概要'!J48)/'ごみ処理概要'!D48/365*1000000,"-")</f>
        <v>440.78521649331</v>
      </c>
      <c r="N48" s="309">
        <f>IF(D48&lt;&gt;0,'ごみ搬入量内訳'!CM48/'ごみ処理概要'!D48/365*1000000,"-")</f>
        <v>148.12138102695567</v>
      </c>
      <c r="O48" s="309">
        <f>'ごみ搬入量内訳'!DH48</f>
        <v>0</v>
      </c>
      <c r="P48" s="309">
        <f>'ごみ処理量内訳'!E48</f>
        <v>4373</v>
      </c>
      <c r="Q48" s="309">
        <f>'ごみ処理量内訳'!N48</f>
        <v>0</v>
      </c>
      <c r="R48" s="309">
        <f t="shared" si="6"/>
        <v>299</v>
      </c>
      <c r="S48" s="309">
        <f>'ごみ処理量内訳'!G48</f>
        <v>292</v>
      </c>
      <c r="T48" s="309">
        <f>'ごみ処理量内訳'!L48</f>
        <v>7</v>
      </c>
      <c r="U48" s="309">
        <f>'ごみ処理量内訳'!H48</f>
        <v>0</v>
      </c>
      <c r="V48" s="309">
        <f>'ごみ処理量内訳'!I48</f>
        <v>0</v>
      </c>
      <c r="W48" s="309">
        <f>'ごみ処理量内訳'!J48</f>
        <v>0</v>
      </c>
      <c r="X48" s="309">
        <f>'ごみ処理量内訳'!K48</f>
        <v>0</v>
      </c>
      <c r="Y48" s="309">
        <f>'ごみ処理量内訳'!M48</f>
        <v>0</v>
      </c>
      <c r="Z48" s="309">
        <f>'資源化量内訳'!Y48</f>
        <v>398</v>
      </c>
      <c r="AA48" s="309">
        <f t="shared" si="7"/>
        <v>5070</v>
      </c>
      <c r="AB48" s="310">
        <f t="shared" si="8"/>
        <v>100</v>
      </c>
      <c r="AC48" s="309">
        <f>'施設資源化量内訳'!Y48</f>
        <v>0</v>
      </c>
      <c r="AD48" s="309">
        <f>'施設資源化量内訳'!AT48</f>
        <v>100</v>
      </c>
      <c r="AE48" s="309">
        <f>'施設資源化量内訳'!BO48</f>
        <v>0</v>
      </c>
      <c r="AF48" s="309">
        <f>'施設資源化量内訳'!CJ48</f>
        <v>0</v>
      </c>
      <c r="AG48" s="309">
        <f>'施設資源化量内訳'!DE48</f>
        <v>0</v>
      </c>
      <c r="AH48" s="309">
        <f>'施設資源化量内訳'!DZ48</f>
        <v>0</v>
      </c>
      <c r="AI48" s="309">
        <f>'施設資源化量内訳'!EU48</f>
        <v>7</v>
      </c>
      <c r="AJ48" s="309">
        <f t="shared" si="9"/>
        <v>107</v>
      </c>
      <c r="AK48" s="310">
        <f t="shared" si="10"/>
        <v>10.507743579690256</v>
      </c>
      <c r="AL48" s="310">
        <f>IF((AA48+J48)&lt;&gt;0,('資源化量内訳'!D48-'資源化量内訳'!R48-'資源化量内訳'!T48-'資源化量内訳'!V48-'資源化量内訳'!U48)/(AA48+J48)*100,"-")</f>
        <v>10.507743579690256</v>
      </c>
      <c r="AM48" s="309">
        <f>'ごみ処理量内訳'!AA48</f>
        <v>0</v>
      </c>
      <c r="AN48" s="309">
        <f>'ごみ処理量内訳'!AB48</f>
        <v>677</v>
      </c>
      <c r="AO48" s="309">
        <f>'ごみ処理量内訳'!AC48</f>
        <v>132</v>
      </c>
      <c r="AP48" s="309">
        <f t="shared" si="11"/>
        <v>809</v>
      </c>
    </row>
    <row r="49" spans="1:42" s="282" customFormat="1" ht="12" customHeight="1">
      <c r="A49" s="277" t="s">
        <v>555</v>
      </c>
      <c r="B49" s="278" t="s">
        <v>646</v>
      </c>
      <c r="C49" s="277" t="s">
        <v>647</v>
      </c>
      <c r="D49" s="309">
        <f t="shared" si="3"/>
        <v>9415</v>
      </c>
      <c r="E49" s="309">
        <v>9415</v>
      </c>
      <c r="F49" s="309">
        <v>0</v>
      </c>
      <c r="G49" s="309">
        <v>102</v>
      </c>
      <c r="H49" s="309">
        <f>SUM('ごみ搬入量内訳'!E49,+'ごみ搬入量内訳'!AD49)</f>
        <v>3167</v>
      </c>
      <c r="I49" s="309">
        <f>'ごみ搬入量内訳'!BC49</f>
        <v>135</v>
      </c>
      <c r="J49" s="309">
        <f>'資源化量内訳'!BO49</f>
        <v>135</v>
      </c>
      <c r="K49" s="309">
        <f t="shared" si="4"/>
        <v>3437</v>
      </c>
      <c r="L49" s="309">
        <f t="shared" si="5"/>
        <v>1000.1527728268065</v>
      </c>
      <c r="M49" s="309">
        <f>IF(D49&lt;&gt;0,('ごみ搬入量内訳'!BR49+'ごみ処理概要'!J49)/'ごみ処理概要'!D49/365*1000000,"-")</f>
        <v>771.1390305472904</v>
      </c>
      <c r="N49" s="309">
        <f>IF(D49&lt;&gt;0,'ごみ搬入量内訳'!CM49/'ごみ処理概要'!D49/365*1000000,"-")</f>
        <v>229.01374227951607</v>
      </c>
      <c r="O49" s="309">
        <f>'ごみ搬入量内訳'!DH49</f>
        <v>0</v>
      </c>
      <c r="P49" s="309">
        <f>'ごみ処理量内訳'!E49</f>
        <v>2856</v>
      </c>
      <c r="Q49" s="309">
        <f>'ごみ処理量内訳'!N49</f>
        <v>0</v>
      </c>
      <c r="R49" s="309">
        <f t="shared" si="6"/>
        <v>345</v>
      </c>
      <c r="S49" s="309">
        <f>'ごみ処理量内訳'!G49</f>
        <v>345</v>
      </c>
      <c r="T49" s="309">
        <f>'ごみ処理量内訳'!L49</f>
        <v>0</v>
      </c>
      <c r="U49" s="309">
        <f>'ごみ処理量内訳'!H49</f>
        <v>0</v>
      </c>
      <c r="V49" s="309">
        <f>'ごみ処理量内訳'!I49</f>
        <v>0</v>
      </c>
      <c r="W49" s="309">
        <f>'ごみ処理量内訳'!J49</f>
        <v>0</v>
      </c>
      <c r="X49" s="309">
        <f>'ごみ処理量内訳'!K49</f>
        <v>0</v>
      </c>
      <c r="Y49" s="309">
        <f>'ごみ処理量内訳'!M49</f>
        <v>0</v>
      </c>
      <c r="Z49" s="309">
        <f>'資源化量内訳'!Y49</f>
        <v>101</v>
      </c>
      <c r="AA49" s="309">
        <f t="shared" si="7"/>
        <v>3302</v>
      </c>
      <c r="AB49" s="310">
        <f t="shared" si="8"/>
        <v>100</v>
      </c>
      <c r="AC49" s="309">
        <f>'施設資源化量内訳'!Y49</f>
        <v>142</v>
      </c>
      <c r="AD49" s="309">
        <f>'施設資源化量内訳'!AT49</f>
        <v>105</v>
      </c>
      <c r="AE49" s="309">
        <f>'施設資源化量内訳'!BO49</f>
        <v>0</v>
      </c>
      <c r="AF49" s="309">
        <f>'施設資源化量内訳'!CJ49</f>
        <v>0</v>
      </c>
      <c r="AG49" s="309">
        <f>'施設資源化量内訳'!DE49</f>
        <v>0</v>
      </c>
      <c r="AH49" s="309">
        <f>'施設資源化量内訳'!DZ49</f>
        <v>0</v>
      </c>
      <c r="AI49" s="309">
        <f>'施設資源化量内訳'!EU49</f>
        <v>0</v>
      </c>
      <c r="AJ49" s="309">
        <f t="shared" si="9"/>
        <v>247</v>
      </c>
      <c r="AK49" s="310">
        <f t="shared" si="10"/>
        <v>14.052953156822811</v>
      </c>
      <c r="AL49" s="310">
        <f>IF((AA49+J49)&lt;&gt;0,('資源化量内訳'!D49-'資源化量内訳'!R49-'資源化量内訳'!T49-'資源化量内訳'!V49-'資源化量内訳'!U49)/(AA49+J49)*100,"-")</f>
        <v>14.052953156822811</v>
      </c>
      <c r="AM49" s="309">
        <f>'ごみ処理量内訳'!AA49</f>
        <v>0</v>
      </c>
      <c r="AN49" s="309">
        <f>'ごみ処理量内訳'!AB49</f>
        <v>240</v>
      </c>
      <c r="AO49" s="309">
        <f>'ごみ処理量内訳'!AC49</f>
        <v>0</v>
      </c>
      <c r="AP49" s="309">
        <f t="shared" si="11"/>
        <v>240</v>
      </c>
    </row>
    <row r="50" spans="1:42" s="282" customFormat="1" ht="12" customHeight="1">
      <c r="A50" s="277" t="s">
        <v>555</v>
      </c>
      <c r="B50" s="278" t="s">
        <v>648</v>
      </c>
      <c r="C50" s="277" t="s">
        <v>649</v>
      </c>
      <c r="D50" s="309">
        <f t="shared" si="3"/>
        <v>26204</v>
      </c>
      <c r="E50" s="309">
        <v>26204</v>
      </c>
      <c r="F50" s="309">
        <v>0</v>
      </c>
      <c r="G50" s="309">
        <v>574</v>
      </c>
      <c r="H50" s="309">
        <f>SUM('ごみ搬入量内訳'!E50,+'ごみ搬入量内訳'!AD50)</f>
        <v>7353</v>
      </c>
      <c r="I50" s="309">
        <f>'ごみ搬入量内訳'!BC50</f>
        <v>693</v>
      </c>
      <c r="J50" s="309">
        <f>'資源化量内訳'!BO50</f>
        <v>252</v>
      </c>
      <c r="K50" s="309">
        <f t="shared" si="4"/>
        <v>8298</v>
      </c>
      <c r="L50" s="309">
        <f t="shared" si="5"/>
        <v>867.5868789246858</v>
      </c>
      <c r="M50" s="309">
        <f>IF(D50&lt;&gt;0,('ごみ搬入量内訳'!BR50+'ごみ処理概要'!J50)/'ごみ処理概要'!D50/365*1000000,"-")</f>
        <v>700.405459377738</v>
      </c>
      <c r="N50" s="309">
        <f>IF(D50&lt;&gt;0,'ごみ搬入量内訳'!CM50/'ごみ処理概要'!D50/365*1000000,"-")</f>
        <v>167.18141954694778</v>
      </c>
      <c r="O50" s="309">
        <f>'ごみ搬入量内訳'!DH50</f>
        <v>0</v>
      </c>
      <c r="P50" s="309">
        <f>'ごみ処理量内訳'!E50</f>
        <v>6380</v>
      </c>
      <c r="Q50" s="309">
        <f>'ごみ処理量内訳'!N50</f>
        <v>0</v>
      </c>
      <c r="R50" s="309">
        <f t="shared" si="6"/>
        <v>938</v>
      </c>
      <c r="S50" s="309">
        <f>'ごみ処理量内訳'!G50</f>
        <v>938</v>
      </c>
      <c r="T50" s="309">
        <f>'ごみ処理量内訳'!L50</f>
        <v>0</v>
      </c>
      <c r="U50" s="309">
        <f>'ごみ処理量内訳'!H50</f>
        <v>0</v>
      </c>
      <c r="V50" s="309">
        <f>'ごみ処理量内訳'!I50</f>
        <v>0</v>
      </c>
      <c r="W50" s="309">
        <f>'ごみ処理量内訳'!J50</f>
        <v>0</v>
      </c>
      <c r="X50" s="309">
        <f>'ごみ処理量内訳'!K50</f>
        <v>0</v>
      </c>
      <c r="Y50" s="309">
        <f>'ごみ処理量内訳'!M50</f>
        <v>0</v>
      </c>
      <c r="Z50" s="309">
        <f>'資源化量内訳'!Y50</f>
        <v>728</v>
      </c>
      <c r="AA50" s="309">
        <f t="shared" si="7"/>
        <v>8046</v>
      </c>
      <c r="AB50" s="310">
        <f t="shared" si="8"/>
        <v>100</v>
      </c>
      <c r="AC50" s="309">
        <f>'施設資源化量内訳'!Y50</f>
        <v>268</v>
      </c>
      <c r="AD50" s="309">
        <f>'施設資源化量内訳'!AT50</f>
        <v>284</v>
      </c>
      <c r="AE50" s="309">
        <f>'施設資源化量内訳'!BO50</f>
        <v>0</v>
      </c>
      <c r="AF50" s="309">
        <f>'施設資源化量内訳'!CJ50</f>
        <v>0</v>
      </c>
      <c r="AG50" s="309">
        <f>'施設資源化量内訳'!DE50</f>
        <v>0</v>
      </c>
      <c r="AH50" s="309">
        <f>'施設資源化量内訳'!DZ50</f>
        <v>0</v>
      </c>
      <c r="AI50" s="309">
        <f>'施設資源化量内訳'!EU50</f>
        <v>0</v>
      </c>
      <c r="AJ50" s="309">
        <f t="shared" si="9"/>
        <v>552</v>
      </c>
      <c r="AK50" s="310">
        <f t="shared" si="10"/>
        <v>18.46228006748614</v>
      </c>
      <c r="AL50" s="310">
        <f>IF((AA50+J50)&lt;&gt;0,('資源化量内訳'!D50-'資源化量内訳'!R50-'資源化量内訳'!T50-'資源化量内訳'!V50-'資源化量内訳'!U50)/(AA50+J50)*100,"-")</f>
        <v>18.46228006748614</v>
      </c>
      <c r="AM50" s="309">
        <f>'ごみ処理量内訳'!AA50</f>
        <v>0</v>
      </c>
      <c r="AN50" s="309">
        <f>'ごみ処理量内訳'!AB50</f>
        <v>549</v>
      </c>
      <c r="AO50" s="309">
        <f>'ごみ処理量内訳'!AC50</f>
        <v>0</v>
      </c>
      <c r="AP50" s="309">
        <f t="shared" si="11"/>
        <v>549</v>
      </c>
    </row>
    <row r="51" spans="1:42" s="282" customFormat="1" ht="12" customHeight="1">
      <c r="A51" s="277" t="s">
        <v>555</v>
      </c>
      <c r="B51" s="278" t="s">
        <v>650</v>
      </c>
      <c r="C51" s="277" t="s">
        <v>651</v>
      </c>
      <c r="D51" s="309">
        <f t="shared" si="3"/>
        <v>17649</v>
      </c>
      <c r="E51" s="309">
        <v>17649</v>
      </c>
      <c r="F51" s="309">
        <v>0</v>
      </c>
      <c r="G51" s="309">
        <v>126</v>
      </c>
      <c r="H51" s="309">
        <f>SUM('ごみ搬入量内訳'!E51,+'ごみ搬入量内訳'!AD51)</f>
        <v>5045</v>
      </c>
      <c r="I51" s="309">
        <f>'ごみ搬入量内訳'!BC51</f>
        <v>48</v>
      </c>
      <c r="J51" s="309">
        <f>'資源化量内訳'!BO51</f>
        <v>0</v>
      </c>
      <c r="K51" s="309">
        <f t="shared" si="4"/>
        <v>5093</v>
      </c>
      <c r="L51" s="309">
        <f t="shared" si="5"/>
        <v>790.6070971462547</v>
      </c>
      <c r="M51" s="309">
        <f>IF(D51&lt;&gt;0,('ごみ搬入量内訳'!BR51+'ごみ処理概要'!J51)/'ごみ処理概要'!D51/365*1000000,"-")</f>
        <v>740.4664938911515</v>
      </c>
      <c r="N51" s="309">
        <f>IF(D51&lt;&gt;0,'ごみ搬入量内訳'!CM51/'ごみ処理概要'!D51/365*1000000,"-")</f>
        <v>50.14060325510312</v>
      </c>
      <c r="O51" s="309">
        <f>'ごみ搬入量内訳'!DH51</f>
        <v>0</v>
      </c>
      <c r="P51" s="309">
        <f>'ごみ処理量内訳'!E51</f>
        <v>4213</v>
      </c>
      <c r="Q51" s="309">
        <f>'ごみ処理量内訳'!N51</f>
        <v>0</v>
      </c>
      <c r="R51" s="309">
        <f t="shared" si="6"/>
        <v>386</v>
      </c>
      <c r="S51" s="309">
        <f>'ごみ処理量内訳'!G51</f>
        <v>305</v>
      </c>
      <c r="T51" s="309">
        <f>'ごみ処理量内訳'!L51</f>
        <v>81</v>
      </c>
      <c r="U51" s="309">
        <f>'ごみ処理量内訳'!H51</f>
        <v>0</v>
      </c>
      <c r="V51" s="309">
        <f>'ごみ処理量内訳'!I51</f>
        <v>0</v>
      </c>
      <c r="W51" s="309">
        <f>'ごみ処理量内訳'!J51</f>
        <v>0</v>
      </c>
      <c r="X51" s="309">
        <f>'ごみ処理量内訳'!K51</f>
        <v>0</v>
      </c>
      <c r="Y51" s="309">
        <f>'ごみ処理量内訳'!M51</f>
        <v>0</v>
      </c>
      <c r="Z51" s="309">
        <f>'資源化量内訳'!Y51</f>
        <v>494</v>
      </c>
      <c r="AA51" s="309">
        <f t="shared" si="7"/>
        <v>5093</v>
      </c>
      <c r="AB51" s="310">
        <f t="shared" si="8"/>
        <v>100</v>
      </c>
      <c r="AC51" s="309">
        <f>'施設資源化量内訳'!Y51</f>
        <v>357</v>
      </c>
      <c r="AD51" s="309">
        <f>'施設資源化量内訳'!AT51</f>
        <v>118</v>
      </c>
      <c r="AE51" s="309">
        <f>'施設資源化量内訳'!BO51</f>
        <v>0</v>
      </c>
      <c r="AF51" s="309">
        <f>'施設資源化量内訳'!CJ51</f>
        <v>0</v>
      </c>
      <c r="AG51" s="309">
        <f>'施設資源化量内訳'!DE51</f>
        <v>0</v>
      </c>
      <c r="AH51" s="309">
        <f>'施設資源化量内訳'!DZ51</f>
        <v>0</v>
      </c>
      <c r="AI51" s="309">
        <f>'施設資源化量内訳'!EU51</f>
        <v>64</v>
      </c>
      <c r="AJ51" s="309">
        <f t="shared" si="9"/>
        <v>539</v>
      </c>
      <c r="AK51" s="310">
        <f t="shared" si="10"/>
        <v>20.28274101708227</v>
      </c>
      <c r="AL51" s="310">
        <f>IF((AA51+J51)&lt;&gt;0,('資源化量内訳'!D51-'資源化量内訳'!R51-'資源化量内訳'!T51-'資源化量内訳'!V51-'資源化量内訳'!U51)/(AA51+J51)*100,"-")</f>
        <v>20.28274101708227</v>
      </c>
      <c r="AM51" s="309">
        <f>'ごみ処理量内訳'!AA51</f>
        <v>0</v>
      </c>
      <c r="AN51" s="309">
        <f>'ごみ処理量内訳'!AB51</f>
        <v>639</v>
      </c>
      <c r="AO51" s="309">
        <f>'ごみ処理量内訳'!AC51</f>
        <v>133</v>
      </c>
      <c r="AP51" s="309">
        <f t="shared" si="11"/>
        <v>772</v>
      </c>
    </row>
  </sheetData>
  <sheetProtection/>
  <mergeCells count="46"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AF3:AF4"/>
    <mergeCell ref="T4:T5"/>
    <mergeCell ref="AC2:AJ2"/>
    <mergeCell ref="AG3:AG4"/>
    <mergeCell ref="U4:U5"/>
    <mergeCell ref="AH3:AH4"/>
    <mergeCell ref="AD3:AD4"/>
    <mergeCell ref="AE3:AE4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5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17" width="11" style="306" customWidth="1"/>
    <col min="118" max="16384" width="9" style="308" customWidth="1"/>
  </cols>
  <sheetData>
    <row r="1" spans="1:112" s="175" customFormat="1" ht="17.25">
      <c r="A1" s="249" t="s">
        <v>559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17" t="s">
        <v>278</v>
      </c>
      <c r="B2" s="317" t="s">
        <v>279</v>
      </c>
      <c r="C2" s="317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18"/>
      <c r="B3" s="318"/>
      <c r="C3" s="320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1" t="s">
        <v>300</v>
      </c>
      <c r="DJ3" s="340" t="s">
        <v>275</v>
      </c>
      <c r="DK3" s="340" t="s">
        <v>276</v>
      </c>
      <c r="DL3" s="340" t="s">
        <v>277</v>
      </c>
      <c r="DM3" s="340" t="s">
        <v>329</v>
      </c>
    </row>
    <row r="4" spans="1:117" s="175" customFormat="1" ht="25.5" customHeight="1">
      <c r="A4" s="318"/>
      <c r="B4" s="318"/>
      <c r="C4" s="320"/>
      <c r="D4" s="198"/>
      <c r="E4" s="217"/>
      <c r="F4" s="342" t="s">
        <v>273</v>
      </c>
      <c r="G4" s="343"/>
      <c r="H4" s="343"/>
      <c r="I4" s="344"/>
      <c r="J4" s="342" t="s">
        <v>330</v>
      </c>
      <c r="K4" s="343"/>
      <c r="L4" s="343"/>
      <c r="M4" s="344"/>
      <c r="N4" s="342" t="s">
        <v>331</v>
      </c>
      <c r="O4" s="343"/>
      <c r="P4" s="343"/>
      <c r="Q4" s="344"/>
      <c r="R4" s="342" t="s">
        <v>332</v>
      </c>
      <c r="S4" s="343"/>
      <c r="T4" s="343"/>
      <c r="U4" s="344"/>
      <c r="V4" s="342" t="s">
        <v>333</v>
      </c>
      <c r="W4" s="343"/>
      <c r="X4" s="343"/>
      <c r="Y4" s="344"/>
      <c r="Z4" s="342" t="s">
        <v>334</v>
      </c>
      <c r="AA4" s="343"/>
      <c r="AB4" s="343"/>
      <c r="AC4" s="344"/>
      <c r="AD4" s="217"/>
      <c r="AE4" s="342" t="s">
        <v>273</v>
      </c>
      <c r="AF4" s="343"/>
      <c r="AG4" s="343"/>
      <c r="AH4" s="344"/>
      <c r="AI4" s="342" t="s">
        <v>330</v>
      </c>
      <c r="AJ4" s="343"/>
      <c r="AK4" s="343"/>
      <c r="AL4" s="344"/>
      <c r="AM4" s="342" t="s">
        <v>331</v>
      </c>
      <c r="AN4" s="343"/>
      <c r="AO4" s="343"/>
      <c r="AP4" s="344"/>
      <c r="AQ4" s="342" t="s">
        <v>332</v>
      </c>
      <c r="AR4" s="343"/>
      <c r="AS4" s="343"/>
      <c r="AT4" s="344"/>
      <c r="AU4" s="342" t="s">
        <v>333</v>
      </c>
      <c r="AV4" s="343"/>
      <c r="AW4" s="343"/>
      <c r="AX4" s="344"/>
      <c r="AY4" s="342" t="s">
        <v>334</v>
      </c>
      <c r="AZ4" s="343"/>
      <c r="BA4" s="343"/>
      <c r="BB4" s="344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1"/>
      <c r="DJ4" s="341"/>
      <c r="DK4" s="341"/>
      <c r="DL4" s="341"/>
      <c r="DM4" s="341"/>
    </row>
    <row r="5" spans="1:117" s="175" customFormat="1" ht="25.5" customHeight="1">
      <c r="A5" s="318"/>
      <c r="B5" s="318"/>
      <c r="C5" s="320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19"/>
      <c r="B6" s="319"/>
      <c r="C6" s="345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555</v>
      </c>
      <c r="B7" s="272" t="s">
        <v>556</v>
      </c>
      <c r="C7" s="273" t="s">
        <v>300</v>
      </c>
      <c r="D7" s="289">
        <f aca="true" t="shared" si="0" ref="D7:AI7">SUM(D8:D51)</f>
        <v>1050430</v>
      </c>
      <c r="E7" s="289">
        <f t="shared" si="0"/>
        <v>707553</v>
      </c>
      <c r="F7" s="289">
        <f t="shared" si="0"/>
        <v>65</v>
      </c>
      <c r="G7" s="289">
        <f t="shared" si="0"/>
        <v>57</v>
      </c>
      <c r="H7" s="289">
        <f t="shared" si="0"/>
        <v>8</v>
      </c>
      <c r="I7" s="289">
        <f t="shared" si="0"/>
        <v>0</v>
      </c>
      <c r="J7" s="289">
        <f t="shared" si="0"/>
        <v>591144</v>
      </c>
      <c r="K7" s="289">
        <f t="shared" si="0"/>
        <v>67630</v>
      </c>
      <c r="L7" s="289">
        <f t="shared" si="0"/>
        <v>523514</v>
      </c>
      <c r="M7" s="289">
        <f t="shared" si="0"/>
        <v>0</v>
      </c>
      <c r="N7" s="289">
        <f t="shared" si="0"/>
        <v>41046</v>
      </c>
      <c r="O7" s="289">
        <f t="shared" si="0"/>
        <v>5073</v>
      </c>
      <c r="P7" s="289">
        <f t="shared" si="0"/>
        <v>35973</v>
      </c>
      <c r="Q7" s="289">
        <f t="shared" si="0"/>
        <v>0</v>
      </c>
      <c r="R7" s="289">
        <f t="shared" si="0"/>
        <v>67628</v>
      </c>
      <c r="S7" s="289">
        <f t="shared" si="0"/>
        <v>4510</v>
      </c>
      <c r="T7" s="289">
        <f t="shared" si="0"/>
        <v>63118</v>
      </c>
      <c r="U7" s="289">
        <f t="shared" si="0"/>
        <v>0</v>
      </c>
      <c r="V7" s="289">
        <f t="shared" si="0"/>
        <v>515</v>
      </c>
      <c r="W7" s="289">
        <f t="shared" si="0"/>
        <v>107</v>
      </c>
      <c r="X7" s="289">
        <f t="shared" si="0"/>
        <v>408</v>
      </c>
      <c r="Y7" s="289">
        <f t="shared" si="0"/>
        <v>0</v>
      </c>
      <c r="Z7" s="289">
        <f t="shared" si="0"/>
        <v>7155</v>
      </c>
      <c r="AA7" s="289">
        <f t="shared" si="0"/>
        <v>1306</v>
      </c>
      <c r="AB7" s="289">
        <f t="shared" si="0"/>
        <v>5849</v>
      </c>
      <c r="AC7" s="289">
        <f t="shared" si="0"/>
        <v>0</v>
      </c>
      <c r="AD7" s="289">
        <f t="shared" si="0"/>
        <v>251085</v>
      </c>
      <c r="AE7" s="289">
        <f t="shared" si="0"/>
        <v>14138</v>
      </c>
      <c r="AF7" s="289">
        <f t="shared" si="0"/>
        <v>0</v>
      </c>
      <c r="AG7" s="289">
        <f t="shared" si="0"/>
        <v>840</v>
      </c>
      <c r="AH7" s="289">
        <f t="shared" si="0"/>
        <v>13298</v>
      </c>
      <c r="AI7" s="289">
        <f t="shared" si="0"/>
        <v>187353</v>
      </c>
      <c r="AJ7" s="289">
        <f aca="true" t="shared" si="1" ref="AJ7:BO7">SUM(AJ8:AJ51)</f>
        <v>939</v>
      </c>
      <c r="AK7" s="289">
        <f t="shared" si="1"/>
        <v>282</v>
      </c>
      <c r="AL7" s="289">
        <f t="shared" si="1"/>
        <v>186132</v>
      </c>
      <c r="AM7" s="289">
        <f t="shared" si="1"/>
        <v>5671</v>
      </c>
      <c r="AN7" s="289">
        <f t="shared" si="1"/>
        <v>69</v>
      </c>
      <c r="AO7" s="289">
        <f t="shared" si="1"/>
        <v>159</v>
      </c>
      <c r="AP7" s="289">
        <f t="shared" si="1"/>
        <v>5443</v>
      </c>
      <c r="AQ7" s="289">
        <f t="shared" si="1"/>
        <v>42994</v>
      </c>
      <c r="AR7" s="289">
        <f t="shared" si="1"/>
        <v>112</v>
      </c>
      <c r="AS7" s="289">
        <f t="shared" si="1"/>
        <v>28</v>
      </c>
      <c r="AT7" s="289">
        <f t="shared" si="1"/>
        <v>42854</v>
      </c>
      <c r="AU7" s="289">
        <f t="shared" si="1"/>
        <v>3</v>
      </c>
      <c r="AV7" s="289">
        <f t="shared" si="1"/>
        <v>1</v>
      </c>
      <c r="AW7" s="289">
        <f t="shared" si="1"/>
        <v>0</v>
      </c>
      <c r="AX7" s="289">
        <f t="shared" si="1"/>
        <v>2</v>
      </c>
      <c r="AY7" s="289">
        <f t="shared" si="1"/>
        <v>926</v>
      </c>
      <c r="AZ7" s="289">
        <f t="shared" si="1"/>
        <v>19</v>
      </c>
      <c r="BA7" s="289">
        <f t="shared" si="1"/>
        <v>0</v>
      </c>
      <c r="BB7" s="289">
        <f t="shared" si="1"/>
        <v>907</v>
      </c>
      <c r="BC7" s="289">
        <f t="shared" si="1"/>
        <v>91792</v>
      </c>
      <c r="BD7" s="289">
        <f t="shared" si="1"/>
        <v>53663</v>
      </c>
      <c r="BE7" s="289">
        <f t="shared" si="1"/>
        <v>6232</v>
      </c>
      <c r="BF7" s="289">
        <f t="shared" si="1"/>
        <v>27046</v>
      </c>
      <c r="BG7" s="289">
        <f t="shared" si="1"/>
        <v>5002</v>
      </c>
      <c r="BH7" s="289">
        <f t="shared" si="1"/>
        <v>4621</v>
      </c>
      <c r="BI7" s="289">
        <f t="shared" si="1"/>
        <v>69</v>
      </c>
      <c r="BJ7" s="289">
        <f t="shared" si="1"/>
        <v>10693</v>
      </c>
      <c r="BK7" s="289">
        <f t="shared" si="1"/>
        <v>38129</v>
      </c>
      <c r="BL7" s="289">
        <f t="shared" si="1"/>
        <v>1986</v>
      </c>
      <c r="BM7" s="289">
        <f t="shared" si="1"/>
        <v>24996</v>
      </c>
      <c r="BN7" s="289">
        <f t="shared" si="1"/>
        <v>1672</v>
      </c>
      <c r="BO7" s="289">
        <f t="shared" si="1"/>
        <v>7904</v>
      </c>
      <c r="BP7" s="289">
        <f aca="true" t="shared" si="2" ref="BP7:CU7">SUM(BP8:BP51)</f>
        <v>391</v>
      </c>
      <c r="BQ7" s="289">
        <f t="shared" si="2"/>
        <v>1180</v>
      </c>
      <c r="BR7" s="289">
        <f t="shared" si="2"/>
        <v>761216</v>
      </c>
      <c r="BS7" s="289">
        <f t="shared" si="2"/>
        <v>6297</v>
      </c>
      <c r="BT7" s="289">
        <f t="shared" si="2"/>
        <v>618190</v>
      </c>
      <c r="BU7" s="289">
        <f t="shared" si="2"/>
        <v>46048</v>
      </c>
      <c r="BV7" s="289">
        <f t="shared" si="2"/>
        <v>72249</v>
      </c>
      <c r="BW7" s="289">
        <f t="shared" si="2"/>
        <v>584</v>
      </c>
      <c r="BX7" s="289">
        <f t="shared" si="2"/>
        <v>17848</v>
      </c>
      <c r="BY7" s="289">
        <f t="shared" si="2"/>
        <v>707553</v>
      </c>
      <c r="BZ7" s="289">
        <f t="shared" si="2"/>
        <v>65</v>
      </c>
      <c r="CA7" s="289">
        <f t="shared" si="2"/>
        <v>591144</v>
      </c>
      <c r="CB7" s="289">
        <f t="shared" si="2"/>
        <v>41046</v>
      </c>
      <c r="CC7" s="289">
        <f t="shared" si="2"/>
        <v>67628</v>
      </c>
      <c r="CD7" s="289">
        <f t="shared" si="2"/>
        <v>515</v>
      </c>
      <c r="CE7" s="289">
        <f t="shared" si="2"/>
        <v>7155</v>
      </c>
      <c r="CF7" s="289">
        <f t="shared" si="2"/>
        <v>53663</v>
      </c>
      <c r="CG7" s="289">
        <f t="shared" si="2"/>
        <v>6232</v>
      </c>
      <c r="CH7" s="289">
        <f t="shared" si="2"/>
        <v>27046</v>
      </c>
      <c r="CI7" s="289">
        <f t="shared" si="2"/>
        <v>5002</v>
      </c>
      <c r="CJ7" s="289">
        <f t="shared" si="2"/>
        <v>4621</v>
      </c>
      <c r="CK7" s="289">
        <f t="shared" si="2"/>
        <v>69</v>
      </c>
      <c r="CL7" s="289">
        <f t="shared" si="2"/>
        <v>10693</v>
      </c>
      <c r="CM7" s="289">
        <f t="shared" si="2"/>
        <v>289214</v>
      </c>
      <c r="CN7" s="289">
        <f t="shared" si="2"/>
        <v>16124</v>
      </c>
      <c r="CO7" s="289">
        <f t="shared" si="2"/>
        <v>212349</v>
      </c>
      <c r="CP7" s="289">
        <f t="shared" si="2"/>
        <v>7343</v>
      </c>
      <c r="CQ7" s="289">
        <f t="shared" si="2"/>
        <v>50898</v>
      </c>
      <c r="CR7" s="289">
        <f t="shared" si="2"/>
        <v>394</v>
      </c>
      <c r="CS7" s="289">
        <f t="shared" si="2"/>
        <v>2106</v>
      </c>
      <c r="CT7" s="289">
        <f t="shared" si="2"/>
        <v>251085</v>
      </c>
      <c r="CU7" s="289">
        <f t="shared" si="2"/>
        <v>14138</v>
      </c>
      <c r="CV7" s="289">
        <f aca="true" t="shared" si="3" ref="CV7:DM7">SUM(CV8:CV51)</f>
        <v>187353</v>
      </c>
      <c r="CW7" s="289">
        <f t="shared" si="3"/>
        <v>5671</v>
      </c>
      <c r="CX7" s="289">
        <f t="shared" si="3"/>
        <v>42994</v>
      </c>
      <c r="CY7" s="289">
        <f t="shared" si="3"/>
        <v>3</v>
      </c>
      <c r="CZ7" s="289">
        <f t="shared" si="3"/>
        <v>926</v>
      </c>
      <c r="DA7" s="289">
        <f t="shared" si="3"/>
        <v>38129</v>
      </c>
      <c r="DB7" s="289">
        <f t="shared" si="3"/>
        <v>1986</v>
      </c>
      <c r="DC7" s="289">
        <f t="shared" si="3"/>
        <v>24996</v>
      </c>
      <c r="DD7" s="289">
        <f t="shared" si="3"/>
        <v>1672</v>
      </c>
      <c r="DE7" s="289">
        <f t="shared" si="3"/>
        <v>7904</v>
      </c>
      <c r="DF7" s="289">
        <f t="shared" si="3"/>
        <v>391</v>
      </c>
      <c r="DG7" s="289">
        <f t="shared" si="3"/>
        <v>1180</v>
      </c>
      <c r="DH7" s="289">
        <f t="shared" si="3"/>
        <v>0</v>
      </c>
      <c r="DI7" s="289">
        <f t="shared" si="3"/>
        <v>79</v>
      </c>
      <c r="DJ7" s="289">
        <f t="shared" si="3"/>
        <v>21</v>
      </c>
      <c r="DK7" s="289">
        <f t="shared" si="3"/>
        <v>36</v>
      </c>
      <c r="DL7" s="289">
        <f t="shared" si="3"/>
        <v>7</v>
      </c>
      <c r="DM7" s="289">
        <f t="shared" si="3"/>
        <v>15</v>
      </c>
    </row>
    <row r="8" spans="1:117" s="282" customFormat="1" ht="12" customHeight="1">
      <c r="A8" s="277" t="s">
        <v>555</v>
      </c>
      <c r="B8" s="278" t="s">
        <v>564</v>
      </c>
      <c r="C8" s="277" t="s">
        <v>565</v>
      </c>
      <c r="D8" s="284">
        <f aca="true" t="shared" si="4" ref="D8:D51">SUM(E8,AD8,BC8)</f>
        <v>112480</v>
      </c>
      <c r="E8" s="285">
        <f aca="true" t="shared" si="5" ref="E8:E51">SUM(F8,J8,N8,R8,V8,Z8)</f>
        <v>67648</v>
      </c>
      <c r="F8" s="285">
        <f aca="true" t="shared" si="6" ref="F8:F51">SUM(G8:I8)</f>
        <v>0</v>
      </c>
      <c r="G8" s="285">
        <v>0</v>
      </c>
      <c r="H8" s="285">
        <v>0</v>
      </c>
      <c r="I8" s="285">
        <v>0</v>
      </c>
      <c r="J8" s="285">
        <f aca="true" t="shared" si="7" ref="J8:J51">SUM(K8:M8)</f>
        <v>60702</v>
      </c>
      <c r="K8" s="285">
        <v>57619</v>
      </c>
      <c r="L8" s="285">
        <v>3083</v>
      </c>
      <c r="M8" s="285">
        <v>0</v>
      </c>
      <c r="N8" s="285">
        <f aca="true" t="shared" si="8" ref="N8:N51">SUM(O8:Q8)</f>
        <v>3369</v>
      </c>
      <c r="O8" s="285">
        <v>3097</v>
      </c>
      <c r="P8" s="285">
        <v>272</v>
      </c>
      <c r="Q8" s="285">
        <v>0</v>
      </c>
      <c r="R8" s="285">
        <f aca="true" t="shared" si="9" ref="R8:R51">SUM(S8:U8)</f>
        <v>3570</v>
      </c>
      <c r="S8" s="285">
        <v>0</v>
      </c>
      <c r="T8" s="285">
        <v>3570</v>
      </c>
      <c r="U8" s="285">
        <v>0</v>
      </c>
      <c r="V8" s="285">
        <f aca="true" t="shared" si="10" ref="V8:V51">SUM(W8:Y8)</f>
        <v>0</v>
      </c>
      <c r="W8" s="285">
        <v>0</v>
      </c>
      <c r="X8" s="285">
        <v>0</v>
      </c>
      <c r="Y8" s="285">
        <v>0</v>
      </c>
      <c r="Z8" s="285">
        <f aca="true" t="shared" si="11" ref="Z8:Z51">SUM(AA8:AC8)</f>
        <v>7</v>
      </c>
      <c r="AA8" s="285">
        <v>1</v>
      </c>
      <c r="AB8" s="285">
        <v>6</v>
      </c>
      <c r="AC8" s="285">
        <v>0</v>
      </c>
      <c r="AD8" s="285">
        <f aca="true" t="shared" si="12" ref="AD8:AD51">SUM(AE8,AI8,AM8,AQ8,AU8,AY8)</f>
        <v>38244</v>
      </c>
      <c r="AE8" s="285">
        <f aca="true" t="shared" si="13" ref="AE8:AE51">SUM(AF8:AH8)</f>
        <v>0</v>
      </c>
      <c r="AF8" s="285">
        <v>0</v>
      </c>
      <c r="AG8" s="285">
        <v>0</v>
      </c>
      <c r="AH8" s="285">
        <v>0</v>
      </c>
      <c r="AI8" s="285">
        <f aca="true" t="shared" si="14" ref="AI8:AI51">SUM(AJ8:AL8)</f>
        <v>27840</v>
      </c>
      <c r="AJ8" s="285">
        <v>0</v>
      </c>
      <c r="AK8" s="285">
        <v>0</v>
      </c>
      <c r="AL8" s="285">
        <v>27840</v>
      </c>
      <c r="AM8" s="285">
        <f aca="true" t="shared" si="15" ref="AM8:AM51">SUM(AN8:AP8)</f>
        <v>708</v>
      </c>
      <c r="AN8" s="285">
        <v>0</v>
      </c>
      <c r="AO8" s="285">
        <v>0</v>
      </c>
      <c r="AP8" s="285">
        <v>708</v>
      </c>
      <c r="AQ8" s="285">
        <f aca="true" t="shared" si="16" ref="AQ8:AQ51">SUM(AR8:AT8)</f>
        <v>9694</v>
      </c>
      <c r="AR8" s="285">
        <v>0</v>
      </c>
      <c r="AS8" s="285">
        <v>0</v>
      </c>
      <c r="AT8" s="285">
        <v>9694</v>
      </c>
      <c r="AU8" s="285">
        <f aca="true" t="shared" si="17" ref="AU8:AU51">SUM(AV8:AX8)</f>
        <v>0</v>
      </c>
      <c r="AV8" s="285">
        <v>0</v>
      </c>
      <c r="AW8" s="285">
        <v>0</v>
      </c>
      <c r="AX8" s="285">
        <v>0</v>
      </c>
      <c r="AY8" s="285">
        <f aca="true" t="shared" si="18" ref="AY8:AY51">SUM(AZ8:BB8)</f>
        <v>2</v>
      </c>
      <c r="AZ8" s="285">
        <v>0</v>
      </c>
      <c r="BA8" s="285">
        <v>0</v>
      </c>
      <c r="BB8" s="285">
        <v>2</v>
      </c>
      <c r="BC8" s="284">
        <f aca="true" t="shared" si="19" ref="BC8:BC51">SUM(BD8,BK8)</f>
        <v>6588</v>
      </c>
      <c r="BD8" s="284">
        <f aca="true" t="shared" si="20" ref="BD8:BD51">SUM(BE8:BJ8)</f>
        <v>1548</v>
      </c>
      <c r="BE8" s="285">
        <v>0</v>
      </c>
      <c r="BF8" s="285">
        <v>1265</v>
      </c>
      <c r="BG8" s="285">
        <v>141</v>
      </c>
      <c r="BH8" s="285">
        <v>41</v>
      </c>
      <c r="BI8" s="285">
        <v>0</v>
      </c>
      <c r="BJ8" s="285">
        <v>101</v>
      </c>
      <c r="BK8" s="284">
        <f aca="true" t="shared" si="21" ref="BK8:BK51">SUM(BL8:BQ8)</f>
        <v>5040</v>
      </c>
      <c r="BL8" s="285">
        <v>0</v>
      </c>
      <c r="BM8" s="285">
        <v>4594</v>
      </c>
      <c r="BN8" s="285">
        <v>431</v>
      </c>
      <c r="BO8" s="285">
        <v>6</v>
      </c>
      <c r="BP8" s="285">
        <v>0</v>
      </c>
      <c r="BQ8" s="285">
        <v>9</v>
      </c>
      <c r="BR8" s="285">
        <f aca="true" t="shared" si="22" ref="BR8:BX44">SUM(BY8,CF8)</f>
        <v>69196</v>
      </c>
      <c r="BS8" s="285">
        <f t="shared" si="22"/>
        <v>0</v>
      </c>
      <c r="BT8" s="285">
        <f t="shared" si="22"/>
        <v>61967</v>
      </c>
      <c r="BU8" s="285">
        <f t="shared" si="22"/>
        <v>3510</v>
      </c>
      <c r="BV8" s="285">
        <f t="shared" si="22"/>
        <v>3611</v>
      </c>
      <c r="BW8" s="285">
        <f t="shared" si="22"/>
        <v>0</v>
      </c>
      <c r="BX8" s="285">
        <f t="shared" si="22"/>
        <v>108</v>
      </c>
      <c r="BY8" s="284">
        <f aca="true" t="shared" si="23" ref="BY8:BY51">SUM(BZ8:CE8)</f>
        <v>67648</v>
      </c>
      <c r="BZ8" s="285">
        <f aca="true" t="shared" si="24" ref="BZ8:BZ51">F8</f>
        <v>0</v>
      </c>
      <c r="CA8" s="285">
        <f aca="true" t="shared" si="25" ref="CA8:CA51">J8</f>
        <v>60702</v>
      </c>
      <c r="CB8" s="285">
        <f aca="true" t="shared" si="26" ref="CB8:CB51">N8</f>
        <v>3369</v>
      </c>
      <c r="CC8" s="285">
        <f aca="true" t="shared" si="27" ref="CC8:CC51">R8</f>
        <v>3570</v>
      </c>
      <c r="CD8" s="285">
        <f aca="true" t="shared" si="28" ref="CD8:CD51">V8</f>
        <v>0</v>
      </c>
      <c r="CE8" s="285">
        <f aca="true" t="shared" si="29" ref="CE8:CE51">Z8</f>
        <v>7</v>
      </c>
      <c r="CF8" s="284">
        <f aca="true" t="shared" si="30" ref="CF8:CF51">SUM(CG8:CL8)</f>
        <v>1548</v>
      </c>
      <c r="CG8" s="285">
        <f aca="true" t="shared" si="31" ref="CG8:CL50">BE8</f>
        <v>0</v>
      </c>
      <c r="CH8" s="285">
        <f t="shared" si="31"/>
        <v>1265</v>
      </c>
      <c r="CI8" s="285">
        <f t="shared" si="31"/>
        <v>141</v>
      </c>
      <c r="CJ8" s="285">
        <f t="shared" si="31"/>
        <v>41</v>
      </c>
      <c r="CK8" s="285">
        <f t="shared" si="31"/>
        <v>0</v>
      </c>
      <c r="CL8" s="285">
        <f t="shared" si="31"/>
        <v>101</v>
      </c>
      <c r="CM8" s="285">
        <f aca="true" t="shared" si="32" ref="CM8:CS44">SUM(CT8,DA8)</f>
        <v>43284</v>
      </c>
      <c r="CN8" s="285">
        <f t="shared" si="32"/>
        <v>0</v>
      </c>
      <c r="CO8" s="285">
        <f t="shared" si="32"/>
        <v>32434</v>
      </c>
      <c r="CP8" s="285">
        <f t="shared" si="32"/>
        <v>1139</v>
      </c>
      <c r="CQ8" s="285">
        <f t="shared" si="32"/>
        <v>9700</v>
      </c>
      <c r="CR8" s="285">
        <f t="shared" si="32"/>
        <v>0</v>
      </c>
      <c r="CS8" s="285">
        <f t="shared" si="32"/>
        <v>11</v>
      </c>
      <c r="CT8" s="284">
        <f aca="true" t="shared" si="33" ref="CT8:CT51">SUM(CU8:CZ8)</f>
        <v>38244</v>
      </c>
      <c r="CU8" s="285">
        <f aca="true" t="shared" si="34" ref="CU8:CU51">AE8</f>
        <v>0</v>
      </c>
      <c r="CV8" s="285">
        <f aca="true" t="shared" si="35" ref="CV8:CV51">AI8</f>
        <v>27840</v>
      </c>
      <c r="CW8" s="285">
        <f aca="true" t="shared" si="36" ref="CW8:CW51">AM8</f>
        <v>708</v>
      </c>
      <c r="CX8" s="285">
        <f aca="true" t="shared" si="37" ref="CX8:CX51">AQ8</f>
        <v>9694</v>
      </c>
      <c r="CY8" s="285">
        <f aca="true" t="shared" si="38" ref="CY8:CY51">AU8</f>
        <v>0</v>
      </c>
      <c r="CZ8" s="285">
        <f aca="true" t="shared" si="39" ref="CZ8:CZ51">AY8</f>
        <v>2</v>
      </c>
      <c r="DA8" s="284">
        <f aca="true" t="shared" si="40" ref="DA8:DA51">SUM(DB8:DG8)</f>
        <v>5040</v>
      </c>
      <c r="DB8" s="285">
        <f aca="true" t="shared" si="41" ref="DB8:DG50">BL8</f>
        <v>0</v>
      </c>
      <c r="DC8" s="285">
        <f t="shared" si="41"/>
        <v>4594</v>
      </c>
      <c r="DD8" s="285">
        <f t="shared" si="41"/>
        <v>431</v>
      </c>
      <c r="DE8" s="285">
        <f t="shared" si="41"/>
        <v>6</v>
      </c>
      <c r="DF8" s="285">
        <f t="shared" si="41"/>
        <v>0</v>
      </c>
      <c r="DG8" s="285">
        <f t="shared" si="41"/>
        <v>9</v>
      </c>
      <c r="DH8" s="285">
        <v>0</v>
      </c>
      <c r="DI8" s="284">
        <f aca="true" t="shared" si="42" ref="DI8:DI51">SUM(DJ8:DM8)</f>
        <v>1</v>
      </c>
      <c r="DJ8" s="285">
        <v>0</v>
      </c>
      <c r="DK8" s="285">
        <v>1</v>
      </c>
      <c r="DL8" s="285">
        <v>0</v>
      </c>
      <c r="DM8" s="285">
        <v>0</v>
      </c>
    </row>
    <row r="9" spans="1:117" s="282" customFormat="1" ht="12" customHeight="1">
      <c r="A9" s="277" t="s">
        <v>555</v>
      </c>
      <c r="B9" s="278" t="s">
        <v>566</v>
      </c>
      <c r="C9" s="277" t="s">
        <v>567</v>
      </c>
      <c r="D9" s="284">
        <f t="shared" si="4"/>
        <v>64899</v>
      </c>
      <c r="E9" s="285">
        <f t="shared" si="5"/>
        <v>40393</v>
      </c>
      <c r="F9" s="285">
        <f t="shared" si="6"/>
        <v>57</v>
      </c>
      <c r="G9" s="285">
        <v>57</v>
      </c>
      <c r="H9" s="285">
        <v>0</v>
      </c>
      <c r="I9" s="285">
        <v>0</v>
      </c>
      <c r="J9" s="285">
        <f t="shared" si="7"/>
        <v>38439</v>
      </c>
      <c r="K9" s="285">
        <v>0</v>
      </c>
      <c r="L9" s="285">
        <v>38439</v>
      </c>
      <c r="M9" s="285">
        <v>0</v>
      </c>
      <c r="N9" s="285">
        <f t="shared" si="8"/>
        <v>249</v>
      </c>
      <c r="O9" s="285">
        <v>0</v>
      </c>
      <c r="P9" s="285">
        <v>249</v>
      </c>
      <c r="Q9" s="285">
        <v>0</v>
      </c>
      <c r="R9" s="285">
        <f t="shared" si="9"/>
        <v>1331</v>
      </c>
      <c r="S9" s="285">
        <v>0</v>
      </c>
      <c r="T9" s="285">
        <v>1331</v>
      </c>
      <c r="U9" s="285">
        <v>0</v>
      </c>
      <c r="V9" s="285">
        <f t="shared" si="10"/>
        <v>36</v>
      </c>
      <c r="W9" s="285">
        <v>0</v>
      </c>
      <c r="X9" s="285">
        <v>36</v>
      </c>
      <c r="Y9" s="285">
        <v>0</v>
      </c>
      <c r="Z9" s="285">
        <f t="shared" si="11"/>
        <v>281</v>
      </c>
      <c r="AA9" s="285">
        <v>0</v>
      </c>
      <c r="AB9" s="285">
        <v>281</v>
      </c>
      <c r="AC9" s="285">
        <v>0</v>
      </c>
      <c r="AD9" s="285">
        <f t="shared" si="12"/>
        <v>15021</v>
      </c>
      <c r="AE9" s="285">
        <f t="shared" si="13"/>
        <v>14138</v>
      </c>
      <c r="AF9" s="285">
        <v>0</v>
      </c>
      <c r="AG9" s="285">
        <v>840</v>
      </c>
      <c r="AH9" s="285">
        <v>13298</v>
      </c>
      <c r="AI9" s="285">
        <f t="shared" si="14"/>
        <v>0</v>
      </c>
      <c r="AJ9" s="285">
        <v>0</v>
      </c>
      <c r="AK9" s="285">
        <v>0</v>
      </c>
      <c r="AL9" s="285">
        <v>0</v>
      </c>
      <c r="AM9" s="285">
        <f t="shared" si="15"/>
        <v>0</v>
      </c>
      <c r="AN9" s="285">
        <v>0</v>
      </c>
      <c r="AO9" s="285">
        <v>0</v>
      </c>
      <c r="AP9" s="285">
        <v>0</v>
      </c>
      <c r="AQ9" s="285">
        <f t="shared" si="16"/>
        <v>883</v>
      </c>
      <c r="AR9" s="285">
        <v>0</v>
      </c>
      <c r="AS9" s="285">
        <v>28</v>
      </c>
      <c r="AT9" s="285">
        <v>855</v>
      </c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0</v>
      </c>
      <c r="AZ9" s="285">
        <v>0</v>
      </c>
      <c r="BA9" s="285">
        <v>0</v>
      </c>
      <c r="BB9" s="285">
        <v>0</v>
      </c>
      <c r="BC9" s="284">
        <f t="shared" si="19"/>
        <v>9485</v>
      </c>
      <c r="BD9" s="284">
        <f t="shared" si="20"/>
        <v>7484</v>
      </c>
      <c r="BE9" s="285">
        <v>6232</v>
      </c>
      <c r="BF9" s="285">
        <v>1252</v>
      </c>
      <c r="BG9" s="285">
        <v>0</v>
      </c>
      <c r="BH9" s="285">
        <v>0</v>
      </c>
      <c r="BI9" s="285">
        <v>0</v>
      </c>
      <c r="BJ9" s="285">
        <v>0</v>
      </c>
      <c r="BK9" s="284">
        <f t="shared" si="21"/>
        <v>2001</v>
      </c>
      <c r="BL9" s="285">
        <v>1986</v>
      </c>
      <c r="BM9" s="285">
        <v>0</v>
      </c>
      <c r="BN9" s="285">
        <v>0</v>
      </c>
      <c r="BO9" s="285">
        <v>15</v>
      </c>
      <c r="BP9" s="285">
        <v>0</v>
      </c>
      <c r="BQ9" s="285">
        <v>0</v>
      </c>
      <c r="BR9" s="285">
        <f t="shared" si="22"/>
        <v>47877</v>
      </c>
      <c r="BS9" s="285">
        <f t="shared" si="22"/>
        <v>6289</v>
      </c>
      <c r="BT9" s="285">
        <f t="shared" si="22"/>
        <v>39691</v>
      </c>
      <c r="BU9" s="285">
        <f t="shared" si="22"/>
        <v>249</v>
      </c>
      <c r="BV9" s="285">
        <f t="shared" si="22"/>
        <v>1331</v>
      </c>
      <c r="BW9" s="285">
        <f t="shared" si="22"/>
        <v>36</v>
      </c>
      <c r="BX9" s="285">
        <f t="shared" si="22"/>
        <v>281</v>
      </c>
      <c r="BY9" s="284">
        <f t="shared" si="23"/>
        <v>40393</v>
      </c>
      <c r="BZ9" s="285">
        <f t="shared" si="24"/>
        <v>57</v>
      </c>
      <c r="CA9" s="285">
        <f t="shared" si="25"/>
        <v>38439</v>
      </c>
      <c r="CB9" s="285">
        <f t="shared" si="26"/>
        <v>249</v>
      </c>
      <c r="CC9" s="285">
        <f t="shared" si="27"/>
        <v>1331</v>
      </c>
      <c r="CD9" s="285">
        <f t="shared" si="28"/>
        <v>36</v>
      </c>
      <c r="CE9" s="285">
        <f t="shared" si="29"/>
        <v>281</v>
      </c>
      <c r="CF9" s="284">
        <f t="shared" si="30"/>
        <v>7484</v>
      </c>
      <c r="CG9" s="285">
        <f t="shared" si="31"/>
        <v>6232</v>
      </c>
      <c r="CH9" s="285">
        <f t="shared" si="31"/>
        <v>1252</v>
      </c>
      <c r="CI9" s="285">
        <f t="shared" si="31"/>
        <v>0</v>
      </c>
      <c r="CJ9" s="285">
        <f t="shared" si="31"/>
        <v>0</v>
      </c>
      <c r="CK9" s="285">
        <f t="shared" si="31"/>
        <v>0</v>
      </c>
      <c r="CL9" s="285">
        <f t="shared" si="31"/>
        <v>0</v>
      </c>
      <c r="CM9" s="285">
        <f t="shared" si="32"/>
        <v>17022</v>
      </c>
      <c r="CN9" s="285">
        <f t="shared" si="32"/>
        <v>16124</v>
      </c>
      <c r="CO9" s="285">
        <f t="shared" si="32"/>
        <v>0</v>
      </c>
      <c r="CP9" s="285">
        <f t="shared" si="32"/>
        <v>0</v>
      </c>
      <c r="CQ9" s="285">
        <f t="shared" si="32"/>
        <v>898</v>
      </c>
      <c r="CR9" s="285">
        <f t="shared" si="32"/>
        <v>0</v>
      </c>
      <c r="CS9" s="285">
        <f t="shared" si="32"/>
        <v>0</v>
      </c>
      <c r="CT9" s="284">
        <f t="shared" si="33"/>
        <v>15021</v>
      </c>
      <c r="CU9" s="285">
        <f t="shared" si="34"/>
        <v>14138</v>
      </c>
      <c r="CV9" s="285">
        <f t="shared" si="35"/>
        <v>0</v>
      </c>
      <c r="CW9" s="285">
        <f t="shared" si="36"/>
        <v>0</v>
      </c>
      <c r="CX9" s="285">
        <f t="shared" si="37"/>
        <v>883</v>
      </c>
      <c r="CY9" s="285">
        <f t="shared" si="38"/>
        <v>0</v>
      </c>
      <c r="CZ9" s="285">
        <f t="shared" si="39"/>
        <v>0</v>
      </c>
      <c r="DA9" s="284">
        <f t="shared" si="40"/>
        <v>2001</v>
      </c>
      <c r="DB9" s="285">
        <f t="shared" si="41"/>
        <v>1986</v>
      </c>
      <c r="DC9" s="285">
        <f t="shared" si="41"/>
        <v>0</v>
      </c>
      <c r="DD9" s="285">
        <f t="shared" si="41"/>
        <v>0</v>
      </c>
      <c r="DE9" s="285">
        <f t="shared" si="41"/>
        <v>15</v>
      </c>
      <c r="DF9" s="285">
        <f t="shared" si="41"/>
        <v>0</v>
      </c>
      <c r="DG9" s="285">
        <f t="shared" si="41"/>
        <v>0</v>
      </c>
      <c r="DH9" s="285">
        <v>0</v>
      </c>
      <c r="DI9" s="284">
        <f t="shared" si="42"/>
        <v>0</v>
      </c>
      <c r="DJ9" s="285">
        <v>0</v>
      </c>
      <c r="DK9" s="285">
        <v>0</v>
      </c>
      <c r="DL9" s="285">
        <v>0</v>
      </c>
      <c r="DM9" s="285">
        <v>0</v>
      </c>
    </row>
    <row r="10" spans="1:117" s="282" customFormat="1" ht="12" customHeight="1">
      <c r="A10" s="277" t="s">
        <v>555</v>
      </c>
      <c r="B10" s="278" t="s">
        <v>568</v>
      </c>
      <c r="C10" s="277" t="s">
        <v>569</v>
      </c>
      <c r="D10" s="284">
        <f t="shared" si="4"/>
        <v>67060</v>
      </c>
      <c r="E10" s="285">
        <f t="shared" si="5"/>
        <v>39799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33234</v>
      </c>
      <c r="K10" s="285">
        <v>0</v>
      </c>
      <c r="L10" s="285">
        <v>33234</v>
      </c>
      <c r="M10" s="285">
        <v>0</v>
      </c>
      <c r="N10" s="285">
        <f t="shared" si="8"/>
        <v>2524</v>
      </c>
      <c r="O10" s="285">
        <v>0</v>
      </c>
      <c r="P10" s="285">
        <v>2524</v>
      </c>
      <c r="Q10" s="285">
        <v>0</v>
      </c>
      <c r="R10" s="285">
        <f t="shared" si="9"/>
        <v>3733</v>
      </c>
      <c r="S10" s="285">
        <v>0</v>
      </c>
      <c r="T10" s="285">
        <v>3733</v>
      </c>
      <c r="U10" s="285">
        <v>0</v>
      </c>
      <c r="V10" s="285">
        <f t="shared" si="10"/>
        <v>0</v>
      </c>
      <c r="W10" s="285">
        <v>0</v>
      </c>
      <c r="X10" s="285">
        <v>0</v>
      </c>
      <c r="Y10" s="285">
        <v>0</v>
      </c>
      <c r="Z10" s="285">
        <f t="shared" si="11"/>
        <v>308</v>
      </c>
      <c r="AA10" s="285">
        <v>0</v>
      </c>
      <c r="AB10" s="285">
        <v>308</v>
      </c>
      <c r="AC10" s="285">
        <v>0</v>
      </c>
      <c r="AD10" s="285">
        <f t="shared" si="12"/>
        <v>24781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15972</v>
      </c>
      <c r="AJ10" s="285">
        <v>61</v>
      </c>
      <c r="AK10" s="285">
        <v>282</v>
      </c>
      <c r="AL10" s="285">
        <v>15629</v>
      </c>
      <c r="AM10" s="285">
        <f t="shared" si="15"/>
        <v>1010</v>
      </c>
      <c r="AN10" s="285">
        <v>41</v>
      </c>
      <c r="AO10" s="285">
        <v>159</v>
      </c>
      <c r="AP10" s="285">
        <v>810</v>
      </c>
      <c r="AQ10" s="285">
        <f t="shared" si="16"/>
        <v>7788</v>
      </c>
      <c r="AR10" s="285">
        <v>0</v>
      </c>
      <c r="AS10" s="285">
        <v>0</v>
      </c>
      <c r="AT10" s="285">
        <v>7788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11</v>
      </c>
      <c r="AZ10" s="285">
        <v>0</v>
      </c>
      <c r="BA10" s="285">
        <v>0</v>
      </c>
      <c r="BB10" s="285">
        <v>11</v>
      </c>
      <c r="BC10" s="284">
        <f t="shared" si="19"/>
        <v>2480</v>
      </c>
      <c r="BD10" s="284">
        <f t="shared" si="20"/>
        <v>183</v>
      </c>
      <c r="BE10" s="285">
        <v>0</v>
      </c>
      <c r="BF10" s="285">
        <v>125</v>
      </c>
      <c r="BG10" s="285">
        <v>13</v>
      </c>
      <c r="BH10" s="285">
        <v>0</v>
      </c>
      <c r="BI10" s="285">
        <v>0</v>
      </c>
      <c r="BJ10" s="285">
        <v>45</v>
      </c>
      <c r="BK10" s="284">
        <f t="shared" si="21"/>
        <v>2297</v>
      </c>
      <c r="BL10" s="285">
        <v>0</v>
      </c>
      <c r="BM10" s="285">
        <v>2071</v>
      </c>
      <c r="BN10" s="285">
        <v>224</v>
      </c>
      <c r="BO10" s="285">
        <v>0</v>
      </c>
      <c r="BP10" s="285">
        <v>0</v>
      </c>
      <c r="BQ10" s="285">
        <v>2</v>
      </c>
      <c r="BR10" s="285">
        <f t="shared" si="22"/>
        <v>39982</v>
      </c>
      <c r="BS10" s="285">
        <f t="shared" si="22"/>
        <v>0</v>
      </c>
      <c r="BT10" s="285">
        <f t="shared" si="22"/>
        <v>33359</v>
      </c>
      <c r="BU10" s="285">
        <f t="shared" si="22"/>
        <v>2537</v>
      </c>
      <c r="BV10" s="285">
        <f t="shared" si="22"/>
        <v>3733</v>
      </c>
      <c r="BW10" s="285">
        <f t="shared" si="22"/>
        <v>0</v>
      </c>
      <c r="BX10" s="285">
        <f t="shared" si="22"/>
        <v>353</v>
      </c>
      <c r="BY10" s="284">
        <f t="shared" si="23"/>
        <v>39799</v>
      </c>
      <c r="BZ10" s="285">
        <f t="shared" si="24"/>
        <v>0</v>
      </c>
      <c r="CA10" s="285">
        <f t="shared" si="25"/>
        <v>33234</v>
      </c>
      <c r="CB10" s="285">
        <f t="shared" si="26"/>
        <v>2524</v>
      </c>
      <c r="CC10" s="285">
        <f t="shared" si="27"/>
        <v>3733</v>
      </c>
      <c r="CD10" s="285">
        <f t="shared" si="28"/>
        <v>0</v>
      </c>
      <c r="CE10" s="285">
        <f t="shared" si="29"/>
        <v>308</v>
      </c>
      <c r="CF10" s="284">
        <f t="shared" si="30"/>
        <v>183</v>
      </c>
      <c r="CG10" s="285">
        <f t="shared" si="31"/>
        <v>0</v>
      </c>
      <c r="CH10" s="285">
        <f t="shared" si="31"/>
        <v>125</v>
      </c>
      <c r="CI10" s="285">
        <f t="shared" si="31"/>
        <v>13</v>
      </c>
      <c r="CJ10" s="285">
        <f t="shared" si="31"/>
        <v>0</v>
      </c>
      <c r="CK10" s="285">
        <f t="shared" si="31"/>
        <v>0</v>
      </c>
      <c r="CL10" s="285">
        <f t="shared" si="31"/>
        <v>45</v>
      </c>
      <c r="CM10" s="285">
        <f t="shared" si="32"/>
        <v>27078</v>
      </c>
      <c r="CN10" s="285">
        <f t="shared" si="32"/>
        <v>0</v>
      </c>
      <c r="CO10" s="285">
        <f t="shared" si="32"/>
        <v>18043</v>
      </c>
      <c r="CP10" s="285">
        <f t="shared" si="32"/>
        <v>1234</v>
      </c>
      <c r="CQ10" s="285">
        <f t="shared" si="32"/>
        <v>7788</v>
      </c>
      <c r="CR10" s="285">
        <f t="shared" si="32"/>
        <v>0</v>
      </c>
      <c r="CS10" s="285">
        <f t="shared" si="32"/>
        <v>13</v>
      </c>
      <c r="CT10" s="284">
        <f t="shared" si="33"/>
        <v>24781</v>
      </c>
      <c r="CU10" s="285">
        <f t="shared" si="34"/>
        <v>0</v>
      </c>
      <c r="CV10" s="285">
        <f t="shared" si="35"/>
        <v>15972</v>
      </c>
      <c r="CW10" s="285">
        <f t="shared" si="36"/>
        <v>1010</v>
      </c>
      <c r="CX10" s="285">
        <f t="shared" si="37"/>
        <v>7788</v>
      </c>
      <c r="CY10" s="285">
        <f t="shared" si="38"/>
        <v>0</v>
      </c>
      <c r="CZ10" s="285">
        <f t="shared" si="39"/>
        <v>11</v>
      </c>
      <c r="DA10" s="284">
        <f t="shared" si="40"/>
        <v>2297</v>
      </c>
      <c r="DB10" s="285">
        <f t="shared" si="41"/>
        <v>0</v>
      </c>
      <c r="DC10" s="285">
        <f t="shared" si="41"/>
        <v>2071</v>
      </c>
      <c r="DD10" s="285">
        <f t="shared" si="41"/>
        <v>224</v>
      </c>
      <c r="DE10" s="285">
        <f t="shared" si="41"/>
        <v>0</v>
      </c>
      <c r="DF10" s="285">
        <f t="shared" si="41"/>
        <v>0</v>
      </c>
      <c r="DG10" s="285">
        <f t="shared" si="41"/>
        <v>2</v>
      </c>
      <c r="DH10" s="285">
        <v>0</v>
      </c>
      <c r="DI10" s="284">
        <f t="shared" si="42"/>
        <v>4</v>
      </c>
      <c r="DJ10" s="285">
        <v>4</v>
      </c>
      <c r="DK10" s="285">
        <v>0</v>
      </c>
      <c r="DL10" s="285">
        <v>0</v>
      </c>
      <c r="DM10" s="285">
        <v>0</v>
      </c>
    </row>
    <row r="11" spans="1:117" s="282" customFormat="1" ht="12" customHeight="1">
      <c r="A11" s="277" t="s">
        <v>555</v>
      </c>
      <c r="B11" s="278" t="s">
        <v>570</v>
      </c>
      <c r="C11" s="277" t="s">
        <v>571</v>
      </c>
      <c r="D11" s="284">
        <f t="shared" si="4"/>
        <v>49032</v>
      </c>
      <c r="E11" s="285">
        <f t="shared" si="5"/>
        <v>37697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31033</v>
      </c>
      <c r="K11" s="285">
        <v>0</v>
      </c>
      <c r="L11" s="285">
        <v>31033</v>
      </c>
      <c r="M11" s="285">
        <v>0</v>
      </c>
      <c r="N11" s="285">
        <f t="shared" si="8"/>
        <v>1270</v>
      </c>
      <c r="O11" s="285">
        <v>0</v>
      </c>
      <c r="P11" s="285">
        <v>1270</v>
      </c>
      <c r="Q11" s="285">
        <v>0</v>
      </c>
      <c r="R11" s="285">
        <f t="shared" si="9"/>
        <v>4754</v>
      </c>
      <c r="S11" s="285">
        <v>0</v>
      </c>
      <c r="T11" s="285">
        <v>4754</v>
      </c>
      <c r="U11" s="285"/>
      <c r="V11" s="285">
        <f t="shared" si="10"/>
        <v>0</v>
      </c>
      <c r="W11" s="285">
        <v>0</v>
      </c>
      <c r="X11" s="285"/>
      <c r="Y11" s="285"/>
      <c r="Z11" s="285">
        <f t="shared" si="11"/>
        <v>640</v>
      </c>
      <c r="AA11" s="285">
        <v>0</v>
      </c>
      <c r="AB11" s="285">
        <v>640</v>
      </c>
      <c r="AC11" s="285">
        <v>0</v>
      </c>
      <c r="AD11" s="285">
        <f t="shared" si="12"/>
        <v>8793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8755</v>
      </c>
      <c r="AJ11" s="285">
        <v>0</v>
      </c>
      <c r="AK11" s="285">
        <v>0</v>
      </c>
      <c r="AL11" s="285">
        <v>8755</v>
      </c>
      <c r="AM11" s="285">
        <f t="shared" si="15"/>
        <v>6</v>
      </c>
      <c r="AN11" s="285">
        <v>0</v>
      </c>
      <c r="AO11" s="285">
        <v>0</v>
      </c>
      <c r="AP11" s="285">
        <v>6</v>
      </c>
      <c r="AQ11" s="285">
        <f t="shared" si="16"/>
        <v>30</v>
      </c>
      <c r="AR11" s="285">
        <v>0</v>
      </c>
      <c r="AS11" s="285">
        <v>0</v>
      </c>
      <c r="AT11" s="285">
        <v>30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2</v>
      </c>
      <c r="AZ11" s="285">
        <v>0</v>
      </c>
      <c r="BA11" s="285">
        <v>0</v>
      </c>
      <c r="BB11" s="285">
        <v>2</v>
      </c>
      <c r="BC11" s="284">
        <f t="shared" si="19"/>
        <v>2542</v>
      </c>
      <c r="BD11" s="284">
        <f t="shared" si="20"/>
        <v>553</v>
      </c>
      <c r="BE11" s="285">
        <v>0</v>
      </c>
      <c r="BF11" s="285">
        <v>427</v>
      </c>
      <c r="BG11" s="285">
        <v>19</v>
      </c>
      <c r="BH11" s="285">
        <v>3</v>
      </c>
      <c r="BI11" s="285"/>
      <c r="BJ11" s="285">
        <v>104</v>
      </c>
      <c r="BK11" s="284">
        <f t="shared" si="21"/>
        <v>1989</v>
      </c>
      <c r="BL11" s="285">
        <v>0</v>
      </c>
      <c r="BM11" s="285">
        <v>1685</v>
      </c>
      <c r="BN11" s="285">
        <v>32</v>
      </c>
      <c r="BO11" s="285">
        <v>76</v>
      </c>
      <c r="BP11" s="285">
        <v>0</v>
      </c>
      <c r="BQ11" s="285">
        <v>196</v>
      </c>
      <c r="BR11" s="285">
        <f t="shared" si="22"/>
        <v>38250</v>
      </c>
      <c r="BS11" s="285">
        <f t="shared" si="22"/>
        <v>0</v>
      </c>
      <c r="BT11" s="285">
        <f t="shared" si="22"/>
        <v>31460</v>
      </c>
      <c r="BU11" s="285">
        <f t="shared" si="22"/>
        <v>1289</v>
      </c>
      <c r="BV11" s="285">
        <f t="shared" si="22"/>
        <v>4757</v>
      </c>
      <c r="BW11" s="285">
        <f t="shared" si="22"/>
        <v>0</v>
      </c>
      <c r="BX11" s="285">
        <f t="shared" si="22"/>
        <v>744</v>
      </c>
      <c r="BY11" s="284">
        <f t="shared" si="23"/>
        <v>37697</v>
      </c>
      <c r="BZ11" s="285">
        <f t="shared" si="24"/>
        <v>0</v>
      </c>
      <c r="CA11" s="285">
        <f t="shared" si="25"/>
        <v>31033</v>
      </c>
      <c r="CB11" s="285">
        <f t="shared" si="26"/>
        <v>1270</v>
      </c>
      <c r="CC11" s="285">
        <f t="shared" si="27"/>
        <v>4754</v>
      </c>
      <c r="CD11" s="285">
        <f t="shared" si="28"/>
        <v>0</v>
      </c>
      <c r="CE11" s="285">
        <f t="shared" si="29"/>
        <v>640</v>
      </c>
      <c r="CF11" s="284">
        <f t="shared" si="30"/>
        <v>553</v>
      </c>
      <c r="CG11" s="285">
        <f t="shared" si="31"/>
        <v>0</v>
      </c>
      <c r="CH11" s="285">
        <f t="shared" si="31"/>
        <v>427</v>
      </c>
      <c r="CI11" s="285">
        <f t="shared" si="31"/>
        <v>19</v>
      </c>
      <c r="CJ11" s="285">
        <f t="shared" si="31"/>
        <v>3</v>
      </c>
      <c r="CK11" s="285">
        <f t="shared" si="31"/>
        <v>0</v>
      </c>
      <c r="CL11" s="285">
        <f t="shared" si="31"/>
        <v>104</v>
      </c>
      <c r="CM11" s="285">
        <f t="shared" si="32"/>
        <v>10782</v>
      </c>
      <c r="CN11" s="285">
        <f t="shared" si="32"/>
        <v>0</v>
      </c>
      <c r="CO11" s="285">
        <f t="shared" si="32"/>
        <v>10440</v>
      </c>
      <c r="CP11" s="285">
        <f t="shared" si="32"/>
        <v>38</v>
      </c>
      <c r="CQ11" s="285">
        <f t="shared" si="32"/>
        <v>106</v>
      </c>
      <c r="CR11" s="285">
        <f t="shared" si="32"/>
        <v>0</v>
      </c>
      <c r="CS11" s="285">
        <f t="shared" si="32"/>
        <v>198</v>
      </c>
      <c r="CT11" s="284">
        <f t="shared" si="33"/>
        <v>8793</v>
      </c>
      <c r="CU11" s="285">
        <f t="shared" si="34"/>
        <v>0</v>
      </c>
      <c r="CV11" s="285">
        <f t="shared" si="35"/>
        <v>8755</v>
      </c>
      <c r="CW11" s="285">
        <f t="shared" si="36"/>
        <v>6</v>
      </c>
      <c r="CX11" s="285">
        <f t="shared" si="37"/>
        <v>30</v>
      </c>
      <c r="CY11" s="285">
        <f t="shared" si="38"/>
        <v>0</v>
      </c>
      <c r="CZ11" s="285">
        <f t="shared" si="39"/>
        <v>2</v>
      </c>
      <c r="DA11" s="284">
        <f t="shared" si="40"/>
        <v>1989</v>
      </c>
      <c r="DB11" s="285">
        <f t="shared" si="41"/>
        <v>0</v>
      </c>
      <c r="DC11" s="285">
        <f t="shared" si="41"/>
        <v>1685</v>
      </c>
      <c r="DD11" s="285">
        <f t="shared" si="41"/>
        <v>32</v>
      </c>
      <c r="DE11" s="285">
        <f t="shared" si="41"/>
        <v>76</v>
      </c>
      <c r="DF11" s="285">
        <f t="shared" si="41"/>
        <v>0</v>
      </c>
      <c r="DG11" s="285">
        <f t="shared" si="41"/>
        <v>196</v>
      </c>
      <c r="DH11" s="285">
        <v>0</v>
      </c>
      <c r="DI11" s="284">
        <f t="shared" si="42"/>
        <v>0</v>
      </c>
      <c r="DJ11" s="285">
        <v>0</v>
      </c>
      <c r="DK11" s="285">
        <v>0</v>
      </c>
      <c r="DL11" s="285">
        <v>0</v>
      </c>
      <c r="DM11" s="285">
        <v>0</v>
      </c>
    </row>
    <row r="12" spans="1:117" s="282" customFormat="1" ht="12" customHeight="1">
      <c r="A12" s="277" t="s">
        <v>555</v>
      </c>
      <c r="B12" s="278" t="s">
        <v>572</v>
      </c>
      <c r="C12" s="277" t="s">
        <v>573</v>
      </c>
      <c r="D12" s="311">
        <f t="shared" si="4"/>
        <v>28078</v>
      </c>
      <c r="E12" s="311">
        <f t="shared" si="5"/>
        <v>18314</v>
      </c>
      <c r="F12" s="311">
        <f t="shared" si="6"/>
        <v>0</v>
      </c>
      <c r="G12" s="311">
        <v>0</v>
      </c>
      <c r="H12" s="311">
        <v>0</v>
      </c>
      <c r="I12" s="311">
        <v>0</v>
      </c>
      <c r="J12" s="311">
        <f t="shared" si="7"/>
        <v>15958</v>
      </c>
      <c r="K12" s="311">
        <v>133</v>
      </c>
      <c r="L12" s="311">
        <v>15825</v>
      </c>
      <c r="M12" s="311">
        <v>0</v>
      </c>
      <c r="N12" s="311">
        <f t="shared" si="8"/>
        <v>1143</v>
      </c>
      <c r="O12" s="311">
        <v>11</v>
      </c>
      <c r="P12" s="311">
        <v>1132</v>
      </c>
      <c r="Q12" s="311">
        <v>0</v>
      </c>
      <c r="R12" s="311">
        <f t="shared" si="9"/>
        <v>1078</v>
      </c>
      <c r="S12" s="311">
        <v>0</v>
      </c>
      <c r="T12" s="311">
        <v>1078</v>
      </c>
      <c r="U12" s="311">
        <v>0</v>
      </c>
      <c r="V12" s="311">
        <f t="shared" si="10"/>
        <v>0</v>
      </c>
      <c r="W12" s="311">
        <v>0</v>
      </c>
      <c r="X12" s="311">
        <v>0</v>
      </c>
      <c r="Y12" s="311">
        <v>0</v>
      </c>
      <c r="Z12" s="311">
        <f t="shared" si="11"/>
        <v>135</v>
      </c>
      <c r="AA12" s="311">
        <v>4</v>
      </c>
      <c r="AB12" s="311">
        <v>131</v>
      </c>
      <c r="AC12" s="311">
        <v>0</v>
      </c>
      <c r="AD12" s="311">
        <f t="shared" si="12"/>
        <v>6236</v>
      </c>
      <c r="AE12" s="311">
        <f t="shared" si="13"/>
        <v>0</v>
      </c>
      <c r="AF12" s="311">
        <v>0</v>
      </c>
      <c r="AG12" s="311">
        <v>0</v>
      </c>
      <c r="AH12" s="311">
        <v>0</v>
      </c>
      <c r="AI12" s="311">
        <f t="shared" si="14"/>
        <v>4543</v>
      </c>
      <c r="AJ12" s="311">
        <v>0</v>
      </c>
      <c r="AK12" s="311">
        <v>0</v>
      </c>
      <c r="AL12" s="311">
        <v>4543</v>
      </c>
      <c r="AM12" s="311">
        <f t="shared" si="15"/>
        <v>77</v>
      </c>
      <c r="AN12" s="311">
        <v>0</v>
      </c>
      <c r="AO12" s="311">
        <v>0</v>
      </c>
      <c r="AP12" s="311">
        <v>77</v>
      </c>
      <c r="AQ12" s="311">
        <f t="shared" si="16"/>
        <v>1613</v>
      </c>
      <c r="AR12" s="311">
        <v>0</v>
      </c>
      <c r="AS12" s="311">
        <v>0</v>
      </c>
      <c r="AT12" s="311">
        <v>1613</v>
      </c>
      <c r="AU12" s="311">
        <f t="shared" si="17"/>
        <v>0</v>
      </c>
      <c r="AV12" s="311">
        <v>0</v>
      </c>
      <c r="AW12" s="311">
        <v>0</v>
      </c>
      <c r="AX12" s="311">
        <v>0</v>
      </c>
      <c r="AY12" s="311">
        <f t="shared" si="18"/>
        <v>3</v>
      </c>
      <c r="AZ12" s="311">
        <v>0</v>
      </c>
      <c r="BA12" s="311">
        <v>0</v>
      </c>
      <c r="BB12" s="311">
        <v>3</v>
      </c>
      <c r="BC12" s="311">
        <f t="shared" si="19"/>
        <v>3528</v>
      </c>
      <c r="BD12" s="311">
        <f t="shared" si="20"/>
        <v>1926</v>
      </c>
      <c r="BE12" s="311">
        <v>0</v>
      </c>
      <c r="BF12" s="311">
        <v>1364</v>
      </c>
      <c r="BG12" s="311">
        <v>126</v>
      </c>
      <c r="BH12" s="311">
        <v>23</v>
      </c>
      <c r="BI12" s="311">
        <v>0</v>
      </c>
      <c r="BJ12" s="311">
        <v>413</v>
      </c>
      <c r="BK12" s="311">
        <f t="shared" si="21"/>
        <v>1602</v>
      </c>
      <c r="BL12" s="311">
        <v>0</v>
      </c>
      <c r="BM12" s="311">
        <v>1542</v>
      </c>
      <c r="BN12" s="311">
        <v>19</v>
      </c>
      <c r="BO12" s="311">
        <v>2</v>
      </c>
      <c r="BP12" s="311">
        <v>0</v>
      </c>
      <c r="BQ12" s="311">
        <v>39</v>
      </c>
      <c r="BR12" s="311">
        <f t="shared" si="22"/>
        <v>20240</v>
      </c>
      <c r="BS12" s="311">
        <f t="shared" si="22"/>
        <v>0</v>
      </c>
      <c r="BT12" s="311">
        <f t="shared" si="22"/>
        <v>17322</v>
      </c>
      <c r="BU12" s="311">
        <f t="shared" si="22"/>
        <v>1269</v>
      </c>
      <c r="BV12" s="311">
        <f t="shared" si="22"/>
        <v>1101</v>
      </c>
      <c r="BW12" s="311">
        <f t="shared" si="22"/>
        <v>0</v>
      </c>
      <c r="BX12" s="311">
        <f t="shared" si="22"/>
        <v>548</v>
      </c>
      <c r="BY12" s="311">
        <f t="shared" si="23"/>
        <v>18314</v>
      </c>
      <c r="BZ12" s="311">
        <f t="shared" si="24"/>
        <v>0</v>
      </c>
      <c r="CA12" s="311">
        <f t="shared" si="25"/>
        <v>15958</v>
      </c>
      <c r="CB12" s="311">
        <f t="shared" si="26"/>
        <v>1143</v>
      </c>
      <c r="CC12" s="311">
        <f t="shared" si="27"/>
        <v>1078</v>
      </c>
      <c r="CD12" s="311">
        <f t="shared" si="28"/>
        <v>0</v>
      </c>
      <c r="CE12" s="311">
        <f t="shared" si="29"/>
        <v>135</v>
      </c>
      <c r="CF12" s="311">
        <f t="shared" si="30"/>
        <v>1926</v>
      </c>
      <c r="CG12" s="311">
        <f t="shared" si="31"/>
        <v>0</v>
      </c>
      <c r="CH12" s="311">
        <f t="shared" si="31"/>
        <v>1364</v>
      </c>
      <c r="CI12" s="311">
        <f t="shared" si="31"/>
        <v>126</v>
      </c>
      <c r="CJ12" s="311">
        <f t="shared" si="31"/>
        <v>23</v>
      </c>
      <c r="CK12" s="311">
        <f t="shared" si="31"/>
        <v>0</v>
      </c>
      <c r="CL12" s="311">
        <f t="shared" si="31"/>
        <v>413</v>
      </c>
      <c r="CM12" s="311">
        <f t="shared" si="32"/>
        <v>7838</v>
      </c>
      <c r="CN12" s="311">
        <f t="shared" si="32"/>
        <v>0</v>
      </c>
      <c r="CO12" s="311">
        <f t="shared" si="32"/>
        <v>6085</v>
      </c>
      <c r="CP12" s="311">
        <f t="shared" si="32"/>
        <v>96</v>
      </c>
      <c r="CQ12" s="311">
        <f t="shared" si="32"/>
        <v>1615</v>
      </c>
      <c r="CR12" s="311">
        <f t="shared" si="32"/>
        <v>0</v>
      </c>
      <c r="CS12" s="311">
        <f t="shared" si="32"/>
        <v>42</v>
      </c>
      <c r="CT12" s="311">
        <f t="shared" si="33"/>
        <v>6236</v>
      </c>
      <c r="CU12" s="311">
        <f t="shared" si="34"/>
        <v>0</v>
      </c>
      <c r="CV12" s="311">
        <f t="shared" si="35"/>
        <v>4543</v>
      </c>
      <c r="CW12" s="311">
        <f t="shared" si="36"/>
        <v>77</v>
      </c>
      <c r="CX12" s="311">
        <f t="shared" si="37"/>
        <v>1613</v>
      </c>
      <c r="CY12" s="311">
        <f t="shared" si="38"/>
        <v>0</v>
      </c>
      <c r="CZ12" s="311">
        <f t="shared" si="39"/>
        <v>3</v>
      </c>
      <c r="DA12" s="311">
        <f t="shared" si="40"/>
        <v>1602</v>
      </c>
      <c r="DB12" s="311">
        <f t="shared" si="41"/>
        <v>0</v>
      </c>
      <c r="DC12" s="311">
        <f t="shared" si="41"/>
        <v>1542</v>
      </c>
      <c r="DD12" s="311">
        <f t="shared" si="41"/>
        <v>19</v>
      </c>
      <c r="DE12" s="311">
        <f t="shared" si="41"/>
        <v>2</v>
      </c>
      <c r="DF12" s="311">
        <f t="shared" si="41"/>
        <v>0</v>
      </c>
      <c r="DG12" s="311">
        <f t="shared" si="41"/>
        <v>39</v>
      </c>
      <c r="DH12" s="311">
        <v>0</v>
      </c>
      <c r="DI12" s="311">
        <f t="shared" si="42"/>
        <v>0</v>
      </c>
      <c r="DJ12" s="311">
        <v>0</v>
      </c>
      <c r="DK12" s="311">
        <v>0</v>
      </c>
      <c r="DL12" s="311">
        <v>0</v>
      </c>
      <c r="DM12" s="311">
        <v>0</v>
      </c>
    </row>
    <row r="13" spans="1:117" s="282" customFormat="1" ht="12" customHeight="1">
      <c r="A13" s="277" t="s">
        <v>555</v>
      </c>
      <c r="B13" s="278" t="s">
        <v>574</v>
      </c>
      <c r="C13" s="277" t="s">
        <v>575</v>
      </c>
      <c r="D13" s="311">
        <f t="shared" si="4"/>
        <v>26579</v>
      </c>
      <c r="E13" s="311">
        <f t="shared" si="5"/>
        <v>13325</v>
      </c>
      <c r="F13" s="311">
        <f t="shared" si="6"/>
        <v>0</v>
      </c>
      <c r="G13" s="311">
        <v>0</v>
      </c>
      <c r="H13" s="311">
        <v>0</v>
      </c>
      <c r="I13" s="311">
        <v>0</v>
      </c>
      <c r="J13" s="311">
        <f t="shared" si="7"/>
        <v>10665</v>
      </c>
      <c r="K13" s="311">
        <v>87</v>
      </c>
      <c r="L13" s="311">
        <v>10578</v>
      </c>
      <c r="M13" s="311">
        <v>0</v>
      </c>
      <c r="N13" s="311">
        <f t="shared" si="8"/>
        <v>565</v>
      </c>
      <c r="O13" s="311">
        <v>13</v>
      </c>
      <c r="P13" s="311">
        <v>552</v>
      </c>
      <c r="Q13" s="311">
        <v>0</v>
      </c>
      <c r="R13" s="311">
        <f t="shared" si="9"/>
        <v>1872</v>
      </c>
      <c r="S13" s="311">
        <v>0</v>
      </c>
      <c r="T13" s="311">
        <v>1872</v>
      </c>
      <c r="U13" s="311">
        <v>0</v>
      </c>
      <c r="V13" s="311">
        <f t="shared" si="10"/>
        <v>21</v>
      </c>
      <c r="W13" s="311">
        <v>0</v>
      </c>
      <c r="X13" s="311">
        <v>21</v>
      </c>
      <c r="Y13" s="311">
        <v>0</v>
      </c>
      <c r="Z13" s="311">
        <f t="shared" si="11"/>
        <v>202</v>
      </c>
      <c r="AA13" s="311">
        <v>0</v>
      </c>
      <c r="AB13" s="311">
        <v>202</v>
      </c>
      <c r="AC13" s="311">
        <v>0</v>
      </c>
      <c r="AD13" s="311">
        <f t="shared" si="12"/>
        <v>12865</v>
      </c>
      <c r="AE13" s="311">
        <f t="shared" si="13"/>
        <v>0</v>
      </c>
      <c r="AF13" s="311">
        <v>0</v>
      </c>
      <c r="AG13" s="311">
        <v>0</v>
      </c>
      <c r="AH13" s="311">
        <v>0</v>
      </c>
      <c r="AI13" s="311">
        <f t="shared" si="14"/>
        <v>6790</v>
      </c>
      <c r="AJ13" s="311">
        <v>0</v>
      </c>
      <c r="AK13" s="311">
        <v>0</v>
      </c>
      <c r="AL13" s="311">
        <v>6790</v>
      </c>
      <c r="AM13" s="311">
        <f t="shared" si="15"/>
        <v>105</v>
      </c>
      <c r="AN13" s="311">
        <v>0</v>
      </c>
      <c r="AO13" s="311">
        <v>0</v>
      </c>
      <c r="AP13" s="311">
        <v>105</v>
      </c>
      <c r="AQ13" s="311">
        <f t="shared" si="16"/>
        <v>5970</v>
      </c>
      <c r="AR13" s="311">
        <v>0</v>
      </c>
      <c r="AS13" s="311">
        <v>0</v>
      </c>
      <c r="AT13" s="311">
        <v>5970</v>
      </c>
      <c r="AU13" s="311">
        <f t="shared" si="17"/>
        <v>0</v>
      </c>
      <c r="AV13" s="311">
        <v>0</v>
      </c>
      <c r="AW13" s="311">
        <v>0</v>
      </c>
      <c r="AX13" s="311">
        <v>0</v>
      </c>
      <c r="AY13" s="311">
        <f t="shared" si="18"/>
        <v>0</v>
      </c>
      <c r="AZ13" s="311">
        <v>0</v>
      </c>
      <c r="BA13" s="311">
        <v>0</v>
      </c>
      <c r="BB13" s="311">
        <v>0</v>
      </c>
      <c r="BC13" s="311">
        <f t="shared" si="19"/>
        <v>389</v>
      </c>
      <c r="BD13" s="311">
        <f t="shared" si="20"/>
        <v>389</v>
      </c>
      <c r="BE13" s="311">
        <v>0</v>
      </c>
      <c r="BF13" s="311">
        <v>308</v>
      </c>
      <c r="BG13" s="311">
        <v>81</v>
      </c>
      <c r="BH13" s="311">
        <v>0</v>
      </c>
      <c r="BI13" s="311">
        <v>0</v>
      </c>
      <c r="BJ13" s="311">
        <v>0</v>
      </c>
      <c r="BK13" s="311">
        <f t="shared" si="21"/>
        <v>0</v>
      </c>
      <c r="BL13" s="311">
        <v>0</v>
      </c>
      <c r="BM13" s="311">
        <v>0</v>
      </c>
      <c r="BN13" s="311">
        <v>0</v>
      </c>
      <c r="BO13" s="311">
        <v>0</v>
      </c>
      <c r="BP13" s="311">
        <v>0</v>
      </c>
      <c r="BQ13" s="311">
        <v>0</v>
      </c>
      <c r="BR13" s="311">
        <f t="shared" si="22"/>
        <v>13714</v>
      </c>
      <c r="BS13" s="311">
        <f t="shared" si="22"/>
        <v>0</v>
      </c>
      <c r="BT13" s="311">
        <f t="shared" si="22"/>
        <v>10973</v>
      </c>
      <c r="BU13" s="311">
        <f t="shared" si="22"/>
        <v>646</v>
      </c>
      <c r="BV13" s="311">
        <f t="shared" si="22"/>
        <v>1872</v>
      </c>
      <c r="BW13" s="311">
        <f t="shared" si="22"/>
        <v>21</v>
      </c>
      <c r="BX13" s="311">
        <f t="shared" si="22"/>
        <v>202</v>
      </c>
      <c r="BY13" s="311">
        <f t="shared" si="23"/>
        <v>13325</v>
      </c>
      <c r="BZ13" s="311">
        <f t="shared" si="24"/>
        <v>0</v>
      </c>
      <c r="CA13" s="311">
        <f t="shared" si="25"/>
        <v>10665</v>
      </c>
      <c r="CB13" s="311">
        <f t="shared" si="26"/>
        <v>565</v>
      </c>
      <c r="CC13" s="311">
        <f t="shared" si="27"/>
        <v>1872</v>
      </c>
      <c r="CD13" s="311">
        <f t="shared" si="28"/>
        <v>21</v>
      </c>
      <c r="CE13" s="311">
        <f t="shared" si="29"/>
        <v>202</v>
      </c>
      <c r="CF13" s="311">
        <f t="shared" si="30"/>
        <v>389</v>
      </c>
      <c r="CG13" s="311">
        <f t="shared" si="31"/>
        <v>0</v>
      </c>
      <c r="CH13" s="311">
        <f t="shared" si="31"/>
        <v>308</v>
      </c>
      <c r="CI13" s="311">
        <f t="shared" si="31"/>
        <v>81</v>
      </c>
      <c r="CJ13" s="311">
        <f t="shared" si="31"/>
        <v>0</v>
      </c>
      <c r="CK13" s="311">
        <f t="shared" si="31"/>
        <v>0</v>
      </c>
      <c r="CL13" s="311">
        <f t="shared" si="31"/>
        <v>0</v>
      </c>
      <c r="CM13" s="311">
        <f t="shared" si="32"/>
        <v>12865</v>
      </c>
      <c r="CN13" s="311">
        <f t="shared" si="32"/>
        <v>0</v>
      </c>
      <c r="CO13" s="311">
        <f t="shared" si="32"/>
        <v>6790</v>
      </c>
      <c r="CP13" s="311">
        <f t="shared" si="32"/>
        <v>105</v>
      </c>
      <c r="CQ13" s="311">
        <f t="shared" si="32"/>
        <v>5970</v>
      </c>
      <c r="CR13" s="311">
        <f t="shared" si="32"/>
        <v>0</v>
      </c>
      <c r="CS13" s="311">
        <f t="shared" si="32"/>
        <v>0</v>
      </c>
      <c r="CT13" s="311">
        <f t="shared" si="33"/>
        <v>12865</v>
      </c>
      <c r="CU13" s="311">
        <f t="shared" si="34"/>
        <v>0</v>
      </c>
      <c r="CV13" s="311">
        <f t="shared" si="35"/>
        <v>6790</v>
      </c>
      <c r="CW13" s="311">
        <f t="shared" si="36"/>
        <v>105</v>
      </c>
      <c r="CX13" s="311">
        <f t="shared" si="37"/>
        <v>5970</v>
      </c>
      <c r="CY13" s="311">
        <f t="shared" si="38"/>
        <v>0</v>
      </c>
      <c r="CZ13" s="311">
        <f t="shared" si="39"/>
        <v>0</v>
      </c>
      <c r="DA13" s="311">
        <f t="shared" si="40"/>
        <v>0</v>
      </c>
      <c r="DB13" s="311">
        <f t="shared" si="41"/>
        <v>0</v>
      </c>
      <c r="DC13" s="311">
        <f t="shared" si="41"/>
        <v>0</v>
      </c>
      <c r="DD13" s="311">
        <f t="shared" si="41"/>
        <v>0</v>
      </c>
      <c r="DE13" s="311">
        <f t="shared" si="41"/>
        <v>0</v>
      </c>
      <c r="DF13" s="311">
        <f t="shared" si="41"/>
        <v>0</v>
      </c>
      <c r="DG13" s="311">
        <f t="shared" si="41"/>
        <v>0</v>
      </c>
      <c r="DH13" s="311">
        <v>0</v>
      </c>
      <c r="DI13" s="311">
        <f t="shared" si="42"/>
        <v>1</v>
      </c>
      <c r="DJ13" s="311">
        <v>1</v>
      </c>
      <c r="DK13" s="311">
        <v>0</v>
      </c>
      <c r="DL13" s="311">
        <v>0</v>
      </c>
      <c r="DM13" s="311">
        <v>0</v>
      </c>
    </row>
    <row r="14" spans="1:117" s="282" customFormat="1" ht="12" customHeight="1">
      <c r="A14" s="277" t="s">
        <v>555</v>
      </c>
      <c r="B14" s="278" t="s">
        <v>576</v>
      </c>
      <c r="C14" s="277" t="s">
        <v>577</v>
      </c>
      <c r="D14" s="311">
        <f t="shared" si="4"/>
        <v>29061</v>
      </c>
      <c r="E14" s="311">
        <f t="shared" si="5"/>
        <v>20729</v>
      </c>
      <c r="F14" s="311">
        <f t="shared" si="6"/>
        <v>0</v>
      </c>
      <c r="G14" s="311">
        <v>0</v>
      </c>
      <c r="H14" s="311">
        <v>0</v>
      </c>
      <c r="I14" s="311">
        <v>0</v>
      </c>
      <c r="J14" s="311">
        <f t="shared" si="7"/>
        <v>18340</v>
      </c>
      <c r="K14" s="311">
        <v>451</v>
      </c>
      <c r="L14" s="311">
        <v>17889</v>
      </c>
      <c r="M14" s="311">
        <v>0</v>
      </c>
      <c r="N14" s="311">
        <f t="shared" si="8"/>
        <v>924</v>
      </c>
      <c r="O14" s="311">
        <v>13</v>
      </c>
      <c r="P14" s="311">
        <v>911</v>
      </c>
      <c r="Q14" s="311">
        <v>0</v>
      </c>
      <c r="R14" s="311">
        <f t="shared" si="9"/>
        <v>1391</v>
      </c>
      <c r="S14" s="311">
        <v>119</v>
      </c>
      <c r="T14" s="311">
        <v>1272</v>
      </c>
      <c r="U14" s="311">
        <v>0</v>
      </c>
      <c r="V14" s="311">
        <f t="shared" si="10"/>
        <v>0</v>
      </c>
      <c r="W14" s="311">
        <v>0</v>
      </c>
      <c r="X14" s="311">
        <v>0</v>
      </c>
      <c r="Y14" s="311">
        <v>0</v>
      </c>
      <c r="Z14" s="311">
        <f t="shared" si="11"/>
        <v>74</v>
      </c>
      <c r="AA14" s="311">
        <v>74</v>
      </c>
      <c r="AB14" s="311">
        <v>0</v>
      </c>
      <c r="AC14" s="311">
        <v>0</v>
      </c>
      <c r="AD14" s="311">
        <f t="shared" si="12"/>
        <v>7689</v>
      </c>
      <c r="AE14" s="311">
        <f t="shared" si="13"/>
        <v>0</v>
      </c>
      <c r="AF14" s="311">
        <v>0</v>
      </c>
      <c r="AG14" s="311">
        <v>0</v>
      </c>
      <c r="AH14" s="311">
        <v>0</v>
      </c>
      <c r="AI14" s="311">
        <f t="shared" si="14"/>
        <v>5178</v>
      </c>
      <c r="AJ14" s="311">
        <v>0</v>
      </c>
      <c r="AK14" s="311">
        <v>0</v>
      </c>
      <c r="AL14" s="311">
        <v>5178</v>
      </c>
      <c r="AM14" s="311">
        <f t="shared" si="15"/>
        <v>66</v>
      </c>
      <c r="AN14" s="311">
        <v>0</v>
      </c>
      <c r="AO14" s="311">
        <v>0</v>
      </c>
      <c r="AP14" s="311">
        <v>66</v>
      </c>
      <c r="AQ14" s="311">
        <f t="shared" si="16"/>
        <v>2438</v>
      </c>
      <c r="AR14" s="311">
        <v>0</v>
      </c>
      <c r="AS14" s="311">
        <v>0</v>
      </c>
      <c r="AT14" s="311">
        <v>2438</v>
      </c>
      <c r="AU14" s="311">
        <f t="shared" si="17"/>
        <v>0</v>
      </c>
      <c r="AV14" s="311">
        <v>0</v>
      </c>
      <c r="AW14" s="311">
        <v>0</v>
      </c>
      <c r="AX14" s="311">
        <v>0</v>
      </c>
      <c r="AY14" s="311">
        <f t="shared" si="18"/>
        <v>7</v>
      </c>
      <c r="AZ14" s="311">
        <v>0</v>
      </c>
      <c r="BA14" s="311">
        <v>0</v>
      </c>
      <c r="BB14" s="311">
        <v>7</v>
      </c>
      <c r="BC14" s="311">
        <f t="shared" si="19"/>
        <v>643</v>
      </c>
      <c r="BD14" s="311">
        <f t="shared" si="20"/>
        <v>462</v>
      </c>
      <c r="BE14" s="311">
        <v>0</v>
      </c>
      <c r="BF14" s="311">
        <v>257</v>
      </c>
      <c r="BG14" s="311">
        <v>57</v>
      </c>
      <c r="BH14" s="311">
        <v>0</v>
      </c>
      <c r="BI14" s="311">
        <v>0</v>
      </c>
      <c r="BJ14" s="311">
        <v>148</v>
      </c>
      <c r="BK14" s="311">
        <f t="shared" si="21"/>
        <v>181</v>
      </c>
      <c r="BL14" s="311">
        <v>0</v>
      </c>
      <c r="BM14" s="311">
        <v>172</v>
      </c>
      <c r="BN14" s="311">
        <v>4</v>
      </c>
      <c r="BO14" s="311">
        <v>0</v>
      </c>
      <c r="BP14" s="311">
        <v>0</v>
      </c>
      <c r="BQ14" s="311">
        <v>5</v>
      </c>
      <c r="BR14" s="311">
        <f t="shared" si="22"/>
        <v>21191</v>
      </c>
      <c r="BS14" s="311">
        <f t="shared" si="22"/>
        <v>0</v>
      </c>
      <c r="BT14" s="311">
        <f t="shared" si="22"/>
        <v>18597</v>
      </c>
      <c r="BU14" s="311">
        <f t="shared" si="22"/>
        <v>981</v>
      </c>
      <c r="BV14" s="311">
        <f t="shared" si="22"/>
        <v>1391</v>
      </c>
      <c r="BW14" s="311">
        <f t="shared" si="22"/>
        <v>0</v>
      </c>
      <c r="BX14" s="311">
        <f t="shared" si="22"/>
        <v>222</v>
      </c>
      <c r="BY14" s="311">
        <f t="shared" si="23"/>
        <v>20729</v>
      </c>
      <c r="BZ14" s="311">
        <f t="shared" si="24"/>
        <v>0</v>
      </c>
      <c r="CA14" s="311">
        <f t="shared" si="25"/>
        <v>18340</v>
      </c>
      <c r="CB14" s="311">
        <f t="shared" si="26"/>
        <v>924</v>
      </c>
      <c r="CC14" s="311">
        <f t="shared" si="27"/>
        <v>1391</v>
      </c>
      <c r="CD14" s="311">
        <f t="shared" si="28"/>
        <v>0</v>
      </c>
      <c r="CE14" s="311">
        <f t="shared" si="29"/>
        <v>74</v>
      </c>
      <c r="CF14" s="311">
        <f t="shared" si="30"/>
        <v>462</v>
      </c>
      <c r="CG14" s="311">
        <f t="shared" si="31"/>
        <v>0</v>
      </c>
      <c r="CH14" s="311">
        <f t="shared" si="31"/>
        <v>257</v>
      </c>
      <c r="CI14" s="311">
        <f t="shared" si="31"/>
        <v>57</v>
      </c>
      <c r="CJ14" s="311">
        <f t="shared" si="31"/>
        <v>0</v>
      </c>
      <c r="CK14" s="311">
        <f t="shared" si="31"/>
        <v>0</v>
      </c>
      <c r="CL14" s="311">
        <f t="shared" si="31"/>
        <v>148</v>
      </c>
      <c r="CM14" s="311">
        <f t="shared" si="32"/>
        <v>7870</v>
      </c>
      <c r="CN14" s="311">
        <f t="shared" si="32"/>
        <v>0</v>
      </c>
      <c r="CO14" s="311">
        <f t="shared" si="32"/>
        <v>5350</v>
      </c>
      <c r="CP14" s="311">
        <f t="shared" si="32"/>
        <v>70</v>
      </c>
      <c r="CQ14" s="311">
        <f t="shared" si="32"/>
        <v>2438</v>
      </c>
      <c r="CR14" s="311">
        <f t="shared" si="32"/>
        <v>0</v>
      </c>
      <c r="CS14" s="311">
        <f t="shared" si="32"/>
        <v>12</v>
      </c>
      <c r="CT14" s="311">
        <f t="shared" si="33"/>
        <v>7689</v>
      </c>
      <c r="CU14" s="311">
        <f t="shared" si="34"/>
        <v>0</v>
      </c>
      <c r="CV14" s="311">
        <f t="shared" si="35"/>
        <v>5178</v>
      </c>
      <c r="CW14" s="311">
        <f t="shared" si="36"/>
        <v>66</v>
      </c>
      <c r="CX14" s="311">
        <f t="shared" si="37"/>
        <v>2438</v>
      </c>
      <c r="CY14" s="311">
        <f t="shared" si="38"/>
        <v>0</v>
      </c>
      <c r="CZ14" s="311">
        <f t="shared" si="39"/>
        <v>7</v>
      </c>
      <c r="DA14" s="311">
        <f t="shared" si="40"/>
        <v>181</v>
      </c>
      <c r="DB14" s="311">
        <f t="shared" si="41"/>
        <v>0</v>
      </c>
      <c r="DC14" s="311">
        <f t="shared" si="41"/>
        <v>172</v>
      </c>
      <c r="DD14" s="311">
        <f t="shared" si="41"/>
        <v>4</v>
      </c>
      <c r="DE14" s="311">
        <f t="shared" si="41"/>
        <v>0</v>
      </c>
      <c r="DF14" s="311">
        <f t="shared" si="41"/>
        <v>0</v>
      </c>
      <c r="DG14" s="311">
        <f t="shared" si="41"/>
        <v>5</v>
      </c>
      <c r="DH14" s="311">
        <v>0</v>
      </c>
      <c r="DI14" s="311">
        <f t="shared" si="42"/>
        <v>9</v>
      </c>
      <c r="DJ14" s="311">
        <v>9</v>
      </c>
      <c r="DK14" s="311">
        <v>0</v>
      </c>
      <c r="DL14" s="311">
        <v>0</v>
      </c>
      <c r="DM14" s="311">
        <v>0</v>
      </c>
    </row>
    <row r="15" spans="1:117" s="282" customFormat="1" ht="12" customHeight="1">
      <c r="A15" s="277" t="s">
        <v>555</v>
      </c>
      <c r="B15" s="278" t="s">
        <v>578</v>
      </c>
      <c r="C15" s="277" t="s">
        <v>579</v>
      </c>
      <c r="D15" s="311">
        <f t="shared" si="4"/>
        <v>17748</v>
      </c>
      <c r="E15" s="311">
        <f t="shared" si="5"/>
        <v>9186</v>
      </c>
      <c r="F15" s="311">
        <f t="shared" si="6"/>
        <v>0</v>
      </c>
      <c r="G15" s="311">
        <v>0</v>
      </c>
      <c r="H15" s="311">
        <v>0</v>
      </c>
      <c r="I15" s="311">
        <v>0</v>
      </c>
      <c r="J15" s="311">
        <f t="shared" si="7"/>
        <v>7841</v>
      </c>
      <c r="K15" s="311">
        <v>0</v>
      </c>
      <c r="L15" s="311">
        <v>7841</v>
      </c>
      <c r="M15" s="311">
        <v>0</v>
      </c>
      <c r="N15" s="311">
        <f t="shared" si="8"/>
        <v>482</v>
      </c>
      <c r="O15" s="311">
        <v>0</v>
      </c>
      <c r="P15" s="311">
        <v>482</v>
      </c>
      <c r="Q15" s="311">
        <v>0</v>
      </c>
      <c r="R15" s="311">
        <f t="shared" si="9"/>
        <v>822</v>
      </c>
      <c r="S15" s="311">
        <v>120</v>
      </c>
      <c r="T15" s="311">
        <v>702</v>
      </c>
      <c r="U15" s="311">
        <v>0</v>
      </c>
      <c r="V15" s="311">
        <f t="shared" si="10"/>
        <v>13</v>
      </c>
      <c r="W15" s="311">
        <v>13</v>
      </c>
      <c r="X15" s="311">
        <v>0</v>
      </c>
      <c r="Y15" s="311">
        <v>0</v>
      </c>
      <c r="Z15" s="311">
        <f t="shared" si="11"/>
        <v>28</v>
      </c>
      <c r="AA15" s="311">
        <v>0</v>
      </c>
      <c r="AB15" s="311">
        <v>28</v>
      </c>
      <c r="AC15" s="311">
        <v>0</v>
      </c>
      <c r="AD15" s="311">
        <f t="shared" si="12"/>
        <v>3382</v>
      </c>
      <c r="AE15" s="311">
        <f t="shared" si="13"/>
        <v>0</v>
      </c>
      <c r="AF15" s="311">
        <v>0</v>
      </c>
      <c r="AG15" s="311">
        <v>0</v>
      </c>
      <c r="AH15" s="311">
        <v>0</v>
      </c>
      <c r="AI15" s="311">
        <f t="shared" si="14"/>
        <v>2885</v>
      </c>
      <c r="AJ15" s="311">
        <v>211</v>
      </c>
      <c r="AK15" s="311">
        <v>0</v>
      </c>
      <c r="AL15" s="311">
        <v>2674</v>
      </c>
      <c r="AM15" s="311">
        <f t="shared" si="15"/>
        <v>53</v>
      </c>
      <c r="AN15" s="311">
        <v>10</v>
      </c>
      <c r="AO15" s="311">
        <v>0</v>
      </c>
      <c r="AP15" s="311">
        <v>43</v>
      </c>
      <c r="AQ15" s="311">
        <f t="shared" si="16"/>
        <v>444</v>
      </c>
      <c r="AR15" s="311">
        <v>0</v>
      </c>
      <c r="AS15" s="311">
        <v>0</v>
      </c>
      <c r="AT15" s="311">
        <v>444</v>
      </c>
      <c r="AU15" s="311">
        <f t="shared" si="17"/>
        <v>0</v>
      </c>
      <c r="AV15" s="311">
        <v>0</v>
      </c>
      <c r="AW15" s="311">
        <v>0</v>
      </c>
      <c r="AX15" s="311">
        <v>0</v>
      </c>
      <c r="AY15" s="311">
        <f t="shared" si="18"/>
        <v>0</v>
      </c>
      <c r="AZ15" s="311">
        <v>0</v>
      </c>
      <c r="BA15" s="311">
        <v>0</v>
      </c>
      <c r="BB15" s="311">
        <v>0</v>
      </c>
      <c r="BC15" s="311">
        <f t="shared" si="19"/>
        <v>5180</v>
      </c>
      <c r="BD15" s="311">
        <f t="shared" si="20"/>
        <v>1678</v>
      </c>
      <c r="BE15" s="311">
        <v>0</v>
      </c>
      <c r="BF15" s="311">
        <v>872</v>
      </c>
      <c r="BG15" s="311">
        <v>175</v>
      </c>
      <c r="BH15" s="311">
        <v>0</v>
      </c>
      <c r="BI15" s="311">
        <v>0</v>
      </c>
      <c r="BJ15" s="311">
        <v>631</v>
      </c>
      <c r="BK15" s="311">
        <f t="shared" si="21"/>
        <v>3502</v>
      </c>
      <c r="BL15" s="311">
        <v>0</v>
      </c>
      <c r="BM15" s="311">
        <v>1266</v>
      </c>
      <c r="BN15" s="311">
        <v>43</v>
      </c>
      <c r="BO15" s="311">
        <v>2193</v>
      </c>
      <c r="BP15" s="311">
        <v>0</v>
      </c>
      <c r="BQ15" s="311">
        <v>0</v>
      </c>
      <c r="BR15" s="311">
        <f t="shared" si="22"/>
        <v>10864</v>
      </c>
      <c r="BS15" s="311">
        <f t="shared" si="22"/>
        <v>0</v>
      </c>
      <c r="BT15" s="311">
        <f t="shared" si="22"/>
        <v>8713</v>
      </c>
      <c r="BU15" s="311">
        <f t="shared" si="22"/>
        <v>657</v>
      </c>
      <c r="BV15" s="311">
        <f t="shared" si="22"/>
        <v>822</v>
      </c>
      <c r="BW15" s="311">
        <f t="shared" si="22"/>
        <v>13</v>
      </c>
      <c r="BX15" s="311">
        <f t="shared" si="22"/>
        <v>659</v>
      </c>
      <c r="BY15" s="311">
        <f t="shared" si="23"/>
        <v>9186</v>
      </c>
      <c r="BZ15" s="311">
        <f t="shared" si="24"/>
        <v>0</v>
      </c>
      <c r="CA15" s="311">
        <f t="shared" si="25"/>
        <v>7841</v>
      </c>
      <c r="CB15" s="311">
        <f t="shared" si="26"/>
        <v>482</v>
      </c>
      <c r="CC15" s="311">
        <f t="shared" si="27"/>
        <v>822</v>
      </c>
      <c r="CD15" s="311">
        <f t="shared" si="28"/>
        <v>13</v>
      </c>
      <c r="CE15" s="311">
        <f t="shared" si="29"/>
        <v>28</v>
      </c>
      <c r="CF15" s="311">
        <f t="shared" si="30"/>
        <v>1678</v>
      </c>
      <c r="CG15" s="311">
        <f t="shared" si="31"/>
        <v>0</v>
      </c>
      <c r="CH15" s="311">
        <f t="shared" si="31"/>
        <v>872</v>
      </c>
      <c r="CI15" s="311">
        <f t="shared" si="31"/>
        <v>175</v>
      </c>
      <c r="CJ15" s="311">
        <f t="shared" si="31"/>
        <v>0</v>
      </c>
      <c r="CK15" s="311">
        <f t="shared" si="31"/>
        <v>0</v>
      </c>
      <c r="CL15" s="311">
        <f t="shared" si="31"/>
        <v>631</v>
      </c>
      <c r="CM15" s="311">
        <f t="shared" si="32"/>
        <v>6884</v>
      </c>
      <c r="CN15" s="311">
        <f t="shared" si="32"/>
        <v>0</v>
      </c>
      <c r="CO15" s="311">
        <f t="shared" si="32"/>
        <v>4151</v>
      </c>
      <c r="CP15" s="311">
        <f t="shared" si="32"/>
        <v>96</v>
      </c>
      <c r="CQ15" s="311">
        <f t="shared" si="32"/>
        <v>2637</v>
      </c>
      <c r="CR15" s="311">
        <f t="shared" si="32"/>
        <v>0</v>
      </c>
      <c r="CS15" s="311">
        <f t="shared" si="32"/>
        <v>0</v>
      </c>
      <c r="CT15" s="311">
        <f t="shared" si="33"/>
        <v>3382</v>
      </c>
      <c r="CU15" s="311">
        <f t="shared" si="34"/>
        <v>0</v>
      </c>
      <c r="CV15" s="311">
        <f t="shared" si="35"/>
        <v>2885</v>
      </c>
      <c r="CW15" s="311">
        <f t="shared" si="36"/>
        <v>53</v>
      </c>
      <c r="CX15" s="311">
        <f t="shared" si="37"/>
        <v>444</v>
      </c>
      <c r="CY15" s="311">
        <f t="shared" si="38"/>
        <v>0</v>
      </c>
      <c r="CZ15" s="311">
        <f t="shared" si="39"/>
        <v>0</v>
      </c>
      <c r="DA15" s="311">
        <f t="shared" si="40"/>
        <v>3502</v>
      </c>
      <c r="DB15" s="311">
        <f t="shared" si="41"/>
        <v>0</v>
      </c>
      <c r="DC15" s="311">
        <f t="shared" si="41"/>
        <v>1266</v>
      </c>
      <c r="DD15" s="311">
        <f t="shared" si="41"/>
        <v>43</v>
      </c>
      <c r="DE15" s="311">
        <f t="shared" si="41"/>
        <v>2193</v>
      </c>
      <c r="DF15" s="311">
        <f t="shared" si="41"/>
        <v>0</v>
      </c>
      <c r="DG15" s="311">
        <f t="shared" si="41"/>
        <v>0</v>
      </c>
      <c r="DH15" s="311">
        <v>0</v>
      </c>
      <c r="DI15" s="311">
        <f t="shared" si="42"/>
        <v>2</v>
      </c>
      <c r="DJ15" s="311">
        <v>0</v>
      </c>
      <c r="DK15" s="311">
        <v>2</v>
      </c>
      <c r="DL15" s="311">
        <v>0</v>
      </c>
      <c r="DM15" s="311">
        <v>0</v>
      </c>
    </row>
    <row r="16" spans="1:117" s="282" customFormat="1" ht="12" customHeight="1">
      <c r="A16" s="277" t="s">
        <v>555</v>
      </c>
      <c r="B16" s="278" t="s">
        <v>580</v>
      </c>
      <c r="C16" s="277" t="s">
        <v>581</v>
      </c>
      <c r="D16" s="311">
        <f t="shared" si="4"/>
        <v>17986</v>
      </c>
      <c r="E16" s="311">
        <f t="shared" si="5"/>
        <v>13084</v>
      </c>
      <c r="F16" s="311">
        <f t="shared" si="6"/>
        <v>0</v>
      </c>
      <c r="G16" s="311">
        <v>0</v>
      </c>
      <c r="H16" s="311">
        <v>0</v>
      </c>
      <c r="I16" s="311">
        <v>0</v>
      </c>
      <c r="J16" s="311">
        <f t="shared" si="7"/>
        <v>10115</v>
      </c>
      <c r="K16" s="311">
        <v>22</v>
      </c>
      <c r="L16" s="311">
        <v>10093</v>
      </c>
      <c r="M16" s="311">
        <v>0</v>
      </c>
      <c r="N16" s="311">
        <f t="shared" si="8"/>
        <v>1457</v>
      </c>
      <c r="O16" s="311">
        <v>7</v>
      </c>
      <c r="P16" s="311">
        <v>1450</v>
      </c>
      <c r="Q16" s="311">
        <v>0</v>
      </c>
      <c r="R16" s="311">
        <f t="shared" si="9"/>
        <v>1359</v>
      </c>
      <c r="S16" s="311">
        <v>1</v>
      </c>
      <c r="T16" s="311">
        <v>1358</v>
      </c>
      <c r="U16" s="311">
        <v>0</v>
      </c>
      <c r="V16" s="311">
        <f t="shared" si="10"/>
        <v>23</v>
      </c>
      <c r="W16" s="311">
        <v>23</v>
      </c>
      <c r="X16" s="311">
        <v>0</v>
      </c>
      <c r="Y16" s="311">
        <v>0</v>
      </c>
      <c r="Z16" s="311">
        <f t="shared" si="11"/>
        <v>130</v>
      </c>
      <c r="AA16" s="311">
        <v>46</v>
      </c>
      <c r="AB16" s="311">
        <v>84</v>
      </c>
      <c r="AC16" s="311">
        <v>0</v>
      </c>
      <c r="AD16" s="311">
        <f t="shared" si="12"/>
        <v>3606</v>
      </c>
      <c r="AE16" s="311">
        <f t="shared" si="13"/>
        <v>0</v>
      </c>
      <c r="AF16" s="311">
        <v>0</v>
      </c>
      <c r="AG16" s="311">
        <v>0</v>
      </c>
      <c r="AH16" s="311">
        <v>0</v>
      </c>
      <c r="AI16" s="311">
        <f t="shared" si="14"/>
        <v>2912</v>
      </c>
      <c r="AJ16" s="311">
        <v>0</v>
      </c>
      <c r="AK16" s="311">
        <v>0</v>
      </c>
      <c r="AL16" s="311">
        <v>2912</v>
      </c>
      <c r="AM16" s="311">
        <f t="shared" si="15"/>
        <v>62</v>
      </c>
      <c r="AN16" s="311">
        <v>0</v>
      </c>
      <c r="AO16" s="311">
        <v>0</v>
      </c>
      <c r="AP16" s="311">
        <v>62</v>
      </c>
      <c r="AQ16" s="311">
        <f t="shared" si="16"/>
        <v>632</v>
      </c>
      <c r="AR16" s="311">
        <v>0</v>
      </c>
      <c r="AS16" s="311">
        <v>0</v>
      </c>
      <c r="AT16" s="311">
        <v>632</v>
      </c>
      <c r="AU16" s="311">
        <f t="shared" si="17"/>
        <v>0</v>
      </c>
      <c r="AV16" s="311">
        <v>0</v>
      </c>
      <c r="AW16" s="311">
        <v>0</v>
      </c>
      <c r="AX16" s="311">
        <v>0</v>
      </c>
      <c r="AY16" s="311">
        <f t="shared" si="18"/>
        <v>0</v>
      </c>
      <c r="AZ16" s="311">
        <v>0</v>
      </c>
      <c r="BA16" s="311">
        <v>0</v>
      </c>
      <c r="BB16" s="311">
        <v>0</v>
      </c>
      <c r="BC16" s="311">
        <f t="shared" si="19"/>
        <v>1296</v>
      </c>
      <c r="BD16" s="311">
        <f t="shared" si="20"/>
        <v>815</v>
      </c>
      <c r="BE16" s="311">
        <v>0</v>
      </c>
      <c r="BF16" s="311">
        <v>363</v>
      </c>
      <c r="BG16" s="311">
        <v>119</v>
      </c>
      <c r="BH16" s="311">
        <v>0</v>
      </c>
      <c r="BI16" s="311">
        <v>0</v>
      </c>
      <c r="BJ16" s="311">
        <v>333</v>
      </c>
      <c r="BK16" s="311">
        <f t="shared" si="21"/>
        <v>481</v>
      </c>
      <c r="BL16" s="311">
        <v>0</v>
      </c>
      <c r="BM16" s="311">
        <v>464</v>
      </c>
      <c r="BN16" s="311">
        <v>16</v>
      </c>
      <c r="BO16" s="311">
        <v>1</v>
      </c>
      <c r="BP16" s="311">
        <v>0</v>
      </c>
      <c r="BQ16" s="311">
        <v>0</v>
      </c>
      <c r="BR16" s="311">
        <f t="shared" si="22"/>
        <v>13899</v>
      </c>
      <c r="BS16" s="311">
        <f t="shared" si="22"/>
        <v>0</v>
      </c>
      <c r="BT16" s="311">
        <f t="shared" si="22"/>
        <v>10478</v>
      </c>
      <c r="BU16" s="311">
        <f t="shared" si="22"/>
        <v>1576</v>
      </c>
      <c r="BV16" s="311">
        <f t="shared" si="22"/>
        <v>1359</v>
      </c>
      <c r="BW16" s="311">
        <f t="shared" si="22"/>
        <v>23</v>
      </c>
      <c r="BX16" s="311">
        <f t="shared" si="22"/>
        <v>463</v>
      </c>
      <c r="BY16" s="311">
        <f t="shared" si="23"/>
        <v>13084</v>
      </c>
      <c r="BZ16" s="311">
        <f t="shared" si="24"/>
        <v>0</v>
      </c>
      <c r="CA16" s="311">
        <f t="shared" si="25"/>
        <v>10115</v>
      </c>
      <c r="CB16" s="311">
        <f t="shared" si="26"/>
        <v>1457</v>
      </c>
      <c r="CC16" s="311">
        <f t="shared" si="27"/>
        <v>1359</v>
      </c>
      <c r="CD16" s="311">
        <f t="shared" si="28"/>
        <v>23</v>
      </c>
      <c r="CE16" s="311">
        <f t="shared" si="29"/>
        <v>130</v>
      </c>
      <c r="CF16" s="311">
        <f t="shared" si="30"/>
        <v>815</v>
      </c>
      <c r="CG16" s="311">
        <f t="shared" si="31"/>
        <v>0</v>
      </c>
      <c r="CH16" s="311">
        <f t="shared" si="31"/>
        <v>363</v>
      </c>
      <c r="CI16" s="311">
        <f t="shared" si="31"/>
        <v>119</v>
      </c>
      <c r="CJ16" s="311">
        <f t="shared" si="31"/>
        <v>0</v>
      </c>
      <c r="CK16" s="311">
        <f t="shared" si="31"/>
        <v>0</v>
      </c>
      <c r="CL16" s="311">
        <f t="shared" si="31"/>
        <v>333</v>
      </c>
      <c r="CM16" s="311">
        <f t="shared" si="32"/>
        <v>4087</v>
      </c>
      <c r="CN16" s="311">
        <f t="shared" si="32"/>
        <v>0</v>
      </c>
      <c r="CO16" s="311">
        <f t="shared" si="32"/>
        <v>3376</v>
      </c>
      <c r="CP16" s="311">
        <f t="shared" si="32"/>
        <v>78</v>
      </c>
      <c r="CQ16" s="311">
        <f t="shared" si="32"/>
        <v>633</v>
      </c>
      <c r="CR16" s="311">
        <f t="shared" si="32"/>
        <v>0</v>
      </c>
      <c r="CS16" s="311">
        <f t="shared" si="32"/>
        <v>0</v>
      </c>
      <c r="CT16" s="311">
        <f t="shared" si="33"/>
        <v>3606</v>
      </c>
      <c r="CU16" s="311">
        <f t="shared" si="34"/>
        <v>0</v>
      </c>
      <c r="CV16" s="311">
        <f t="shared" si="35"/>
        <v>2912</v>
      </c>
      <c r="CW16" s="311">
        <f t="shared" si="36"/>
        <v>62</v>
      </c>
      <c r="CX16" s="311">
        <f t="shared" si="37"/>
        <v>632</v>
      </c>
      <c r="CY16" s="311">
        <f t="shared" si="38"/>
        <v>0</v>
      </c>
      <c r="CZ16" s="311">
        <f t="shared" si="39"/>
        <v>0</v>
      </c>
      <c r="DA16" s="311">
        <f t="shared" si="40"/>
        <v>481</v>
      </c>
      <c r="DB16" s="311">
        <f t="shared" si="41"/>
        <v>0</v>
      </c>
      <c r="DC16" s="311">
        <f t="shared" si="41"/>
        <v>464</v>
      </c>
      <c r="DD16" s="311">
        <f t="shared" si="41"/>
        <v>16</v>
      </c>
      <c r="DE16" s="311">
        <f t="shared" si="41"/>
        <v>1</v>
      </c>
      <c r="DF16" s="311">
        <f t="shared" si="41"/>
        <v>0</v>
      </c>
      <c r="DG16" s="311">
        <f t="shared" si="41"/>
        <v>0</v>
      </c>
      <c r="DH16" s="311">
        <v>0</v>
      </c>
      <c r="DI16" s="311">
        <f t="shared" si="42"/>
        <v>0</v>
      </c>
      <c r="DJ16" s="311">
        <v>0</v>
      </c>
      <c r="DK16" s="311">
        <v>0</v>
      </c>
      <c r="DL16" s="311">
        <v>0</v>
      </c>
      <c r="DM16" s="311">
        <v>0</v>
      </c>
    </row>
    <row r="17" spans="1:117" s="282" customFormat="1" ht="12" customHeight="1">
      <c r="A17" s="277" t="s">
        <v>555</v>
      </c>
      <c r="B17" s="278" t="s">
        <v>582</v>
      </c>
      <c r="C17" s="277" t="s">
        <v>583</v>
      </c>
      <c r="D17" s="311">
        <f t="shared" si="4"/>
        <v>17552</v>
      </c>
      <c r="E17" s="311">
        <f t="shared" si="5"/>
        <v>12164</v>
      </c>
      <c r="F17" s="311">
        <f t="shared" si="6"/>
        <v>0</v>
      </c>
      <c r="G17" s="311">
        <v>0</v>
      </c>
      <c r="H17" s="311">
        <v>0</v>
      </c>
      <c r="I17" s="311">
        <v>0</v>
      </c>
      <c r="J17" s="311">
        <f t="shared" si="7"/>
        <v>10628</v>
      </c>
      <c r="K17" s="311">
        <v>0</v>
      </c>
      <c r="L17" s="311">
        <v>10628</v>
      </c>
      <c r="M17" s="311">
        <v>0</v>
      </c>
      <c r="N17" s="311">
        <f t="shared" si="8"/>
        <v>0</v>
      </c>
      <c r="O17" s="311">
        <v>0</v>
      </c>
      <c r="P17" s="311">
        <v>0</v>
      </c>
      <c r="Q17" s="311">
        <v>0</v>
      </c>
      <c r="R17" s="311">
        <f t="shared" si="9"/>
        <v>1528</v>
      </c>
      <c r="S17" s="311">
        <v>0</v>
      </c>
      <c r="T17" s="311">
        <v>1528</v>
      </c>
      <c r="U17" s="311">
        <v>0</v>
      </c>
      <c r="V17" s="311">
        <f t="shared" si="10"/>
        <v>0</v>
      </c>
      <c r="W17" s="311">
        <v>0</v>
      </c>
      <c r="X17" s="311">
        <v>0</v>
      </c>
      <c r="Y17" s="311">
        <v>0</v>
      </c>
      <c r="Z17" s="311">
        <f t="shared" si="11"/>
        <v>8</v>
      </c>
      <c r="AA17" s="311">
        <v>0</v>
      </c>
      <c r="AB17" s="311">
        <v>8</v>
      </c>
      <c r="AC17" s="311">
        <v>0</v>
      </c>
      <c r="AD17" s="311">
        <f t="shared" si="12"/>
        <v>1850</v>
      </c>
      <c r="AE17" s="311">
        <f t="shared" si="13"/>
        <v>0</v>
      </c>
      <c r="AF17" s="311">
        <v>0</v>
      </c>
      <c r="AG17" s="311">
        <v>0</v>
      </c>
      <c r="AH17" s="311">
        <v>0</v>
      </c>
      <c r="AI17" s="311">
        <f t="shared" si="14"/>
        <v>1685</v>
      </c>
      <c r="AJ17" s="311">
        <v>0</v>
      </c>
      <c r="AK17" s="311">
        <v>0</v>
      </c>
      <c r="AL17" s="311">
        <v>1685</v>
      </c>
      <c r="AM17" s="311">
        <f t="shared" si="15"/>
        <v>0</v>
      </c>
      <c r="AN17" s="311">
        <v>0</v>
      </c>
      <c r="AO17" s="311">
        <v>0</v>
      </c>
      <c r="AP17" s="311">
        <v>0</v>
      </c>
      <c r="AQ17" s="311">
        <f t="shared" si="16"/>
        <v>165</v>
      </c>
      <c r="AR17" s="311">
        <v>0</v>
      </c>
      <c r="AS17" s="311">
        <v>0</v>
      </c>
      <c r="AT17" s="311">
        <v>165</v>
      </c>
      <c r="AU17" s="311">
        <f t="shared" si="17"/>
        <v>0</v>
      </c>
      <c r="AV17" s="311">
        <v>0</v>
      </c>
      <c r="AW17" s="311">
        <v>0</v>
      </c>
      <c r="AX17" s="311">
        <v>0</v>
      </c>
      <c r="AY17" s="311">
        <f t="shared" si="18"/>
        <v>0</v>
      </c>
      <c r="AZ17" s="311">
        <v>0</v>
      </c>
      <c r="BA17" s="311">
        <v>0</v>
      </c>
      <c r="BB17" s="311">
        <v>0</v>
      </c>
      <c r="BC17" s="311">
        <f t="shared" si="19"/>
        <v>3538</v>
      </c>
      <c r="BD17" s="311">
        <f t="shared" si="20"/>
        <v>2231</v>
      </c>
      <c r="BE17" s="311">
        <v>0</v>
      </c>
      <c r="BF17" s="311">
        <v>2032</v>
      </c>
      <c r="BG17" s="311">
        <v>0</v>
      </c>
      <c r="BH17" s="311">
        <v>199</v>
      </c>
      <c r="BI17" s="311">
        <v>0</v>
      </c>
      <c r="BJ17" s="311">
        <v>0</v>
      </c>
      <c r="BK17" s="311">
        <f t="shared" si="21"/>
        <v>1307</v>
      </c>
      <c r="BL17" s="311">
        <v>0</v>
      </c>
      <c r="BM17" s="311">
        <v>1191</v>
      </c>
      <c r="BN17" s="311">
        <v>0</v>
      </c>
      <c r="BO17" s="311">
        <v>116</v>
      </c>
      <c r="BP17" s="311">
        <v>0</v>
      </c>
      <c r="BQ17" s="311">
        <v>0</v>
      </c>
      <c r="BR17" s="311">
        <f t="shared" si="22"/>
        <v>14395</v>
      </c>
      <c r="BS17" s="311">
        <f t="shared" si="22"/>
        <v>0</v>
      </c>
      <c r="BT17" s="311">
        <f t="shared" si="22"/>
        <v>12660</v>
      </c>
      <c r="BU17" s="311">
        <f t="shared" si="22"/>
        <v>0</v>
      </c>
      <c r="BV17" s="311">
        <f t="shared" si="22"/>
        <v>1727</v>
      </c>
      <c r="BW17" s="311">
        <f t="shared" si="22"/>
        <v>0</v>
      </c>
      <c r="BX17" s="311">
        <f t="shared" si="22"/>
        <v>8</v>
      </c>
      <c r="BY17" s="311">
        <f t="shared" si="23"/>
        <v>12164</v>
      </c>
      <c r="BZ17" s="311">
        <f t="shared" si="24"/>
        <v>0</v>
      </c>
      <c r="CA17" s="311">
        <f t="shared" si="25"/>
        <v>10628</v>
      </c>
      <c r="CB17" s="311">
        <f t="shared" si="26"/>
        <v>0</v>
      </c>
      <c r="CC17" s="311">
        <f t="shared" si="27"/>
        <v>1528</v>
      </c>
      <c r="CD17" s="311">
        <f t="shared" si="28"/>
        <v>0</v>
      </c>
      <c r="CE17" s="311">
        <f t="shared" si="29"/>
        <v>8</v>
      </c>
      <c r="CF17" s="311">
        <f t="shared" si="30"/>
        <v>2231</v>
      </c>
      <c r="CG17" s="311">
        <f t="shared" si="31"/>
        <v>0</v>
      </c>
      <c r="CH17" s="311">
        <f t="shared" si="31"/>
        <v>2032</v>
      </c>
      <c r="CI17" s="311">
        <f t="shared" si="31"/>
        <v>0</v>
      </c>
      <c r="CJ17" s="311">
        <f t="shared" si="31"/>
        <v>199</v>
      </c>
      <c r="CK17" s="311">
        <f t="shared" si="31"/>
        <v>0</v>
      </c>
      <c r="CL17" s="311">
        <f t="shared" si="31"/>
        <v>0</v>
      </c>
      <c r="CM17" s="311">
        <f t="shared" si="32"/>
        <v>3157</v>
      </c>
      <c r="CN17" s="311">
        <f t="shared" si="32"/>
        <v>0</v>
      </c>
      <c r="CO17" s="311">
        <f t="shared" si="32"/>
        <v>2876</v>
      </c>
      <c r="CP17" s="311">
        <f t="shared" si="32"/>
        <v>0</v>
      </c>
      <c r="CQ17" s="311">
        <f t="shared" si="32"/>
        <v>281</v>
      </c>
      <c r="CR17" s="311">
        <f t="shared" si="32"/>
        <v>0</v>
      </c>
      <c r="CS17" s="311">
        <f t="shared" si="32"/>
        <v>0</v>
      </c>
      <c r="CT17" s="311">
        <f t="shared" si="33"/>
        <v>1850</v>
      </c>
      <c r="CU17" s="311">
        <f t="shared" si="34"/>
        <v>0</v>
      </c>
      <c r="CV17" s="311">
        <f t="shared" si="35"/>
        <v>1685</v>
      </c>
      <c r="CW17" s="311">
        <f t="shared" si="36"/>
        <v>0</v>
      </c>
      <c r="CX17" s="311">
        <f t="shared" si="37"/>
        <v>165</v>
      </c>
      <c r="CY17" s="311">
        <f t="shared" si="38"/>
        <v>0</v>
      </c>
      <c r="CZ17" s="311">
        <f t="shared" si="39"/>
        <v>0</v>
      </c>
      <c r="DA17" s="311">
        <f t="shared" si="40"/>
        <v>1307</v>
      </c>
      <c r="DB17" s="311">
        <f t="shared" si="41"/>
        <v>0</v>
      </c>
      <c r="DC17" s="311">
        <f t="shared" si="41"/>
        <v>1191</v>
      </c>
      <c r="DD17" s="311">
        <f t="shared" si="41"/>
        <v>0</v>
      </c>
      <c r="DE17" s="311">
        <f t="shared" si="41"/>
        <v>116</v>
      </c>
      <c r="DF17" s="311">
        <f t="shared" si="41"/>
        <v>0</v>
      </c>
      <c r="DG17" s="311">
        <f t="shared" si="41"/>
        <v>0</v>
      </c>
      <c r="DH17" s="311">
        <v>0</v>
      </c>
      <c r="DI17" s="311">
        <f t="shared" si="42"/>
        <v>2</v>
      </c>
      <c r="DJ17" s="311">
        <v>0</v>
      </c>
      <c r="DK17" s="311">
        <v>0</v>
      </c>
      <c r="DL17" s="311">
        <v>0</v>
      </c>
      <c r="DM17" s="311">
        <v>2</v>
      </c>
    </row>
    <row r="18" spans="1:117" s="282" customFormat="1" ht="12" customHeight="1">
      <c r="A18" s="277" t="s">
        <v>555</v>
      </c>
      <c r="B18" s="278" t="s">
        <v>584</v>
      </c>
      <c r="C18" s="277" t="s">
        <v>585</v>
      </c>
      <c r="D18" s="311">
        <f t="shared" si="4"/>
        <v>9811</v>
      </c>
      <c r="E18" s="311">
        <f t="shared" si="5"/>
        <v>6852</v>
      </c>
      <c r="F18" s="311">
        <f t="shared" si="6"/>
        <v>0</v>
      </c>
      <c r="G18" s="311">
        <v>0</v>
      </c>
      <c r="H18" s="311">
        <v>0</v>
      </c>
      <c r="I18" s="311">
        <v>0</v>
      </c>
      <c r="J18" s="311">
        <f t="shared" si="7"/>
        <v>5147</v>
      </c>
      <c r="K18" s="311">
        <v>0</v>
      </c>
      <c r="L18" s="311">
        <v>5147</v>
      </c>
      <c r="M18" s="311">
        <v>0</v>
      </c>
      <c r="N18" s="311">
        <f t="shared" si="8"/>
        <v>96</v>
      </c>
      <c r="O18" s="311">
        <v>0</v>
      </c>
      <c r="P18" s="311">
        <v>96</v>
      </c>
      <c r="Q18" s="311">
        <v>0</v>
      </c>
      <c r="R18" s="311">
        <f t="shared" si="9"/>
        <v>1548</v>
      </c>
      <c r="S18" s="311">
        <v>0</v>
      </c>
      <c r="T18" s="311">
        <v>1548</v>
      </c>
      <c r="U18" s="311">
        <v>0</v>
      </c>
      <c r="V18" s="311">
        <f t="shared" si="10"/>
        <v>0</v>
      </c>
      <c r="W18" s="311">
        <v>0</v>
      </c>
      <c r="X18" s="311">
        <v>0</v>
      </c>
      <c r="Y18" s="311">
        <v>0</v>
      </c>
      <c r="Z18" s="311">
        <f t="shared" si="11"/>
        <v>61</v>
      </c>
      <c r="AA18" s="311">
        <v>0</v>
      </c>
      <c r="AB18" s="311">
        <v>61</v>
      </c>
      <c r="AC18" s="311">
        <v>0</v>
      </c>
      <c r="AD18" s="311">
        <f t="shared" si="12"/>
        <v>1734</v>
      </c>
      <c r="AE18" s="311">
        <f t="shared" si="13"/>
        <v>0</v>
      </c>
      <c r="AF18" s="311">
        <v>0</v>
      </c>
      <c r="AG18" s="311">
        <v>0</v>
      </c>
      <c r="AH18" s="311">
        <v>0</v>
      </c>
      <c r="AI18" s="311">
        <f t="shared" si="14"/>
        <v>1633</v>
      </c>
      <c r="AJ18" s="311">
        <v>0</v>
      </c>
      <c r="AK18" s="311">
        <v>0</v>
      </c>
      <c r="AL18" s="311">
        <v>1633</v>
      </c>
      <c r="AM18" s="311">
        <f t="shared" si="15"/>
        <v>16</v>
      </c>
      <c r="AN18" s="311">
        <v>0</v>
      </c>
      <c r="AO18" s="311">
        <v>0</v>
      </c>
      <c r="AP18" s="311">
        <v>16</v>
      </c>
      <c r="AQ18" s="311">
        <f t="shared" si="16"/>
        <v>79</v>
      </c>
      <c r="AR18" s="311">
        <v>0</v>
      </c>
      <c r="AS18" s="311">
        <v>0</v>
      </c>
      <c r="AT18" s="311">
        <v>79</v>
      </c>
      <c r="AU18" s="311">
        <f t="shared" si="17"/>
        <v>0</v>
      </c>
      <c r="AV18" s="311">
        <v>0</v>
      </c>
      <c r="AW18" s="311">
        <v>0</v>
      </c>
      <c r="AX18" s="311">
        <v>0</v>
      </c>
      <c r="AY18" s="311">
        <f t="shared" si="18"/>
        <v>6</v>
      </c>
      <c r="AZ18" s="311">
        <v>0</v>
      </c>
      <c r="BA18" s="311">
        <v>0</v>
      </c>
      <c r="BB18" s="311">
        <v>6</v>
      </c>
      <c r="BC18" s="311">
        <f t="shared" si="19"/>
        <v>1225</v>
      </c>
      <c r="BD18" s="311">
        <f t="shared" si="20"/>
        <v>510</v>
      </c>
      <c r="BE18" s="311">
        <v>0</v>
      </c>
      <c r="BF18" s="311">
        <v>53</v>
      </c>
      <c r="BG18" s="311">
        <v>33</v>
      </c>
      <c r="BH18" s="311">
        <v>102</v>
      </c>
      <c r="BI18" s="311">
        <v>59</v>
      </c>
      <c r="BJ18" s="311">
        <v>263</v>
      </c>
      <c r="BK18" s="311">
        <f t="shared" si="21"/>
        <v>715</v>
      </c>
      <c r="BL18" s="311">
        <v>0</v>
      </c>
      <c r="BM18" s="311">
        <v>274</v>
      </c>
      <c r="BN18" s="311">
        <v>9</v>
      </c>
      <c r="BO18" s="311">
        <v>44</v>
      </c>
      <c r="BP18" s="311">
        <v>361</v>
      </c>
      <c r="BQ18" s="311">
        <v>27</v>
      </c>
      <c r="BR18" s="311">
        <f t="shared" si="22"/>
        <v>7362</v>
      </c>
      <c r="BS18" s="311">
        <f t="shared" si="22"/>
        <v>0</v>
      </c>
      <c r="BT18" s="311">
        <f t="shared" si="22"/>
        <v>5200</v>
      </c>
      <c r="BU18" s="311">
        <f t="shared" si="22"/>
        <v>129</v>
      </c>
      <c r="BV18" s="311">
        <f t="shared" si="22"/>
        <v>1650</v>
      </c>
      <c r="BW18" s="311">
        <f t="shared" si="22"/>
        <v>59</v>
      </c>
      <c r="BX18" s="311">
        <f t="shared" si="22"/>
        <v>324</v>
      </c>
      <c r="BY18" s="311">
        <f t="shared" si="23"/>
        <v>6852</v>
      </c>
      <c r="BZ18" s="311">
        <f t="shared" si="24"/>
        <v>0</v>
      </c>
      <c r="CA18" s="311">
        <f t="shared" si="25"/>
        <v>5147</v>
      </c>
      <c r="CB18" s="311">
        <f t="shared" si="26"/>
        <v>96</v>
      </c>
      <c r="CC18" s="311">
        <f t="shared" si="27"/>
        <v>1548</v>
      </c>
      <c r="CD18" s="311">
        <f t="shared" si="28"/>
        <v>0</v>
      </c>
      <c r="CE18" s="311">
        <f t="shared" si="29"/>
        <v>61</v>
      </c>
      <c r="CF18" s="311">
        <f t="shared" si="30"/>
        <v>510</v>
      </c>
      <c r="CG18" s="311">
        <f t="shared" si="31"/>
        <v>0</v>
      </c>
      <c r="CH18" s="311">
        <f t="shared" si="31"/>
        <v>53</v>
      </c>
      <c r="CI18" s="311">
        <f t="shared" si="31"/>
        <v>33</v>
      </c>
      <c r="CJ18" s="311">
        <f t="shared" si="31"/>
        <v>102</v>
      </c>
      <c r="CK18" s="311">
        <f t="shared" si="31"/>
        <v>59</v>
      </c>
      <c r="CL18" s="311">
        <f t="shared" si="31"/>
        <v>263</v>
      </c>
      <c r="CM18" s="311">
        <f t="shared" si="32"/>
        <v>2449</v>
      </c>
      <c r="CN18" s="311">
        <f t="shared" si="32"/>
        <v>0</v>
      </c>
      <c r="CO18" s="311">
        <f t="shared" si="32"/>
        <v>1907</v>
      </c>
      <c r="CP18" s="311">
        <f t="shared" si="32"/>
        <v>25</v>
      </c>
      <c r="CQ18" s="311">
        <f t="shared" si="32"/>
        <v>123</v>
      </c>
      <c r="CR18" s="311">
        <f t="shared" si="32"/>
        <v>361</v>
      </c>
      <c r="CS18" s="311">
        <f t="shared" si="32"/>
        <v>33</v>
      </c>
      <c r="CT18" s="311">
        <f t="shared" si="33"/>
        <v>1734</v>
      </c>
      <c r="CU18" s="311">
        <f t="shared" si="34"/>
        <v>0</v>
      </c>
      <c r="CV18" s="311">
        <f t="shared" si="35"/>
        <v>1633</v>
      </c>
      <c r="CW18" s="311">
        <f t="shared" si="36"/>
        <v>16</v>
      </c>
      <c r="CX18" s="311">
        <f t="shared" si="37"/>
        <v>79</v>
      </c>
      <c r="CY18" s="311">
        <f t="shared" si="38"/>
        <v>0</v>
      </c>
      <c r="CZ18" s="311">
        <f t="shared" si="39"/>
        <v>6</v>
      </c>
      <c r="DA18" s="311">
        <f t="shared" si="40"/>
        <v>715</v>
      </c>
      <c r="DB18" s="311">
        <f t="shared" si="41"/>
        <v>0</v>
      </c>
      <c r="DC18" s="311">
        <f t="shared" si="41"/>
        <v>274</v>
      </c>
      <c r="DD18" s="311">
        <f t="shared" si="41"/>
        <v>9</v>
      </c>
      <c r="DE18" s="311">
        <f t="shared" si="41"/>
        <v>44</v>
      </c>
      <c r="DF18" s="311">
        <f t="shared" si="41"/>
        <v>361</v>
      </c>
      <c r="DG18" s="311">
        <f t="shared" si="41"/>
        <v>27</v>
      </c>
      <c r="DH18" s="311">
        <v>0</v>
      </c>
      <c r="DI18" s="311">
        <f t="shared" si="42"/>
        <v>0</v>
      </c>
      <c r="DJ18" s="311">
        <v>0</v>
      </c>
      <c r="DK18" s="311">
        <v>0</v>
      </c>
      <c r="DL18" s="311">
        <v>0</v>
      </c>
      <c r="DM18" s="311">
        <v>0</v>
      </c>
    </row>
    <row r="19" spans="1:117" s="282" customFormat="1" ht="12" customHeight="1">
      <c r="A19" s="277" t="s">
        <v>555</v>
      </c>
      <c r="B19" s="278" t="s">
        <v>586</v>
      </c>
      <c r="C19" s="277" t="s">
        <v>587</v>
      </c>
      <c r="D19" s="311">
        <f t="shared" si="4"/>
        <v>19301</v>
      </c>
      <c r="E19" s="311">
        <f t="shared" si="5"/>
        <v>13896</v>
      </c>
      <c r="F19" s="311">
        <f t="shared" si="6"/>
        <v>0</v>
      </c>
      <c r="G19" s="311">
        <v>0</v>
      </c>
      <c r="H19" s="311">
        <v>0</v>
      </c>
      <c r="I19" s="311">
        <v>0</v>
      </c>
      <c r="J19" s="311">
        <f t="shared" si="7"/>
        <v>9553</v>
      </c>
      <c r="K19" s="311">
        <v>3385</v>
      </c>
      <c r="L19" s="311">
        <v>6168</v>
      </c>
      <c r="M19" s="311">
        <v>0</v>
      </c>
      <c r="N19" s="311">
        <f t="shared" si="8"/>
        <v>1283</v>
      </c>
      <c r="O19" s="311">
        <v>1283</v>
      </c>
      <c r="P19" s="311">
        <v>0</v>
      </c>
      <c r="Q19" s="311">
        <v>0</v>
      </c>
      <c r="R19" s="311">
        <f t="shared" si="9"/>
        <v>3040</v>
      </c>
      <c r="S19" s="311">
        <v>3040</v>
      </c>
      <c r="T19" s="311">
        <v>0</v>
      </c>
      <c r="U19" s="311">
        <v>0</v>
      </c>
      <c r="V19" s="311">
        <f t="shared" si="10"/>
        <v>0</v>
      </c>
      <c r="W19" s="311">
        <v>0</v>
      </c>
      <c r="X19" s="311">
        <v>0</v>
      </c>
      <c r="Y19" s="311">
        <v>0</v>
      </c>
      <c r="Z19" s="311">
        <f t="shared" si="11"/>
        <v>20</v>
      </c>
      <c r="AA19" s="311">
        <v>20</v>
      </c>
      <c r="AB19" s="311">
        <v>0</v>
      </c>
      <c r="AC19" s="311">
        <v>0</v>
      </c>
      <c r="AD19" s="311">
        <f t="shared" si="12"/>
        <v>2019</v>
      </c>
      <c r="AE19" s="311">
        <f t="shared" si="13"/>
        <v>0</v>
      </c>
      <c r="AF19" s="311">
        <v>0</v>
      </c>
      <c r="AG19" s="311">
        <v>0</v>
      </c>
      <c r="AH19" s="311">
        <v>0</v>
      </c>
      <c r="AI19" s="311">
        <f t="shared" si="14"/>
        <v>2019</v>
      </c>
      <c r="AJ19" s="311">
        <v>0</v>
      </c>
      <c r="AK19" s="311">
        <v>0</v>
      </c>
      <c r="AL19" s="311">
        <v>2019</v>
      </c>
      <c r="AM19" s="311">
        <f t="shared" si="15"/>
        <v>0</v>
      </c>
      <c r="AN19" s="311">
        <v>0</v>
      </c>
      <c r="AO19" s="311">
        <v>0</v>
      </c>
      <c r="AP19" s="311">
        <v>0</v>
      </c>
      <c r="AQ19" s="311">
        <f t="shared" si="16"/>
        <v>0</v>
      </c>
      <c r="AR19" s="311">
        <v>0</v>
      </c>
      <c r="AS19" s="311">
        <v>0</v>
      </c>
      <c r="AT19" s="311">
        <v>0</v>
      </c>
      <c r="AU19" s="311">
        <f t="shared" si="17"/>
        <v>0</v>
      </c>
      <c r="AV19" s="311">
        <v>0</v>
      </c>
      <c r="AW19" s="311">
        <v>0</v>
      </c>
      <c r="AX19" s="311">
        <v>0</v>
      </c>
      <c r="AY19" s="311">
        <f t="shared" si="18"/>
        <v>0</v>
      </c>
      <c r="AZ19" s="311">
        <v>0</v>
      </c>
      <c r="BA19" s="311">
        <v>0</v>
      </c>
      <c r="BB19" s="311">
        <v>0</v>
      </c>
      <c r="BC19" s="311">
        <f t="shared" si="19"/>
        <v>3386</v>
      </c>
      <c r="BD19" s="311">
        <f t="shared" si="20"/>
        <v>3386</v>
      </c>
      <c r="BE19" s="311">
        <v>0</v>
      </c>
      <c r="BF19" s="311">
        <v>2937</v>
      </c>
      <c r="BG19" s="311">
        <v>404</v>
      </c>
      <c r="BH19" s="311">
        <v>45</v>
      </c>
      <c r="BI19" s="311">
        <v>0</v>
      </c>
      <c r="BJ19" s="311">
        <v>0</v>
      </c>
      <c r="BK19" s="311">
        <f t="shared" si="21"/>
        <v>0</v>
      </c>
      <c r="BL19" s="311">
        <v>0</v>
      </c>
      <c r="BM19" s="311">
        <v>0</v>
      </c>
      <c r="BN19" s="311"/>
      <c r="BO19" s="311">
        <v>0</v>
      </c>
      <c r="BP19" s="311">
        <v>0</v>
      </c>
      <c r="BQ19" s="311">
        <v>0</v>
      </c>
      <c r="BR19" s="311">
        <f t="shared" si="22"/>
        <v>17282</v>
      </c>
      <c r="BS19" s="311">
        <f t="shared" si="22"/>
        <v>0</v>
      </c>
      <c r="BT19" s="311">
        <f t="shared" si="22"/>
        <v>12490</v>
      </c>
      <c r="BU19" s="311">
        <f t="shared" si="22"/>
        <v>1687</v>
      </c>
      <c r="BV19" s="311">
        <f t="shared" si="22"/>
        <v>3085</v>
      </c>
      <c r="BW19" s="311">
        <f t="shared" si="22"/>
        <v>0</v>
      </c>
      <c r="BX19" s="311">
        <f t="shared" si="22"/>
        <v>20</v>
      </c>
      <c r="BY19" s="311">
        <f t="shared" si="23"/>
        <v>13896</v>
      </c>
      <c r="BZ19" s="311">
        <f t="shared" si="24"/>
        <v>0</v>
      </c>
      <c r="CA19" s="311">
        <f t="shared" si="25"/>
        <v>9553</v>
      </c>
      <c r="CB19" s="311">
        <f t="shared" si="26"/>
        <v>1283</v>
      </c>
      <c r="CC19" s="311">
        <f t="shared" si="27"/>
        <v>3040</v>
      </c>
      <c r="CD19" s="311">
        <f t="shared" si="28"/>
        <v>0</v>
      </c>
      <c r="CE19" s="311">
        <f t="shared" si="29"/>
        <v>20</v>
      </c>
      <c r="CF19" s="311">
        <f t="shared" si="30"/>
        <v>3386</v>
      </c>
      <c r="CG19" s="311">
        <f t="shared" si="31"/>
        <v>0</v>
      </c>
      <c r="CH19" s="311">
        <f t="shared" si="31"/>
        <v>2937</v>
      </c>
      <c r="CI19" s="311">
        <f t="shared" si="31"/>
        <v>404</v>
      </c>
      <c r="CJ19" s="311">
        <f t="shared" si="31"/>
        <v>45</v>
      </c>
      <c r="CK19" s="311">
        <f t="shared" si="31"/>
        <v>0</v>
      </c>
      <c r="CL19" s="311">
        <f t="shared" si="31"/>
        <v>0</v>
      </c>
      <c r="CM19" s="311">
        <f t="shared" si="32"/>
        <v>2019</v>
      </c>
      <c r="CN19" s="311">
        <f t="shared" si="32"/>
        <v>0</v>
      </c>
      <c r="CO19" s="311">
        <f t="shared" si="32"/>
        <v>2019</v>
      </c>
      <c r="CP19" s="311">
        <f t="shared" si="32"/>
        <v>0</v>
      </c>
      <c r="CQ19" s="311">
        <f t="shared" si="32"/>
        <v>0</v>
      </c>
      <c r="CR19" s="311">
        <f t="shared" si="32"/>
        <v>0</v>
      </c>
      <c r="CS19" s="311">
        <f t="shared" si="32"/>
        <v>0</v>
      </c>
      <c r="CT19" s="311">
        <f t="shared" si="33"/>
        <v>2019</v>
      </c>
      <c r="CU19" s="311">
        <f t="shared" si="34"/>
        <v>0</v>
      </c>
      <c r="CV19" s="311">
        <f t="shared" si="35"/>
        <v>2019</v>
      </c>
      <c r="CW19" s="311">
        <f t="shared" si="36"/>
        <v>0</v>
      </c>
      <c r="CX19" s="311">
        <f t="shared" si="37"/>
        <v>0</v>
      </c>
      <c r="CY19" s="311">
        <f t="shared" si="38"/>
        <v>0</v>
      </c>
      <c r="CZ19" s="311">
        <f t="shared" si="39"/>
        <v>0</v>
      </c>
      <c r="DA19" s="311">
        <f t="shared" si="40"/>
        <v>0</v>
      </c>
      <c r="DB19" s="311">
        <f t="shared" si="41"/>
        <v>0</v>
      </c>
      <c r="DC19" s="311">
        <f t="shared" si="41"/>
        <v>0</v>
      </c>
      <c r="DD19" s="311">
        <f t="shared" si="41"/>
        <v>0</v>
      </c>
      <c r="DE19" s="311">
        <f t="shared" si="41"/>
        <v>0</v>
      </c>
      <c r="DF19" s="311">
        <f t="shared" si="41"/>
        <v>0</v>
      </c>
      <c r="DG19" s="311">
        <f t="shared" si="41"/>
        <v>0</v>
      </c>
      <c r="DH19" s="311">
        <v>0</v>
      </c>
      <c r="DI19" s="311">
        <f t="shared" si="42"/>
        <v>3</v>
      </c>
      <c r="DJ19" s="311">
        <v>0</v>
      </c>
      <c r="DK19" s="311">
        <v>0</v>
      </c>
      <c r="DL19" s="311">
        <v>0</v>
      </c>
      <c r="DM19" s="311">
        <v>3</v>
      </c>
    </row>
    <row r="20" spans="1:117" s="282" customFormat="1" ht="12" customHeight="1">
      <c r="A20" s="277" t="s">
        <v>555</v>
      </c>
      <c r="B20" s="278" t="s">
        <v>588</v>
      </c>
      <c r="C20" s="277" t="s">
        <v>589</v>
      </c>
      <c r="D20" s="311">
        <f t="shared" si="4"/>
        <v>28280</v>
      </c>
      <c r="E20" s="311">
        <f t="shared" si="5"/>
        <v>17792</v>
      </c>
      <c r="F20" s="311">
        <f t="shared" si="6"/>
        <v>0</v>
      </c>
      <c r="G20" s="311">
        <v>0</v>
      </c>
      <c r="H20" s="311">
        <v>0</v>
      </c>
      <c r="I20" s="311">
        <v>0</v>
      </c>
      <c r="J20" s="311">
        <f t="shared" si="7"/>
        <v>15785</v>
      </c>
      <c r="K20" s="311">
        <v>82</v>
      </c>
      <c r="L20" s="311">
        <v>15703</v>
      </c>
      <c r="M20" s="311">
        <v>0</v>
      </c>
      <c r="N20" s="311">
        <f t="shared" si="8"/>
        <v>468</v>
      </c>
      <c r="O20" s="311">
        <v>33</v>
      </c>
      <c r="P20" s="311">
        <v>435</v>
      </c>
      <c r="Q20" s="311">
        <v>0</v>
      </c>
      <c r="R20" s="311">
        <f t="shared" si="9"/>
        <v>1348</v>
      </c>
      <c r="S20" s="311">
        <v>1</v>
      </c>
      <c r="T20" s="311">
        <v>1347</v>
      </c>
      <c r="U20" s="311">
        <v>0</v>
      </c>
      <c r="V20" s="311">
        <f t="shared" si="10"/>
        <v>0</v>
      </c>
      <c r="W20" s="311">
        <v>0</v>
      </c>
      <c r="X20" s="311">
        <v>0</v>
      </c>
      <c r="Y20" s="311">
        <v>0</v>
      </c>
      <c r="Z20" s="311">
        <f t="shared" si="11"/>
        <v>191</v>
      </c>
      <c r="AA20" s="311">
        <v>158</v>
      </c>
      <c r="AB20" s="311">
        <v>33</v>
      </c>
      <c r="AC20" s="311">
        <v>0</v>
      </c>
      <c r="AD20" s="311">
        <f t="shared" si="12"/>
        <v>6725</v>
      </c>
      <c r="AE20" s="311">
        <f t="shared" si="13"/>
        <v>0</v>
      </c>
      <c r="AF20" s="311">
        <v>0</v>
      </c>
      <c r="AG20" s="311">
        <v>0</v>
      </c>
      <c r="AH20" s="311">
        <v>0</v>
      </c>
      <c r="AI20" s="311">
        <f t="shared" si="14"/>
        <v>4378</v>
      </c>
      <c r="AJ20" s="311">
        <v>0</v>
      </c>
      <c r="AK20" s="311">
        <v>0</v>
      </c>
      <c r="AL20" s="311">
        <v>4378</v>
      </c>
      <c r="AM20" s="311">
        <f t="shared" si="15"/>
        <v>19</v>
      </c>
      <c r="AN20" s="311">
        <v>0</v>
      </c>
      <c r="AO20" s="311">
        <v>0</v>
      </c>
      <c r="AP20" s="311">
        <v>19</v>
      </c>
      <c r="AQ20" s="311">
        <f t="shared" si="16"/>
        <v>2323</v>
      </c>
      <c r="AR20" s="311">
        <v>0</v>
      </c>
      <c r="AS20" s="311">
        <v>0</v>
      </c>
      <c r="AT20" s="311">
        <v>2323</v>
      </c>
      <c r="AU20" s="311">
        <f t="shared" si="17"/>
        <v>0</v>
      </c>
      <c r="AV20" s="311">
        <v>0</v>
      </c>
      <c r="AW20" s="311">
        <v>0</v>
      </c>
      <c r="AX20" s="311">
        <v>0</v>
      </c>
      <c r="AY20" s="311">
        <f t="shared" si="18"/>
        <v>5</v>
      </c>
      <c r="AZ20" s="311">
        <v>0</v>
      </c>
      <c r="BA20" s="311">
        <v>0</v>
      </c>
      <c r="BB20" s="311">
        <v>5</v>
      </c>
      <c r="BC20" s="311">
        <f t="shared" si="19"/>
        <v>3763</v>
      </c>
      <c r="BD20" s="311">
        <f t="shared" si="20"/>
        <v>2728</v>
      </c>
      <c r="BE20" s="311">
        <v>0</v>
      </c>
      <c r="BF20" s="311">
        <v>1281</v>
      </c>
      <c r="BG20" s="311">
        <v>243</v>
      </c>
      <c r="BH20" s="311">
        <v>241</v>
      </c>
      <c r="BI20" s="311">
        <v>0</v>
      </c>
      <c r="BJ20" s="311">
        <v>963</v>
      </c>
      <c r="BK20" s="311">
        <f t="shared" si="21"/>
        <v>1035</v>
      </c>
      <c r="BL20" s="311">
        <v>0</v>
      </c>
      <c r="BM20" s="311">
        <v>865</v>
      </c>
      <c r="BN20" s="311">
        <v>27</v>
      </c>
      <c r="BO20" s="311">
        <v>23</v>
      </c>
      <c r="BP20" s="311">
        <v>0</v>
      </c>
      <c r="BQ20" s="311">
        <v>120</v>
      </c>
      <c r="BR20" s="311">
        <f t="shared" si="22"/>
        <v>20520</v>
      </c>
      <c r="BS20" s="311">
        <f t="shared" si="22"/>
        <v>0</v>
      </c>
      <c r="BT20" s="311">
        <f t="shared" si="22"/>
        <v>17066</v>
      </c>
      <c r="BU20" s="311">
        <f t="shared" si="22"/>
        <v>711</v>
      </c>
      <c r="BV20" s="311">
        <f t="shared" si="22"/>
        <v>1589</v>
      </c>
      <c r="BW20" s="311">
        <f t="shared" si="22"/>
        <v>0</v>
      </c>
      <c r="BX20" s="311">
        <f t="shared" si="22"/>
        <v>1154</v>
      </c>
      <c r="BY20" s="311">
        <f t="shared" si="23"/>
        <v>17792</v>
      </c>
      <c r="BZ20" s="311">
        <f t="shared" si="24"/>
        <v>0</v>
      </c>
      <c r="CA20" s="311">
        <f t="shared" si="25"/>
        <v>15785</v>
      </c>
      <c r="CB20" s="311">
        <f t="shared" si="26"/>
        <v>468</v>
      </c>
      <c r="CC20" s="311">
        <f t="shared" si="27"/>
        <v>1348</v>
      </c>
      <c r="CD20" s="311">
        <f t="shared" si="28"/>
        <v>0</v>
      </c>
      <c r="CE20" s="311">
        <f t="shared" si="29"/>
        <v>191</v>
      </c>
      <c r="CF20" s="311">
        <f t="shared" si="30"/>
        <v>2728</v>
      </c>
      <c r="CG20" s="311">
        <f t="shared" si="31"/>
        <v>0</v>
      </c>
      <c r="CH20" s="311">
        <f t="shared" si="31"/>
        <v>1281</v>
      </c>
      <c r="CI20" s="311">
        <f t="shared" si="31"/>
        <v>243</v>
      </c>
      <c r="CJ20" s="311">
        <f t="shared" si="31"/>
        <v>241</v>
      </c>
      <c r="CK20" s="311">
        <f t="shared" si="31"/>
        <v>0</v>
      </c>
      <c r="CL20" s="311">
        <f t="shared" si="31"/>
        <v>963</v>
      </c>
      <c r="CM20" s="311">
        <f t="shared" si="32"/>
        <v>7760</v>
      </c>
      <c r="CN20" s="311">
        <f t="shared" si="32"/>
        <v>0</v>
      </c>
      <c r="CO20" s="311">
        <f t="shared" si="32"/>
        <v>5243</v>
      </c>
      <c r="CP20" s="311">
        <f t="shared" si="32"/>
        <v>46</v>
      </c>
      <c r="CQ20" s="311">
        <f t="shared" si="32"/>
        <v>2346</v>
      </c>
      <c r="CR20" s="311">
        <f t="shared" si="32"/>
        <v>0</v>
      </c>
      <c r="CS20" s="311">
        <f t="shared" si="32"/>
        <v>125</v>
      </c>
      <c r="CT20" s="311">
        <f t="shared" si="33"/>
        <v>6725</v>
      </c>
      <c r="CU20" s="311">
        <f t="shared" si="34"/>
        <v>0</v>
      </c>
      <c r="CV20" s="311">
        <f t="shared" si="35"/>
        <v>4378</v>
      </c>
      <c r="CW20" s="311">
        <f t="shared" si="36"/>
        <v>19</v>
      </c>
      <c r="CX20" s="311">
        <f t="shared" si="37"/>
        <v>2323</v>
      </c>
      <c r="CY20" s="311">
        <f t="shared" si="38"/>
        <v>0</v>
      </c>
      <c r="CZ20" s="311">
        <f t="shared" si="39"/>
        <v>5</v>
      </c>
      <c r="DA20" s="311">
        <f t="shared" si="40"/>
        <v>1035</v>
      </c>
      <c r="DB20" s="311">
        <f t="shared" si="41"/>
        <v>0</v>
      </c>
      <c r="DC20" s="311">
        <f t="shared" si="41"/>
        <v>865</v>
      </c>
      <c r="DD20" s="311">
        <f t="shared" si="41"/>
        <v>27</v>
      </c>
      <c r="DE20" s="311">
        <f t="shared" si="41"/>
        <v>23</v>
      </c>
      <c r="DF20" s="311">
        <f t="shared" si="41"/>
        <v>0</v>
      </c>
      <c r="DG20" s="311">
        <f t="shared" si="41"/>
        <v>120</v>
      </c>
      <c r="DH20" s="311">
        <v>0</v>
      </c>
      <c r="DI20" s="311">
        <f t="shared" si="42"/>
        <v>0</v>
      </c>
      <c r="DJ20" s="311">
        <v>0</v>
      </c>
      <c r="DK20" s="311">
        <v>0</v>
      </c>
      <c r="DL20" s="311">
        <v>0</v>
      </c>
      <c r="DM20" s="311">
        <v>0</v>
      </c>
    </row>
    <row r="21" spans="1:117" s="282" customFormat="1" ht="12" customHeight="1">
      <c r="A21" s="277" t="s">
        <v>555</v>
      </c>
      <c r="B21" s="278" t="s">
        <v>590</v>
      </c>
      <c r="C21" s="277" t="s">
        <v>591</v>
      </c>
      <c r="D21" s="311">
        <f t="shared" si="4"/>
        <v>30785</v>
      </c>
      <c r="E21" s="311">
        <f t="shared" si="5"/>
        <v>26045</v>
      </c>
      <c r="F21" s="311">
        <f t="shared" si="6"/>
        <v>0</v>
      </c>
      <c r="G21" s="311">
        <v>0</v>
      </c>
      <c r="H21" s="311">
        <v>0</v>
      </c>
      <c r="I21" s="311">
        <v>0</v>
      </c>
      <c r="J21" s="311">
        <f t="shared" si="7"/>
        <v>19462</v>
      </c>
      <c r="K21" s="311">
        <v>47</v>
      </c>
      <c r="L21" s="311">
        <v>19415</v>
      </c>
      <c r="M21" s="311">
        <v>0</v>
      </c>
      <c r="N21" s="311">
        <f t="shared" si="8"/>
        <v>3571</v>
      </c>
      <c r="O21" s="311">
        <v>5</v>
      </c>
      <c r="P21" s="311">
        <v>3566</v>
      </c>
      <c r="Q21" s="311">
        <v>0</v>
      </c>
      <c r="R21" s="311">
        <f t="shared" si="9"/>
        <v>2597</v>
      </c>
      <c r="S21" s="311">
        <v>3</v>
      </c>
      <c r="T21" s="311">
        <v>2594</v>
      </c>
      <c r="U21" s="311">
        <v>0</v>
      </c>
      <c r="V21" s="311">
        <f t="shared" si="10"/>
        <v>34</v>
      </c>
      <c r="W21" s="311">
        <v>34</v>
      </c>
      <c r="X21" s="311">
        <v>0</v>
      </c>
      <c r="Y21" s="311">
        <v>0</v>
      </c>
      <c r="Z21" s="311">
        <f t="shared" si="11"/>
        <v>381</v>
      </c>
      <c r="AA21" s="311">
        <v>74</v>
      </c>
      <c r="AB21" s="311">
        <v>307</v>
      </c>
      <c r="AC21" s="311">
        <v>0</v>
      </c>
      <c r="AD21" s="311">
        <f t="shared" si="12"/>
        <v>4234</v>
      </c>
      <c r="AE21" s="311">
        <f t="shared" si="13"/>
        <v>0</v>
      </c>
      <c r="AF21" s="311">
        <v>0</v>
      </c>
      <c r="AG21" s="311">
        <v>0</v>
      </c>
      <c r="AH21" s="311">
        <v>0</v>
      </c>
      <c r="AI21" s="311">
        <f t="shared" si="14"/>
        <v>3932</v>
      </c>
      <c r="AJ21" s="311">
        <v>0</v>
      </c>
      <c r="AK21" s="311">
        <v>0</v>
      </c>
      <c r="AL21" s="311">
        <v>3932</v>
      </c>
      <c r="AM21" s="311">
        <f t="shared" si="15"/>
        <v>302</v>
      </c>
      <c r="AN21" s="311">
        <v>0</v>
      </c>
      <c r="AO21" s="311">
        <v>0</v>
      </c>
      <c r="AP21" s="311">
        <v>302</v>
      </c>
      <c r="AQ21" s="311">
        <f t="shared" si="16"/>
        <v>0</v>
      </c>
      <c r="AR21" s="311">
        <v>0</v>
      </c>
      <c r="AS21" s="311">
        <v>0</v>
      </c>
      <c r="AT21" s="311">
        <v>0</v>
      </c>
      <c r="AU21" s="311">
        <f t="shared" si="17"/>
        <v>0</v>
      </c>
      <c r="AV21" s="311">
        <v>0</v>
      </c>
      <c r="AW21" s="311">
        <v>0</v>
      </c>
      <c r="AX21" s="311">
        <v>0</v>
      </c>
      <c r="AY21" s="311">
        <f t="shared" si="18"/>
        <v>0</v>
      </c>
      <c r="AZ21" s="311">
        <v>0</v>
      </c>
      <c r="BA21" s="311">
        <v>0</v>
      </c>
      <c r="BB21" s="311">
        <v>0</v>
      </c>
      <c r="BC21" s="311">
        <f t="shared" si="19"/>
        <v>506</v>
      </c>
      <c r="BD21" s="311">
        <f t="shared" si="20"/>
        <v>451</v>
      </c>
      <c r="BE21" s="311">
        <v>0</v>
      </c>
      <c r="BF21" s="311">
        <v>5</v>
      </c>
      <c r="BG21" s="311">
        <v>6</v>
      </c>
      <c r="BH21" s="311">
        <v>1</v>
      </c>
      <c r="BI21" s="311">
        <v>0</v>
      </c>
      <c r="BJ21" s="311">
        <v>439</v>
      </c>
      <c r="BK21" s="311">
        <f t="shared" si="21"/>
        <v>55</v>
      </c>
      <c r="BL21" s="311">
        <v>0</v>
      </c>
      <c r="BM21" s="311">
        <v>52</v>
      </c>
      <c r="BN21" s="311">
        <v>0</v>
      </c>
      <c r="BO21" s="311">
        <v>3</v>
      </c>
      <c r="BP21" s="311">
        <v>0</v>
      </c>
      <c r="BQ21" s="311">
        <v>0</v>
      </c>
      <c r="BR21" s="311">
        <f t="shared" si="22"/>
        <v>26496</v>
      </c>
      <c r="BS21" s="311">
        <f t="shared" si="22"/>
        <v>0</v>
      </c>
      <c r="BT21" s="311">
        <f t="shared" si="22"/>
        <v>19467</v>
      </c>
      <c r="BU21" s="311">
        <f t="shared" si="22"/>
        <v>3577</v>
      </c>
      <c r="BV21" s="311">
        <f t="shared" si="22"/>
        <v>2598</v>
      </c>
      <c r="BW21" s="311">
        <f t="shared" si="22"/>
        <v>34</v>
      </c>
      <c r="BX21" s="311">
        <f t="shared" si="22"/>
        <v>820</v>
      </c>
      <c r="BY21" s="311">
        <f t="shared" si="23"/>
        <v>26045</v>
      </c>
      <c r="BZ21" s="311">
        <f t="shared" si="24"/>
        <v>0</v>
      </c>
      <c r="CA21" s="311">
        <f t="shared" si="25"/>
        <v>19462</v>
      </c>
      <c r="CB21" s="311">
        <f t="shared" si="26"/>
        <v>3571</v>
      </c>
      <c r="CC21" s="311">
        <f t="shared" si="27"/>
        <v>2597</v>
      </c>
      <c r="CD21" s="311">
        <f t="shared" si="28"/>
        <v>34</v>
      </c>
      <c r="CE21" s="311">
        <f t="shared" si="29"/>
        <v>381</v>
      </c>
      <c r="CF21" s="311">
        <f t="shared" si="30"/>
        <v>451</v>
      </c>
      <c r="CG21" s="311">
        <f t="shared" si="31"/>
        <v>0</v>
      </c>
      <c r="CH21" s="311">
        <f t="shared" si="31"/>
        <v>5</v>
      </c>
      <c r="CI21" s="311">
        <f t="shared" si="31"/>
        <v>6</v>
      </c>
      <c r="CJ21" s="311">
        <f t="shared" si="31"/>
        <v>1</v>
      </c>
      <c r="CK21" s="311">
        <f t="shared" si="31"/>
        <v>0</v>
      </c>
      <c r="CL21" s="311">
        <f t="shared" si="31"/>
        <v>439</v>
      </c>
      <c r="CM21" s="311">
        <f t="shared" si="32"/>
        <v>4289</v>
      </c>
      <c r="CN21" s="311">
        <f t="shared" si="32"/>
        <v>0</v>
      </c>
      <c r="CO21" s="311">
        <f t="shared" si="32"/>
        <v>3984</v>
      </c>
      <c r="CP21" s="311">
        <f t="shared" si="32"/>
        <v>302</v>
      </c>
      <c r="CQ21" s="311">
        <f t="shared" si="32"/>
        <v>3</v>
      </c>
      <c r="CR21" s="311">
        <f t="shared" si="32"/>
        <v>0</v>
      </c>
      <c r="CS21" s="311">
        <f t="shared" si="32"/>
        <v>0</v>
      </c>
      <c r="CT21" s="311">
        <f t="shared" si="33"/>
        <v>4234</v>
      </c>
      <c r="CU21" s="311">
        <f t="shared" si="34"/>
        <v>0</v>
      </c>
      <c r="CV21" s="311">
        <f t="shared" si="35"/>
        <v>3932</v>
      </c>
      <c r="CW21" s="311">
        <f t="shared" si="36"/>
        <v>302</v>
      </c>
      <c r="CX21" s="311">
        <f t="shared" si="37"/>
        <v>0</v>
      </c>
      <c r="CY21" s="311">
        <f t="shared" si="38"/>
        <v>0</v>
      </c>
      <c r="CZ21" s="311">
        <f t="shared" si="39"/>
        <v>0</v>
      </c>
      <c r="DA21" s="311">
        <f t="shared" si="40"/>
        <v>55</v>
      </c>
      <c r="DB21" s="311">
        <f t="shared" si="41"/>
        <v>0</v>
      </c>
      <c r="DC21" s="311">
        <f t="shared" si="41"/>
        <v>52</v>
      </c>
      <c r="DD21" s="311">
        <f t="shared" si="41"/>
        <v>0</v>
      </c>
      <c r="DE21" s="311">
        <f t="shared" si="41"/>
        <v>3</v>
      </c>
      <c r="DF21" s="311">
        <f t="shared" si="41"/>
        <v>0</v>
      </c>
      <c r="DG21" s="311">
        <f t="shared" si="41"/>
        <v>0</v>
      </c>
      <c r="DH21" s="311">
        <v>0</v>
      </c>
      <c r="DI21" s="311">
        <f t="shared" si="42"/>
        <v>9</v>
      </c>
      <c r="DJ21" s="311">
        <v>2</v>
      </c>
      <c r="DK21" s="311">
        <v>0</v>
      </c>
      <c r="DL21" s="311">
        <v>7</v>
      </c>
      <c r="DM21" s="311">
        <v>0</v>
      </c>
    </row>
    <row r="22" spans="1:117" s="282" customFormat="1" ht="12" customHeight="1">
      <c r="A22" s="277" t="s">
        <v>555</v>
      </c>
      <c r="B22" s="278" t="s">
        <v>592</v>
      </c>
      <c r="C22" s="277" t="s">
        <v>593</v>
      </c>
      <c r="D22" s="311">
        <f t="shared" si="4"/>
        <v>28919</v>
      </c>
      <c r="E22" s="311">
        <f t="shared" si="5"/>
        <v>18785</v>
      </c>
      <c r="F22" s="311">
        <f t="shared" si="6"/>
        <v>0</v>
      </c>
      <c r="G22" s="311">
        <v>0</v>
      </c>
      <c r="H22" s="311">
        <v>0</v>
      </c>
      <c r="I22" s="311">
        <v>0</v>
      </c>
      <c r="J22" s="311">
        <f t="shared" si="7"/>
        <v>16777</v>
      </c>
      <c r="K22" s="311">
        <v>0</v>
      </c>
      <c r="L22" s="311">
        <v>16777</v>
      </c>
      <c r="M22" s="311">
        <v>0</v>
      </c>
      <c r="N22" s="311">
        <f t="shared" si="8"/>
        <v>634</v>
      </c>
      <c r="O22" s="311">
        <v>0</v>
      </c>
      <c r="P22" s="311">
        <v>634</v>
      </c>
      <c r="Q22" s="311">
        <v>0</v>
      </c>
      <c r="R22" s="311">
        <f t="shared" si="9"/>
        <v>1340</v>
      </c>
      <c r="S22" s="311">
        <v>0</v>
      </c>
      <c r="T22" s="311">
        <v>1340</v>
      </c>
      <c r="U22" s="311">
        <v>0</v>
      </c>
      <c r="V22" s="311">
        <f t="shared" si="10"/>
        <v>18</v>
      </c>
      <c r="W22" s="311">
        <v>0</v>
      </c>
      <c r="X22" s="311">
        <v>18</v>
      </c>
      <c r="Y22" s="311">
        <v>0</v>
      </c>
      <c r="Z22" s="311">
        <f t="shared" si="11"/>
        <v>16</v>
      </c>
      <c r="AA22" s="311">
        <v>0</v>
      </c>
      <c r="AB22" s="311">
        <v>16</v>
      </c>
      <c r="AC22" s="311">
        <v>0</v>
      </c>
      <c r="AD22" s="311">
        <f t="shared" si="12"/>
        <v>5005</v>
      </c>
      <c r="AE22" s="311">
        <f t="shared" si="13"/>
        <v>0</v>
      </c>
      <c r="AF22" s="311">
        <v>0</v>
      </c>
      <c r="AG22" s="311">
        <v>0</v>
      </c>
      <c r="AH22" s="311">
        <v>0</v>
      </c>
      <c r="AI22" s="311">
        <f t="shared" si="14"/>
        <v>4858</v>
      </c>
      <c r="AJ22" s="311">
        <v>0</v>
      </c>
      <c r="AK22" s="311">
        <v>0</v>
      </c>
      <c r="AL22" s="311">
        <v>4858</v>
      </c>
      <c r="AM22" s="311">
        <f t="shared" si="15"/>
        <v>88</v>
      </c>
      <c r="AN22" s="311">
        <v>0</v>
      </c>
      <c r="AO22" s="311">
        <v>0</v>
      </c>
      <c r="AP22" s="311">
        <v>88</v>
      </c>
      <c r="AQ22" s="311">
        <f t="shared" si="16"/>
        <v>7</v>
      </c>
      <c r="AR22" s="311">
        <v>0</v>
      </c>
      <c r="AS22" s="311">
        <v>0</v>
      </c>
      <c r="AT22" s="311">
        <v>7</v>
      </c>
      <c r="AU22" s="311">
        <f t="shared" si="17"/>
        <v>0</v>
      </c>
      <c r="AV22" s="311">
        <v>0</v>
      </c>
      <c r="AW22" s="311">
        <v>0</v>
      </c>
      <c r="AX22" s="311">
        <v>0</v>
      </c>
      <c r="AY22" s="311">
        <f t="shared" si="18"/>
        <v>52</v>
      </c>
      <c r="AZ22" s="311">
        <v>0</v>
      </c>
      <c r="BA22" s="311">
        <v>0</v>
      </c>
      <c r="BB22" s="311">
        <v>52</v>
      </c>
      <c r="BC22" s="311">
        <f t="shared" si="19"/>
        <v>5129</v>
      </c>
      <c r="BD22" s="311">
        <f t="shared" si="20"/>
        <v>4140</v>
      </c>
      <c r="BE22" s="311">
        <v>0</v>
      </c>
      <c r="BF22" s="311">
        <v>563</v>
      </c>
      <c r="BG22" s="311">
        <v>412</v>
      </c>
      <c r="BH22" s="311">
        <v>2556</v>
      </c>
      <c r="BI22" s="311">
        <v>0</v>
      </c>
      <c r="BJ22" s="311">
        <v>609</v>
      </c>
      <c r="BK22" s="311">
        <f t="shared" si="21"/>
        <v>989</v>
      </c>
      <c r="BL22" s="311">
        <v>0</v>
      </c>
      <c r="BM22" s="311">
        <v>891</v>
      </c>
      <c r="BN22" s="311">
        <v>13</v>
      </c>
      <c r="BO22" s="311">
        <v>0</v>
      </c>
      <c r="BP22" s="311">
        <v>17</v>
      </c>
      <c r="BQ22" s="311">
        <v>68</v>
      </c>
      <c r="BR22" s="311">
        <f t="shared" si="22"/>
        <v>22925</v>
      </c>
      <c r="BS22" s="311">
        <f t="shared" si="22"/>
        <v>0</v>
      </c>
      <c r="BT22" s="311">
        <f t="shared" si="22"/>
        <v>17340</v>
      </c>
      <c r="BU22" s="311">
        <f t="shared" si="22"/>
        <v>1046</v>
      </c>
      <c r="BV22" s="311">
        <f t="shared" si="22"/>
        <v>3896</v>
      </c>
      <c r="BW22" s="311">
        <f t="shared" si="22"/>
        <v>18</v>
      </c>
      <c r="BX22" s="311">
        <f t="shared" si="22"/>
        <v>625</v>
      </c>
      <c r="BY22" s="311">
        <f t="shared" si="23"/>
        <v>18785</v>
      </c>
      <c r="BZ22" s="311">
        <f t="shared" si="24"/>
        <v>0</v>
      </c>
      <c r="CA22" s="311">
        <f t="shared" si="25"/>
        <v>16777</v>
      </c>
      <c r="CB22" s="311">
        <f t="shared" si="26"/>
        <v>634</v>
      </c>
      <c r="CC22" s="311">
        <f t="shared" si="27"/>
        <v>1340</v>
      </c>
      <c r="CD22" s="311">
        <f t="shared" si="28"/>
        <v>18</v>
      </c>
      <c r="CE22" s="311">
        <f t="shared" si="29"/>
        <v>16</v>
      </c>
      <c r="CF22" s="311">
        <f t="shared" si="30"/>
        <v>4140</v>
      </c>
      <c r="CG22" s="311">
        <f t="shared" si="31"/>
        <v>0</v>
      </c>
      <c r="CH22" s="311">
        <f t="shared" si="31"/>
        <v>563</v>
      </c>
      <c r="CI22" s="311">
        <f t="shared" si="31"/>
        <v>412</v>
      </c>
      <c r="CJ22" s="311">
        <f t="shared" si="31"/>
        <v>2556</v>
      </c>
      <c r="CK22" s="311">
        <f t="shared" si="31"/>
        <v>0</v>
      </c>
      <c r="CL22" s="311">
        <f t="shared" si="31"/>
        <v>609</v>
      </c>
      <c r="CM22" s="311">
        <f t="shared" si="32"/>
        <v>5994</v>
      </c>
      <c r="CN22" s="311">
        <f t="shared" si="32"/>
        <v>0</v>
      </c>
      <c r="CO22" s="311">
        <f t="shared" si="32"/>
        <v>5749</v>
      </c>
      <c r="CP22" s="311">
        <f t="shared" si="32"/>
        <v>101</v>
      </c>
      <c r="CQ22" s="311">
        <f t="shared" si="32"/>
        <v>7</v>
      </c>
      <c r="CR22" s="311">
        <f t="shared" si="32"/>
        <v>17</v>
      </c>
      <c r="CS22" s="311">
        <f t="shared" si="32"/>
        <v>120</v>
      </c>
      <c r="CT22" s="311">
        <f t="shared" si="33"/>
        <v>5005</v>
      </c>
      <c r="CU22" s="311">
        <f t="shared" si="34"/>
        <v>0</v>
      </c>
      <c r="CV22" s="311">
        <f t="shared" si="35"/>
        <v>4858</v>
      </c>
      <c r="CW22" s="311">
        <f t="shared" si="36"/>
        <v>88</v>
      </c>
      <c r="CX22" s="311">
        <f t="shared" si="37"/>
        <v>7</v>
      </c>
      <c r="CY22" s="311">
        <f t="shared" si="38"/>
        <v>0</v>
      </c>
      <c r="CZ22" s="311">
        <f t="shared" si="39"/>
        <v>52</v>
      </c>
      <c r="DA22" s="311">
        <f t="shared" si="40"/>
        <v>989</v>
      </c>
      <c r="DB22" s="311">
        <f t="shared" si="41"/>
        <v>0</v>
      </c>
      <c r="DC22" s="311">
        <f t="shared" si="41"/>
        <v>891</v>
      </c>
      <c r="DD22" s="311">
        <f t="shared" si="41"/>
        <v>13</v>
      </c>
      <c r="DE22" s="311">
        <f t="shared" si="41"/>
        <v>0</v>
      </c>
      <c r="DF22" s="311">
        <f t="shared" si="41"/>
        <v>17</v>
      </c>
      <c r="DG22" s="311">
        <f t="shared" si="41"/>
        <v>68</v>
      </c>
      <c r="DH22" s="311">
        <v>0</v>
      </c>
      <c r="DI22" s="311">
        <f t="shared" si="42"/>
        <v>4</v>
      </c>
      <c r="DJ22" s="311">
        <v>0</v>
      </c>
      <c r="DK22" s="311">
        <v>0</v>
      </c>
      <c r="DL22" s="311">
        <v>0</v>
      </c>
      <c r="DM22" s="311">
        <v>4</v>
      </c>
    </row>
    <row r="23" spans="1:117" s="282" customFormat="1" ht="12" customHeight="1">
      <c r="A23" s="277" t="s">
        <v>555</v>
      </c>
      <c r="B23" s="278" t="s">
        <v>594</v>
      </c>
      <c r="C23" s="277" t="s">
        <v>595</v>
      </c>
      <c r="D23" s="311">
        <f t="shared" si="4"/>
        <v>82847</v>
      </c>
      <c r="E23" s="311">
        <f t="shared" si="5"/>
        <v>51315</v>
      </c>
      <c r="F23" s="311">
        <f t="shared" si="6"/>
        <v>0</v>
      </c>
      <c r="G23" s="311">
        <v>0</v>
      </c>
      <c r="H23" s="311">
        <v>0</v>
      </c>
      <c r="I23" s="311">
        <v>0</v>
      </c>
      <c r="J23" s="311">
        <f t="shared" si="7"/>
        <v>43540</v>
      </c>
      <c r="K23" s="311">
        <v>0</v>
      </c>
      <c r="L23" s="311">
        <v>43540</v>
      </c>
      <c r="M23" s="311">
        <v>0</v>
      </c>
      <c r="N23" s="311">
        <f t="shared" si="8"/>
        <v>2261</v>
      </c>
      <c r="O23" s="311">
        <v>0</v>
      </c>
      <c r="P23" s="311">
        <v>2261</v>
      </c>
      <c r="Q23" s="311">
        <v>0</v>
      </c>
      <c r="R23" s="311">
        <f t="shared" si="9"/>
        <v>5220</v>
      </c>
      <c r="S23" s="311">
        <v>33</v>
      </c>
      <c r="T23" s="311">
        <v>5187</v>
      </c>
      <c r="U23" s="311">
        <v>0</v>
      </c>
      <c r="V23" s="311">
        <f t="shared" si="10"/>
        <v>43</v>
      </c>
      <c r="W23" s="311">
        <v>0</v>
      </c>
      <c r="X23" s="311">
        <v>43</v>
      </c>
      <c r="Y23" s="311">
        <v>0</v>
      </c>
      <c r="Z23" s="311">
        <f t="shared" si="11"/>
        <v>251</v>
      </c>
      <c r="AA23" s="311">
        <v>0</v>
      </c>
      <c r="AB23" s="311">
        <v>251</v>
      </c>
      <c r="AC23" s="311">
        <v>0</v>
      </c>
      <c r="AD23" s="311">
        <f t="shared" si="12"/>
        <v>24755</v>
      </c>
      <c r="AE23" s="311">
        <f t="shared" si="13"/>
        <v>0</v>
      </c>
      <c r="AF23" s="311">
        <v>0</v>
      </c>
      <c r="AG23" s="311">
        <v>0</v>
      </c>
      <c r="AH23" s="311">
        <v>0</v>
      </c>
      <c r="AI23" s="311">
        <f t="shared" si="14"/>
        <v>23726</v>
      </c>
      <c r="AJ23" s="311">
        <v>0</v>
      </c>
      <c r="AK23" s="311">
        <v>0</v>
      </c>
      <c r="AL23" s="311">
        <v>23726</v>
      </c>
      <c r="AM23" s="311">
        <f t="shared" si="15"/>
        <v>557</v>
      </c>
      <c r="AN23" s="311">
        <v>0</v>
      </c>
      <c r="AO23" s="311">
        <v>0</v>
      </c>
      <c r="AP23" s="311">
        <v>557</v>
      </c>
      <c r="AQ23" s="311">
        <f t="shared" si="16"/>
        <v>78</v>
      </c>
      <c r="AR23" s="311">
        <v>0</v>
      </c>
      <c r="AS23" s="311">
        <v>0</v>
      </c>
      <c r="AT23" s="311">
        <v>78</v>
      </c>
      <c r="AU23" s="311">
        <f t="shared" si="17"/>
        <v>0</v>
      </c>
      <c r="AV23" s="311">
        <v>0</v>
      </c>
      <c r="AW23" s="311">
        <v>0</v>
      </c>
      <c r="AX23" s="311">
        <v>0</v>
      </c>
      <c r="AY23" s="311">
        <f t="shared" si="18"/>
        <v>394</v>
      </c>
      <c r="AZ23" s="311">
        <v>0</v>
      </c>
      <c r="BA23" s="311">
        <v>0</v>
      </c>
      <c r="BB23" s="311">
        <v>394</v>
      </c>
      <c r="BC23" s="311">
        <f t="shared" si="19"/>
        <v>6777</v>
      </c>
      <c r="BD23" s="311">
        <f t="shared" si="20"/>
        <v>2897</v>
      </c>
      <c r="BE23" s="311">
        <v>0</v>
      </c>
      <c r="BF23" s="311">
        <v>1270</v>
      </c>
      <c r="BG23" s="311">
        <v>296</v>
      </c>
      <c r="BH23" s="311">
        <v>64</v>
      </c>
      <c r="BI23" s="311">
        <v>0</v>
      </c>
      <c r="BJ23" s="311">
        <v>1267</v>
      </c>
      <c r="BK23" s="311">
        <f t="shared" si="21"/>
        <v>3880</v>
      </c>
      <c r="BL23" s="311">
        <v>0</v>
      </c>
      <c r="BM23" s="311">
        <v>0</v>
      </c>
      <c r="BN23" s="311">
        <v>0</v>
      </c>
      <c r="BO23" s="311">
        <v>3880</v>
      </c>
      <c r="BP23" s="311">
        <v>0</v>
      </c>
      <c r="BQ23" s="311">
        <v>0</v>
      </c>
      <c r="BR23" s="311">
        <f t="shared" si="22"/>
        <v>54212</v>
      </c>
      <c r="BS23" s="311">
        <f t="shared" si="22"/>
        <v>0</v>
      </c>
      <c r="BT23" s="311">
        <f t="shared" si="22"/>
        <v>44810</v>
      </c>
      <c r="BU23" s="311">
        <f t="shared" si="22"/>
        <v>2557</v>
      </c>
      <c r="BV23" s="311">
        <f t="shared" si="22"/>
        <v>5284</v>
      </c>
      <c r="BW23" s="311">
        <f t="shared" si="22"/>
        <v>43</v>
      </c>
      <c r="BX23" s="311">
        <f t="shared" si="22"/>
        <v>1518</v>
      </c>
      <c r="BY23" s="311">
        <f t="shared" si="23"/>
        <v>51315</v>
      </c>
      <c r="BZ23" s="311">
        <f t="shared" si="24"/>
        <v>0</v>
      </c>
      <c r="CA23" s="311">
        <f t="shared" si="25"/>
        <v>43540</v>
      </c>
      <c r="CB23" s="311">
        <f t="shared" si="26"/>
        <v>2261</v>
      </c>
      <c r="CC23" s="311">
        <f t="shared" si="27"/>
        <v>5220</v>
      </c>
      <c r="CD23" s="311">
        <f t="shared" si="28"/>
        <v>43</v>
      </c>
      <c r="CE23" s="311">
        <f t="shared" si="29"/>
        <v>251</v>
      </c>
      <c r="CF23" s="311">
        <f t="shared" si="30"/>
        <v>2897</v>
      </c>
      <c r="CG23" s="311">
        <f t="shared" si="31"/>
        <v>0</v>
      </c>
      <c r="CH23" s="311">
        <f t="shared" si="31"/>
        <v>1270</v>
      </c>
      <c r="CI23" s="311">
        <f t="shared" si="31"/>
        <v>296</v>
      </c>
      <c r="CJ23" s="311">
        <f t="shared" si="31"/>
        <v>64</v>
      </c>
      <c r="CK23" s="311">
        <f t="shared" si="31"/>
        <v>0</v>
      </c>
      <c r="CL23" s="311">
        <f t="shared" si="31"/>
        <v>1267</v>
      </c>
      <c r="CM23" s="311">
        <f t="shared" si="32"/>
        <v>28635</v>
      </c>
      <c r="CN23" s="311">
        <f t="shared" si="32"/>
        <v>0</v>
      </c>
      <c r="CO23" s="311">
        <f t="shared" si="32"/>
        <v>23726</v>
      </c>
      <c r="CP23" s="311">
        <f t="shared" si="32"/>
        <v>557</v>
      </c>
      <c r="CQ23" s="311">
        <f t="shared" si="32"/>
        <v>3958</v>
      </c>
      <c r="CR23" s="311">
        <f t="shared" si="32"/>
        <v>0</v>
      </c>
      <c r="CS23" s="311">
        <f t="shared" si="32"/>
        <v>394</v>
      </c>
      <c r="CT23" s="311">
        <f t="shared" si="33"/>
        <v>24755</v>
      </c>
      <c r="CU23" s="311">
        <f t="shared" si="34"/>
        <v>0</v>
      </c>
      <c r="CV23" s="311">
        <f t="shared" si="35"/>
        <v>23726</v>
      </c>
      <c r="CW23" s="311">
        <f t="shared" si="36"/>
        <v>557</v>
      </c>
      <c r="CX23" s="311">
        <f t="shared" si="37"/>
        <v>78</v>
      </c>
      <c r="CY23" s="311">
        <f t="shared" si="38"/>
        <v>0</v>
      </c>
      <c r="CZ23" s="311">
        <f t="shared" si="39"/>
        <v>394</v>
      </c>
      <c r="DA23" s="311">
        <f t="shared" si="40"/>
        <v>3880</v>
      </c>
      <c r="DB23" s="311">
        <f t="shared" si="41"/>
        <v>0</v>
      </c>
      <c r="DC23" s="311">
        <f t="shared" si="41"/>
        <v>0</v>
      </c>
      <c r="DD23" s="311">
        <f t="shared" si="41"/>
        <v>0</v>
      </c>
      <c r="DE23" s="311">
        <f t="shared" si="41"/>
        <v>3880</v>
      </c>
      <c r="DF23" s="311">
        <f t="shared" si="41"/>
        <v>0</v>
      </c>
      <c r="DG23" s="311">
        <f t="shared" si="41"/>
        <v>0</v>
      </c>
      <c r="DH23" s="311">
        <v>0</v>
      </c>
      <c r="DI23" s="311">
        <f t="shared" si="42"/>
        <v>12</v>
      </c>
      <c r="DJ23" s="311">
        <v>0</v>
      </c>
      <c r="DK23" s="311">
        <v>12</v>
      </c>
      <c r="DL23" s="311">
        <v>0</v>
      </c>
      <c r="DM23" s="311">
        <v>0</v>
      </c>
    </row>
    <row r="24" spans="1:117" s="282" customFormat="1" ht="12" customHeight="1">
      <c r="A24" s="277" t="s">
        <v>555</v>
      </c>
      <c r="B24" s="278" t="s">
        <v>596</v>
      </c>
      <c r="C24" s="277" t="s">
        <v>597</v>
      </c>
      <c r="D24" s="311">
        <f t="shared" si="4"/>
        <v>54835</v>
      </c>
      <c r="E24" s="311">
        <f t="shared" si="5"/>
        <v>39402</v>
      </c>
      <c r="F24" s="311">
        <f t="shared" si="6"/>
        <v>0</v>
      </c>
      <c r="G24" s="311">
        <v>0</v>
      </c>
      <c r="H24" s="311">
        <v>0</v>
      </c>
      <c r="I24" s="311">
        <v>0</v>
      </c>
      <c r="J24" s="311">
        <f t="shared" si="7"/>
        <v>36285</v>
      </c>
      <c r="K24" s="311">
        <v>1329</v>
      </c>
      <c r="L24" s="311">
        <v>34956</v>
      </c>
      <c r="M24" s="311">
        <v>0</v>
      </c>
      <c r="N24" s="311">
        <f t="shared" si="8"/>
        <v>2326</v>
      </c>
      <c r="O24" s="311">
        <v>383</v>
      </c>
      <c r="P24" s="311">
        <v>1943</v>
      </c>
      <c r="Q24" s="311">
        <v>0</v>
      </c>
      <c r="R24" s="311">
        <f t="shared" si="9"/>
        <v>723</v>
      </c>
      <c r="S24" s="311">
        <v>447</v>
      </c>
      <c r="T24" s="311">
        <v>276</v>
      </c>
      <c r="U24" s="311">
        <v>0</v>
      </c>
      <c r="V24" s="311">
        <f t="shared" si="10"/>
        <v>21</v>
      </c>
      <c r="W24" s="311">
        <v>0</v>
      </c>
      <c r="X24" s="311">
        <v>21</v>
      </c>
      <c r="Y24" s="311">
        <v>0</v>
      </c>
      <c r="Z24" s="311">
        <f t="shared" si="11"/>
        <v>47</v>
      </c>
      <c r="AA24" s="311">
        <v>0</v>
      </c>
      <c r="AB24" s="311">
        <v>47</v>
      </c>
      <c r="AC24" s="311">
        <v>0</v>
      </c>
      <c r="AD24" s="311">
        <f t="shared" si="12"/>
        <v>13044</v>
      </c>
      <c r="AE24" s="311">
        <f t="shared" si="13"/>
        <v>0</v>
      </c>
      <c r="AF24" s="311">
        <v>0</v>
      </c>
      <c r="AG24" s="311">
        <v>0</v>
      </c>
      <c r="AH24" s="311">
        <v>0</v>
      </c>
      <c r="AI24" s="311">
        <f t="shared" si="14"/>
        <v>12992</v>
      </c>
      <c r="AJ24" s="311">
        <v>0</v>
      </c>
      <c r="AK24" s="311">
        <v>0</v>
      </c>
      <c r="AL24" s="311">
        <v>12992</v>
      </c>
      <c r="AM24" s="311">
        <f t="shared" si="15"/>
        <v>52</v>
      </c>
      <c r="AN24" s="311">
        <v>0</v>
      </c>
      <c r="AO24" s="311">
        <v>0</v>
      </c>
      <c r="AP24" s="311">
        <v>52</v>
      </c>
      <c r="AQ24" s="311">
        <f t="shared" si="16"/>
        <v>0</v>
      </c>
      <c r="AR24" s="311">
        <v>0</v>
      </c>
      <c r="AS24" s="311">
        <v>0</v>
      </c>
      <c r="AT24" s="311">
        <v>0</v>
      </c>
      <c r="AU24" s="311">
        <f t="shared" si="17"/>
        <v>0</v>
      </c>
      <c r="AV24" s="311">
        <v>0</v>
      </c>
      <c r="AW24" s="311">
        <v>0</v>
      </c>
      <c r="AX24" s="311">
        <v>0</v>
      </c>
      <c r="AY24" s="311">
        <f t="shared" si="18"/>
        <v>0</v>
      </c>
      <c r="AZ24" s="311">
        <v>0</v>
      </c>
      <c r="BA24" s="311">
        <v>0</v>
      </c>
      <c r="BB24" s="311">
        <v>0</v>
      </c>
      <c r="BC24" s="311">
        <f t="shared" si="19"/>
        <v>2389</v>
      </c>
      <c r="BD24" s="311">
        <f t="shared" si="20"/>
        <v>1925</v>
      </c>
      <c r="BE24" s="311">
        <v>0</v>
      </c>
      <c r="BF24" s="311">
        <v>1606</v>
      </c>
      <c r="BG24" s="311">
        <v>319</v>
      </c>
      <c r="BH24" s="311">
        <v>0</v>
      </c>
      <c r="BI24" s="311">
        <v>0</v>
      </c>
      <c r="BJ24" s="311">
        <v>0</v>
      </c>
      <c r="BK24" s="311">
        <f t="shared" si="21"/>
        <v>464</v>
      </c>
      <c r="BL24" s="311">
        <v>0</v>
      </c>
      <c r="BM24" s="311">
        <v>464</v>
      </c>
      <c r="BN24" s="311">
        <v>0</v>
      </c>
      <c r="BO24" s="311">
        <v>0</v>
      </c>
      <c r="BP24" s="311">
        <v>0</v>
      </c>
      <c r="BQ24" s="311">
        <v>0</v>
      </c>
      <c r="BR24" s="311">
        <f t="shared" si="22"/>
        <v>41327</v>
      </c>
      <c r="BS24" s="311">
        <f t="shared" si="22"/>
        <v>0</v>
      </c>
      <c r="BT24" s="311">
        <f t="shared" si="22"/>
        <v>37891</v>
      </c>
      <c r="BU24" s="311">
        <f t="shared" si="22"/>
        <v>2645</v>
      </c>
      <c r="BV24" s="311">
        <f t="shared" si="22"/>
        <v>723</v>
      </c>
      <c r="BW24" s="311">
        <f t="shared" si="22"/>
        <v>21</v>
      </c>
      <c r="BX24" s="311">
        <f t="shared" si="22"/>
        <v>47</v>
      </c>
      <c r="BY24" s="311">
        <f t="shared" si="23"/>
        <v>39402</v>
      </c>
      <c r="BZ24" s="311">
        <f t="shared" si="24"/>
        <v>0</v>
      </c>
      <c r="CA24" s="311">
        <f t="shared" si="25"/>
        <v>36285</v>
      </c>
      <c r="CB24" s="311">
        <f t="shared" si="26"/>
        <v>2326</v>
      </c>
      <c r="CC24" s="311">
        <f t="shared" si="27"/>
        <v>723</v>
      </c>
      <c r="CD24" s="311">
        <f t="shared" si="28"/>
        <v>21</v>
      </c>
      <c r="CE24" s="311">
        <f t="shared" si="29"/>
        <v>47</v>
      </c>
      <c r="CF24" s="311">
        <f t="shared" si="30"/>
        <v>1925</v>
      </c>
      <c r="CG24" s="311">
        <f t="shared" si="31"/>
        <v>0</v>
      </c>
      <c r="CH24" s="311">
        <f t="shared" si="31"/>
        <v>1606</v>
      </c>
      <c r="CI24" s="311">
        <f t="shared" si="31"/>
        <v>319</v>
      </c>
      <c r="CJ24" s="311">
        <f t="shared" si="31"/>
        <v>0</v>
      </c>
      <c r="CK24" s="311">
        <f t="shared" si="31"/>
        <v>0</v>
      </c>
      <c r="CL24" s="311">
        <f t="shared" si="31"/>
        <v>0</v>
      </c>
      <c r="CM24" s="311">
        <f t="shared" si="32"/>
        <v>13508</v>
      </c>
      <c r="CN24" s="311">
        <f t="shared" si="32"/>
        <v>0</v>
      </c>
      <c r="CO24" s="311">
        <f t="shared" si="32"/>
        <v>13456</v>
      </c>
      <c r="CP24" s="311">
        <f t="shared" si="32"/>
        <v>52</v>
      </c>
      <c r="CQ24" s="311">
        <f t="shared" si="32"/>
        <v>0</v>
      </c>
      <c r="CR24" s="311">
        <f t="shared" si="32"/>
        <v>0</v>
      </c>
      <c r="CS24" s="311">
        <f t="shared" si="32"/>
        <v>0</v>
      </c>
      <c r="CT24" s="311">
        <f t="shared" si="33"/>
        <v>13044</v>
      </c>
      <c r="CU24" s="311">
        <f t="shared" si="34"/>
        <v>0</v>
      </c>
      <c r="CV24" s="311">
        <f t="shared" si="35"/>
        <v>12992</v>
      </c>
      <c r="CW24" s="311">
        <f t="shared" si="36"/>
        <v>52</v>
      </c>
      <c r="CX24" s="311">
        <f t="shared" si="37"/>
        <v>0</v>
      </c>
      <c r="CY24" s="311">
        <f t="shared" si="38"/>
        <v>0</v>
      </c>
      <c r="CZ24" s="311">
        <f t="shared" si="39"/>
        <v>0</v>
      </c>
      <c r="DA24" s="311">
        <f t="shared" si="40"/>
        <v>464</v>
      </c>
      <c r="DB24" s="311">
        <f t="shared" si="41"/>
        <v>0</v>
      </c>
      <c r="DC24" s="311">
        <f t="shared" si="41"/>
        <v>464</v>
      </c>
      <c r="DD24" s="311">
        <f t="shared" si="41"/>
        <v>0</v>
      </c>
      <c r="DE24" s="311">
        <f t="shared" si="41"/>
        <v>0</v>
      </c>
      <c r="DF24" s="311">
        <f t="shared" si="41"/>
        <v>0</v>
      </c>
      <c r="DG24" s="311">
        <f t="shared" si="41"/>
        <v>0</v>
      </c>
      <c r="DH24" s="311">
        <v>0</v>
      </c>
      <c r="DI24" s="311">
        <f t="shared" si="42"/>
        <v>0</v>
      </c>
      <c r="DJ24" s="311">
        <v>0</v>
      </c>
      <c r="DK24" s="311">
        <v>0</v>
      </c>
      <c r="DL24" s="311">
        <v>0</v>
      </c>
      <c r="DM24" s="311">
        <v>0</v>
      </c>
    </row>
    <row r="25" spans="1:117" s="282" customFormat="1" ht="12" customHeight="1">
      <c r="A25" s="277" t="s">
        <v>555</v>
      </c>
      <c r="B25" s="278" t="s">
        <v>598</v>
      </c>
      <c r="C25" s="277" t="s">
        <v>599</v>
      </c>
      <c r="D25" s="311">
        <f t="shared" si="4"/>
        <v>23642</v>
      </c>
      <c r="E25" s="311">
        <f t="shared" si="5"/>
        <v>17183</v>
      </c>
      <c r="F25" s="311">
        <f t="shared" si="6"/>
        <v>0</v>
      </c>
      <c r="G25" s="311">
        <v>0</v>
      </c>
      <c r="H25" s="311">
        <v>0</v>
      </c>
      <c r="I25" s="311">
        <v>0</v>
      </c>
      <c r="J25" s="311">
        <f t="shared" si="7"/>
        <v>12653</v>
      </c>
      <c r="K25" s="311">
        <v>0</v>
      </c>
      <c r="L25" s="311">
        <v>12653</v>
      </c>
      <c r="M25" s="311">
        <v>0</v>
      </c>
      <c r="N25" s="311">
        <f t="shared" si="8"/>
        <v>2942</v>
      </c>
      <c r="O25" s="311">
        <v>0</v>
      </c>
      <c r="P25" s="311">
        <v>2942</v>
      </c>
      <c r="Q25" s="311">
        <v>0</v>
      </c>
      <c r="R25" s="311">
        <f t="shared" si="9"/>
        <v>1451</v>
      </c>
      <c r="S25" s="311">
        <v>0</v>
      </c>
      <c r="T25" s="311">
        <v>1451</v>
      </c>
      <c r="U25" s="311">
        <v>0</v>
      </c>
      <c r="V25" s="311">
        <f t="shared" si="10"/>
        <v>3</v>
      </c>
      <c r="W25" s="311">
        <v>0</v>
      </c>
      <c r="X25" s="311">
        <v>3</v>
      </c>
      <c r="Y25" s="311">
        <v>0</v>
      </c>
      <c r="Z25" s="311">
        <f t="shared" si="11"/>
        <v>134</v>
      </c>
      <c r="AA25" s="311">
        <v>0</v>
      </c>
      <c r="AB25" s="311">
        <v>134</v>
      </c>
      <c r="AC25" s="311">
        <v>0</v>
      </c>
      <c r="AD25" s="311">
        <f t="shared" si="12"/>
        <v>3638</v>
      </c>
      <c r="AE25" s="311">
        <f t="shared" si="13"/>
        <v>0</v>
      </c>
      <c r="AF25" s="311">
        <v>0</v>
      </c>
      <c r="AG25" s="311">
        <v>0</v>
      </c>
      <c r="AH25" s="311">
        <v>0</v>
      </c>
      <c r="AI25" s="311">
        <f t="shared" si="14"/>
        <v>3424</v>
      </c>
      <c r="AJ25" s="311">
        <v>0</v>
      </c>
      <c r="AK25" s="311">
        <v>0</v>
      </c>
      <c r="AL25" s="311">
        <v>3424</v>
      </c>
      <c r="AM25" s="311">
        <f t="shared" si="15"/>
        <v>214</v>
      </c>
      <c r="AN25" s="311">
        <v>0</v>
      </c>
      <c r="AO25" s="311">
        <v>0</v>
      </c>
      <c r="AP25" s="311">
        <v>214</v>
      </c>
      <c r="AQ25" s="311">
        <f t="shared" si="16"/>
        <v>0</v>
      </c>
      <c r="AR25" s="311">
        <v>0</v>
      </c>
      <c r="AS25" s="311">
        <v>0</v>
      </c>
      <c r="AT25" s="311">
        <v>0</v>
      </c>
      <c r="AU25" s="311">
        <f t="shared" si="17"/>
        <v>0</v>
      </c>
      <c r="AV25" s="311">
        <v>0</v>
      </c>
      <c r="AW25" s="311">
        <v>0</v>
      </c>
      <c r="AX25" s="311">
        <v>0</v>
      </c>
      <c r="AY25" s="311">
        <f t="shared" si="18"/>
        <v>0</v>
      </c>
      <c r="AZ25" s="311">
        <v>0</v>
      </c>
      <c r="BA25" s="311">
        <v>0</v>
      </c>
      <c r="BB25" s="311">
        <v>0</v>
      </c>
      <c r="BC25" s="311">
        <f t="shared" si="19"/>
        <v>2821</v>
      </c>
      <c r="BD25" s="311">
        <f t="shared" si="20"/>
        <v>2119</v>
      </c>
      <c r="BE25" s="311">
        <v>0</v>
      </c>
      <c r="BF25" s="311">
        <v>794</v>
      </c>
      <c r="BG25" s="311">
        <v>466</v>
      </c>
      <c r="BH25" s="311">
        <v>324</v>
      </c>
      <c r="BI25" s="311">
        <v>0</v>
      </c>
      <c r="BJ25" s="311">
        <v>535</v>
      </c>
      <c r="BK25" s="311">
        <f t="shared" si="21"/>
        <v>702</v>
      </c>
      <c r="BL25" s="311">
        <v>0</v>
      </c>
      <c r="BM25" s="311">
        <v>243</v>
      </c>
      <c r="BN25" s="311">
        <v>391</v>
      </c>
      <c r="BO25" s="311">
        <v>23</v>
      </c>
      <c r="BP25" s="311">
        <v>0</v>
      </c>
      <c r="BQ25" s="311">
        <v>45</v>
      </c>
      <c r="BR25" s="311">
        <f t="shared" si="22"/>
        <v>19302</v>
      </c>
      <c r="BS25" s="311">
        <f t="shared" si="22"/>
        <v>0</v>
      </c>
      <c r="BT25" s="311">
        <f t="shared" si="22"/>
        <v>13447</v>
      </c>
      <c r="BU25" s="311">
        <f t="shared" si="22"/>
        <v>3408</v>
      </c>
      <c r="BV25" s="311">
        <f t="shared" si="22"/>
        <v>1775</v>
      </c>
      <c r="BW25" s="311">
        <f t="shared" si="22"/>
        <v>3</v>
      </c>
      <c r="BX25" s="311">
        <f t="shared" si="22"/>
        <v>669</v>
      </c>
      <c r="BY25" s="311">
        <f t="shared" si="23"/>
        <v>17183</v>
      </c>
      <c r="BZ25" s="311">
        <f t="shared" si="24"/>
        <v>0</v>
      </c>
      <c r="CA25" s="311">
        <f t="shared" si="25"/>
        <v>12653</v>
      </c>
      <c r="CB25" s="311">
        <f t="shared" si="26"/>
        <v>2942</v>
      </c>
      <c r="CC25" s="311">
        <f t="shared" si="27"/>
        <v>1451</v>
      </c>
      <c r="CD25" s="311">
        <f t="shared" si="28"/>
        <v>3</v>
      </c>
      <c r="CE25" s="311">
        <f t="shared" si="29"/>
        <v>134</v>
      </c>
      <c r="CF25" s="311">
        <f t="shared" si="30"/>
        <v>2119</v>
      </c>
      <c r="CG25" s="311">
        <f t="shared" si="31"/>
        <v>0</v>
      </c>
      <c r="CH25" s="311">
        <f t="shared" si="31"/>
        <v>794</v>
      </c>
      <c r="CI25" s="311">
        <f t="shared" si="31"/>
        <v>466</v>
      </c>
      <c r="CJ25" s="311">
        <f t="shared" si="31"/>
        <v>324</v>
      </c>
      <c r="CK25" s="311">
        <f t="shared" si="31"/>
        <v>0</v>
      </c>
      <c r="CL25" s="311">
        <f t="shared" si="31"/>
        <v>535</v>
      </c>
      <c r="CM25" s="311">
        <f t="shared" si="32"/>
        <v>4340</v>
      </c>
      <c r="CN25" s="311">
        <f t="shared" si="32"/>
        <v>0</v>
      </c>
      <c r="CO25" s="311">
        <f t="shared" si="32"/>
        <v>3667</v>
      </c>
      <c r="CP25" s="311">
        <f t="shared" si="32"/>
        <v>605</v>
      </c>
      <c r="CQ25" s="311">
        <f t="shared" si="32"/>
        <v>23</v>
      </c>
      <c r="CR25" s="311">
        <f t="shared" si="32"/>
        <v>0</v>
      </c>
      <c r="CS25" s="311">
        <f t="shared" si="32"/>
        <v>45</v>
      </c>
      <c r="CT25" s="311">
        <f t="shared" si="33"/>
        <v>3638</v>
      </c>
      <c r="CU25" s="311">
        <f t="shared" si="34"/>
        <v>0</v>
      </c>
      <c r="CV25" s="311">
        <f t="shared" si="35"/>
        <v>3424</v>
      </c>
      <c r="CW25" s="311">
        <f t="shared" si="36"/>
        <v>214</v>
      </c>
      <c r="CX25" s="311">
        <f t="shared" si="37"/>
        <v>0</v>
      </c>
      <c r="CY25" s="311">
        <f t="shared" si="38"/>
        <v>0</v>
      </c>
      <c r="CZ25" s="311">
        <f t="shared" si="39"/>
        <v>0</v>
      </c>
      <c r="DA25" s="311">
        <f t="shared" si="40"/>
        <v>702</v>
      </c>
      <c r="DB25" s="311">
        <f t="shared" si="41"/>
        <v>0</v>
      </c>
      <c r="DC25" s="311">
        <f t="shared" si="41"/>
        <v>243</v>
      </c>
      <c r="DD25" s="311">
        <f t="shared" si="41"/>
        <v>391</v>
      </c>
      <c r="DE25" s="311">
        <f t="shared" si="41"/>
        <v>23</v>
      </c>
      <c r="DF25" s="311">
        <f t="shared" si="41"/>
        <v>0</v>
      </c>
      <c r="DG25" s="311">
        <f t="shared" si="41"/>
        <v>45</v>
      </c>
      <c r="DH25" s="311">
        <v>0</v>
      </c>
      <c r="DI25" s="311">
        <f t="shared" si="42"/>
        <v>5</v>
      </c>
      <c r="DJ25" s="311">
        <v>0</v>
      </c>
      <c r="DK25" s="311">
        <v>5</v>
      </c>
      <c r="DL25" s="311">
        <v>0</v>
      </c>
      <c r="DM25" s="311">
        <v>0</v>
      </c>
    </row>
    <row r="26" spans="1:117" s="282" customFormat="1" ht="12" customHeight="1">
      <c r="A26" s="277" t="s">
        <v>555</v>
      </c>
      <c r="B26" s="278" t="s">
        <v>600</v>
      </c>
      <c r="C26" s="277" t="s">
        <v>601</v>
      </c>
      <c r="D26" s="311">
        <f t="shared" si="4"/>
        <v>10265</v>
      </c>
      <c r="E26" s="311">
        <f t="shared" si="5"/>
        <v>7059</v>
      </c>
      <c r="F26" s="311">
        <f t="shared" si="6"/>
        <v>0</v>
      </c>
      <c r="G26" s="311">
        <v>0</v>
      </c>
      <c r="H26" s="311">
        <v>0</v>
      </c>
      <c r="I26" s="311">
        <v>0</v>
      </c>
      <c r="J26" s="311">
        <f t="shared" si="7"/>
        <v>5143</v>
      </c>
      <c r="K26" s="311">
        <v>0</v>
      </c>
      <c r="L26" s="311">
        <v>5143</v>
      </c>
      <c r="M26" s="311">
        <v>0</v>
      </c>
      <c r="N26" s="311">
        <f t="shared" si="8"/>
        <v>437</v>
      </c>
      <c r="O26" s="311">
        <v>0</v>
      </c>
      <c r="P26" s="311">
        <v>437</v>
      </c>
      <c r="Q26" s="311">
        <v>0</v>
      </c>
      <c r="R26" s="311">
        <f t="shared" si="9"/>
        <v>1479</v>
      </c>
      <c r="S26" s="311">
        <v>0</v>
      </c>
      <c r="T26" s="311">
        <v>1479</v>
      </c>
      <c r="U26" s="311">
        <v>0</v>
      </c>
      <c r="V26" s="311">
        <f t="shared" si="10"/>
        <v>0</v>
      </c>
      <c r="W26" s="311">
        <v>0</v>
      </c>
      <c r="X26" s="311">
        <v>0</v>
      </c>
      <c r="Y26" s="311">
        <v>0</v>
      </c>
      <c r="Z26" s="311">
        <f t="shared" si="11"/>
        <v>0</v>
      </c>
      <c r="AA26" s="311">
        <v>0</v>
      </c>
      <c r="AB26" s="311">
        <v>0</v>
      </c>
      <c r="AC26" s="311">
        <v>0</v>
      </c>
      <c r="AD26" s="311">
        <f t="shared" si="12"/>
        <v>1951</v>
      </c>
      <c r="AE26" s="311">
        <f t="shared" si="13"/>
        <v>0</v>
      </c>
      <c r="AF26" s="311">
        <v>0</v>
      </c>
      <c r="AG26" s="311">
        <v>0</v>
      </c>
      <c r="AH26" s="311">
        <v>0</v>
      </c>
      <c r="AI26" s="311">
        <f t="shared" si="14"/>
        <v>1728</v>
      </c>
      <c r="AJ26" s="311">
        <v>0</v>
      </c>
      <c r="AK26" s="311">
        <v>0</v>
      </c>
      <c r="AL26" s="311">
        <v>1728</v>
      </c>
      <c r="AM26" s="311">
        <f t="shared" si="15"/>
        <v>50</v>
      </c>
      <c r="AN26" s="311">
        <v>0</v>
      </c>
      <c r="AO26" s="311">
        <v>0</v>
      </c>
      <c r="AP26" s="311">
        <v>50</v>
      </c>
      <c r="AQ26" s="311">
        <f t="shared" si="16"/>
        <v>167</v>
      </c>
      <c r="AR26" s="311">
        <v>0</v>
      </c>
      <c r="AS26" s="311">
        <v>0</v>
      </c>
      <c r="AT26" s="311">
        <v>167</v>
      </c>
      <c r="AU26" s="311">
        <f t="shared" si="17"/>
        <v>0</v>
      </c>
      <c r="AV26" s="311">
        <v>0</v>
      </c>
      <c r="AW26" s="311">
        <v>0</v>
      </c>
      <c r="AX26" s="311">
        <v>0</v>
      </c>
      <c r="AY26" s="311">
        <f t="shared" si="18"/>
        <v>6</v>
      </c>
      <c r="AZ26" s="311">
        <v>0</v>
      </c>
      <c r="BA26" s="311">
        <v>0</v>
      </c>
      <c r="BB26" s="311">
        <v>6</v>
      </c>
      <c r="BC26" s="311">
        <f t="shared" si="19"/>
        <v>1255</v>
      </c>
      <c r="BD26" s="311">
        <f t="shared" si="20"/>
        <v>851</v>
      </c>
      <c r="BE26" s="311">
        <v>0</v>
      </c>
      <c r="BF26" s="311">
        <v>520</v>
      </c>
      <c r="BG26" s="311">
        <v>67</v>
      </c>
      <c r="BH26" s="311">
        <v>0</v>
      </c>
      <c r="BI26" s="311">
        <v>0</v>
      </c>
      <c r="BJ26" s="311">
        <v>264</v>
      </c>
      <c r="BK26" s="311">
        <f t="shared" si="21"/>
        <v>404</v>
      </c>
      <c r="BL26" s="311">
        <v>0</v>
      </c>
      <c r="BM26" s="311">
        <v>326</v>
      </c>
      <c r="BN26" s="311">
        <v>73</v>
      </c>
      <c r="BO26" s="311">
        <v>5</v>
      </c>
      <c r="BP26" s="311">
        <v>0</v>
      </c>
      <c r="BQ26" s="311">
        <v>0</v>
      </c>
      <c r="BR26" s="311">
        <f t="shared" si="22"/>
        <v>7910</v>
      </c>
      <c r="BS26" s="311">
        <f t="shared" si="22"/>
        <v>0</v>
      </c>
      <c r="BT26" s="311">
        <f t="shared" si="22"/>
        <v>5663</v>
      </c>
      <c r="BU26" s="311">
        <f t="shared" si="22"/>
        <v>504</v>
      </c>
      <c r="BV26" s="311">
        <f t="shared" si="22"/>
        <v>1479</v>
      </c>
      <c r="BW26" s="311">
        <f t="shared" si="22"/>
        <v>0</v>
      </c>
      <c r="BX26" s="311">
        <f t="shared" si="22"/>
        <v>264</v>
      </c>
      <c r="BY26" s="311">
        <f t="shared" si="23"/>
        <v>7059</v>
      </c>
      <c r="BZ26" s="311">
        <f t="shared" si="24"/>
        <v>0</v>
      </c>
      <c r="CA26" s="311">
        <f t="shared" si="25"/>
        <v>5143</v>
      </c>
      <c r="CB26" s="311">
        <f t="shared" si="26"/>
        <v>437</v>
      </c>
      <c r="CC26" s="311">
        <f t="shared" si="27"/>
        <v>1479</v>
      </c>
      <c r="CD26" s="311">
        <f t="shared" si="28"/>
        <v>0</v>
      </c>
      <c r="CE26" s="311">
        <f t="shared" si="29"/>
        <v>0</v>
      </c>
      <c r="CF26" s="311">
        <f t="shared" si="30"/>
        <v>851</v>
      </c>
      <c r="CG26" s="311">
        <f t="shared" si="31"/>
        <v>0</v>
      </c>
      <c r="CH26" s="311">
        <f t="shared" si="31"/>
        <v>520</v>
      </c>
      <c r="CI26" s="311">
        <f t="shared" si="31"/>
        <v>67</v>
      </c>
      <c r="CJ26" s="311">
        <f t="shared" si="31"/>
        <v>0</v>
      </c>
      <c r="CK26" s="311">
        <f t="shared" si="31"/>
        <v>0</v>
      </c>
      <c r="CL26" s="311">
        <f t="shared" si="31"/>
        <v>264</v>
      </c>
      <c r="CM26" s="311">
        <f t="shared" si="32"/>
        <v>2355</v>
      </c>
      <c r="CN26" s="311">
        <f t="shared" si="32"/>
        <v>0</v>
      </c>
      <c r="CO26" s="311">
        <f t="shared" si="32"/>
        <v>2054</v>
      </c>
      <c r="CP26" s="311">
        <f t="shared" si="32"/>
        <v>123</v>
      </c>
      <c r="CQ26" s="311">
        <f t="shared" si="32"/>
        <v>172</v>
      </c>
      <c r="CR26" s="311">
        <f t="shared" si="32"/>
        <v>0</v>
      </c>
      <c r="CS26" s="311">
        <f t="shared" si="32"/>
        <v>6</v>
      </c>
      <c r="CT26" s="311">
        <f t="shared" si="33"/>
        <v>1951</v>
      </c>
      <c r="CU26" s="311">
        <f t="shared" si="34"/>
        <v>0</v>
      </c>
      <c r="CV26" s="311">
        <f t="shared" si="35"/>
        <v>1728</v>
      </c>
      <c r="CW26" s="311">
        <f t="shared" si="36"/>
        <v>50</v>
      </c>
      <c r="CX26" s="311">
        <f t="shared" si="37"/>
        <v>167</v>
      </c>
      <c r="CY26" s="311">
        <f t="shared" si="38"/>
        <v>0</v>
      </c>
      <c r="CZ26" s="311">
        <f t="shared" si="39"/>
        <v>6</v>
      </c>
      <c r="DA26" s="311">
        <f t="shared" si="40"/>
        <v>404</v>
      </c>
      <c r="DB26" s="311">
        <f t="shared" si="41"/>
        <v>0</v>
      </c>
      <c r="DC26" s="311">
        <f t="shared" si="41"/>
        <v>326</v>
      </c>
      <c r="DD26" s="311">
        <f t="shared" si="41"/>
        <v>73</v>
      </c>
      <c r="DE26" s="311">
        <f t="shared" si="41"/>
        <v>5</v>
      </c>
      <c r="DF26" s="311">
        <f t="shared" si="41"/>
        <v>0</v>
      </c>
      <c r="DG26" s="311">
        <f t="shared" si="41"/>
        <v>0</v>
      </c>
      <c r="DH26" s="311">
        <v>0</v>
      </c>
      <c r="DI26" s="311">
        <f t="shared" si="42"/>
        <v>2</v>
      </c>
      <c r="DJ26" s="311">
        <v>0</v>
      </c>
      <c r="DK26" s="311">
        <v>0</v>
      </c>
      <c r="DL26" s="311">
        <v>0</v>
      </c>
      <c r="DM26" s="311">
        <v>2</v>
      </c>
    </row>
    <row r="27" spans="1:117" s="282" customFormat="1" ht="12" customHeight="1">
      <c r="A27" s="277" t="s">
        <v>555</v>
      </c>
      <c r="B27" s="278" t="s">
        <v>602</v>
      </c>
      <c r="C27" s="277" t="s">
        <v>603</v>
      </c>
      <c r="D27" s="311">
        <f t="shared" si="4"/>
        <v>18523</v>
      </c>
      <c r="E27" s="311">
        <f t="shared" si="5"/>
        <v>14703</v>
      </c>
      <c r="F27" s="311">
        <f t="shared" si="6"/>
        <v>0</v>
      </c>
      <c r="G27" s="311">
        <v>0</v>
      </c>
      <c r="H27" s="311">
        <v>0</v>
      </c>
      <c r="I27" s="311">
        <v>0</v>
      </c>
      <c r="J27" s="311">
        <f t="shared" si="7"/>
        <v>9470</v>
      </c>
      <c r="K27" s="311">
        <v>16</v>
      </c>
      <c r="L27" s="311">
        <v>9454</v>
      </c>
      <c r="M27" s="311">
        <v>0</v>
      </c>
      <c r="N27" s="311">
        <f t="shared" si="8"/>
        <v>1896</v>
      </c>
      <c r="O27" s="311">
        <v>9</v>
      </c>
      <c r="P27" s="311">
        <v>1887</v>
      </c>
      <c r="Q27" s="311">
        <v>0</v>
      </c>
      <c r="R27" s="311">
        <f t="shared" si="9"/>
        <v>3008</v>
      </c>
      <c r="S27" s="311">
        <v>0</v>
      </c>
      <c r="T27" s="311">
        <v>3008</v>
      </c>
      <c r="U27" s="311">
        <v>0</v>
      </c>
      <c r="V27" s="311">
        <f t="shared" si="10"/>
        <v>17</v>
      </c>
      <c r="W27" s="311">
        <v>17</v>
      </c>
      <c r="X27" s="311">
        <v>0</v>
      </c>
      <c r="Y27" s="311">
        <v>0</v>
      </c>
      <c r="Z27" s="311">
        <f t="shared" si="11"/>
        <v>312</v>
      </c>
      <c r="AA27" s="311">
        <v>50</v>
      </c>
      <c r="AB27" s="311">
        <v>262</v>
      </c>
      <c r="AC27" s="311">
        <v>0</v>
      </c>
      <c r="AD27" s="311">
        <f t="shared" si="12"/>
        <v>3637</v>
      </c>
      <c r="AE27" s="311">
        <f t="shared" si="13"/>
        <v>0</v>
      </c>
      <c r="AF27" s="311">
        <v>0</v>
      </c>
      <c r="AG27" s="311">
        <v>0</v>
      </c>
      <c r="AH27" s="311">
        <v>0</v>
      </c>
      <c r="AI27" s="311">
        <f t="shared" si="14"/>
        <v>3264</v>
      </c>
      <c r="AJ27" s="311">
        <v>0</v>
      </c>
      <c r="AK27" s="311">
        <v>0</v>
      </c>
      <c r="AL27" s="311">
        <v>3264</v>
      </c>
      <c r="AM27" s="311">
        <f t="shared" si="15"/>
        <v>336</v>
      </c>
      <c r="AN27" s="311">
        <v>0</v>
      </c>
      <c r="AO27" s="311">
        <v>0</v>
      </c>
      <c r="AP27" s="311">
        <v>336</v>
      </c>
      <c r="AQ27" s="311">
        <f t="shared" si="16"/>
        <v>37</v>
      </c>
      <c r="AR27" s="311">
        <v>0</v>
      </c>
      <c r="AS27" s="311">
        <v>0</v>
      </c>
      <c r="AT27" s="311">
        <v>37</v>
      </c>
      <c r="AU27" s="311">
        <f t="shared" si="17"/>
        <v>0</v>
      </c>
      <c r="AV27" s="311">
        <v>0</v>
      </c>
      <c r="AW27" s="311">
        <v>0</v>
      </c>
      <c r="AX27" s="311">
        <v>0</v>
      </c>
      <c r="AY27" s="311">
        <f t="shared" si="18"/>
        <v>0</v>
      </c>
      <c r="AZ27" s="311">
        <v>0</v>
      </c>
      <c r="BA27" s="311">
        <v>0</v>
      </c>
      <c r="BB27" s="311">
        <v>0</v>
      </c>
      <c r="BC27" s="311">
        <f t="shared" si="19"/>
        <v>183</v>
      </c>
      <c r="BD27" s="311">
        <f t="shared" si="20"/>
        <v>105</v>
      </c>
      <c r="BE27" s="311">
        <v>0</v>
      </c>
      <c r="BF27" s="311">
        <v>5</v>
      </c>
      <c r="BG27" s="311">
        <v>3</v>
      </c>
      <c r="BH27" s="311">
        <v>0</v>
      </c>
      <c r="BI27" s="311">
        <v>0</v>
      </c>
      <c r="BJ27" s="311">
        <v>97</v>
      </c>
      <c r="BK27" s="311">
        <f t="shared" si="21"/>
        <v>78</v>
      </c>
      <c r="BL27" s="311">
        <v>0</v>
      </c>
      <c r="BM27" s="311">
        <v>70</v>
      </c>
      <c r="BN27" s="311">
        <v>3</v>
      </c>
      <c r="BO27" s="311">
        <v>5</v>
      </c>
      <c r="BP27" s="311">
        <v>0</v>
      </c>
      <c r="BQ27" s="311">
        <v>0</v>
      </c>
      <c r="BR27" s="311">
        <f t="shared" si="22"/>
        <v>14808</v>
      </c>
      <c r="BS27" s="311">
        <f t="shared" si="22"/>
        <v>0</v>
      </c>
      <c r="BT27" s="311">
        <f t="shared" si="22"/>
        <v>9475</v>
      </c>
      <c r="BU27" s="311">
        <f t="shared" si="22"/>
        <v>1899</v>
      </c>
      <c r="BV27" s="311">
        <f t="shared" si="22"/>
        <v>3008</v>
      </c>
      <c r="BW27" s="311">
        <f t="shared" si="22"/>
        <v>17</v>
      </c>
      <c r="BX27" s="311">
        <f t="shared" si="22"/>
        <v>409</v>
      </c>
      <c r="BY27" s="311">
        <f t="shared" si="23"/>
        <v>14703</v>
      </c>
      <c r="BZ27" s="311">
        <f t="shared" si="24"/>
        <v>0</v>
      </c>
      <c r="CA27" s="311">
        <f t="shared" si="25"/>
        <v>9470</v>
      </c>
      <c r="CB27" s="311">
        <f t="shared" si="26"/>
        <v>1896</v>
      </c>
      <c r="CC27" s="311">
        <f t="shared" si="27"/>
        <v>3008</v>
      </c>
      <c r="CD27" s="311">
        <f t="shared" si="28"/>
        <v>17</v>
      </c>
      <c r="CE27" s="311">
        <f t="shared" si="29"/>
        <v>312</v>
      </c>
      <c r="CF27" s="311">
        <f t="shared" si="30"/>
        <v>105</v>
      </c>
      <c r="CG27" s="311">
        <f t="shared" si="31"/>
        <v>0</v>
      </c>
      <c r="CH27" s="311">
        <f t="shared" si="31"/>
        <v>5</v>
      </c>
      <c r="CI27" s="311">
        <f t="shared" si="31"/>
        <v>3</v>
      </c>
      <c r="CJ27" s="311">
        <f t="shared" si="31"/>
        <v>0</v>
      </c>
      <c r="CK27" s="311">
        <f t="shared" si="31"/>
        <v>0</v>
      </c>
      <c r="CL27" s="311">
        <f t="shared" si="31"/>
        <v>97</v>
      </c>
      <c r="CM27" s="311">
        <f t="shared" si="32"/>
        <v>3715</v>
      </c>
      <c r="CN27" s="311">
        <f t="shared" si="32"/>
        <v>0</v>
      </c>
      <c r="CO27" s="311">
        <f t="shared" si="32"/>
        <v>3334</v>
      </c>
      <c r="CP27" s="311">
        <f t="shared" si="32"/>
        <v>339</v>
      </c>
      <c r="CQ27" s="311">
        <f t="shared" si="32"/>
        <v>42</v>
      </c>
      <c r="CR27" s="311">
        <f t="shared" si="32"/>
        <v>0</v>
      </c>
      <c r="CS27" s="311">
        <f t="shared" si="32"/>
        <v>0</v>
      </c>
      <c r="CT27" s="311">
        <f t="shared" si="33"/>
        <v>3637</v>
      </c>
      <c r="CU27" s="311">
        <f t="shared" si="34"/>
        <v>0</v>
      </c>
      <c r="CV27" s="311">
        <f t="shared" si="35"/>
        <v>3264</v>
      </c>
      <c r="CW27" s="311">
        <f t="shared" si="36"/>
        <v>336</v>
      </c>
      <c r="CX27" s="311">
        <f t="shared" si="37"/>
        <v>37</v>
      </c>
      <c r="CY27" s="311">
        <f t="shared" si="38"/>
        <v>0</v>
      </c>
      <c r="CZ27" s="311">
        <f t="shared" si="39"/>
        <v>0</v>
      </c>
      <c r="DA27" s="311">
        <f t="shared" si="40"/>
        <v>78</v>
      </c>
      <c r="DB27" s="311">
        <f t="shared" si="41"/>
        <v>0</v>
      </c>
      <c r="DC27" s="311">
        <f t="shared" si="41"/>
        <v>70</v>
      </c>
      <c r="DD27" s="311">
        <f t="shared" si="41"/>
        <v>3</v>
      </c>
      <c r="DE27" s="311">
        <f t="shared" si="41"/>
        <v>5</v>
      </c>
      <c r="DF27" s="311">
        <f t="shared" si="41"/>
        <v>0</v>
      </c>
      <c r="DG27" s="311">
        <f t="shared" si="41"/>
        <v>0</v>
      </c>
      <c r="DH27" s="311">
        <v>0</v>
      </c>
      <c r="DI27" s="311">
        <f t="shared" si="42"/>
        <v>3</v>
      </c>
      <c r="DJ27" s="311">
        <v>0</v>
      </c>
      <c r="DK27" s="311">
        <v>3</v>
      </c>
      <c r="DL27" s="311">
        <v>0</v>
      </c>
      <c r="DM27" s="311">
        <v>0</v>
      </c>
    </row>
    <row r="28" spans="1:117" s="282" customFormat="1" ht="12" customHeight="1">
      <c r="A28" s="277" t="s">
        <v>555</v>
      </c>
      <c r="B28" s="278" t="s">
        <v>604</v>
      </c>
      <c r="C28" s="277" t="s">
        <v>605</v>
      </c>
      <c r="D28" s="311">
        <f t="shared" si="4"/>
        <v>14722</v>
      </c>
      <c r="E28" s="311">
        <f t="shared" si="5"/>
        <v>10446</v>
      </c>
      <c r="F28" s="311">
        <f t="shared" si="6"/>
        <v>0</v>
      </c>
      <c r="G28" s="311">
        <v>0</v>
      </c>
      <c r="H28" s="311">
        <v>0</v>
      </c>
      <c r="I28" s="311">
        <v>0</v>
      </c>
      <c r="J28" s="311">
        <f t="shared" si="7"/>
        <v>7870</v>
      </c>
      <c r="K28" s="311">
        <v>0</v>
      </c>
      <c r="L28" s="311">
        <v>7870</v>
      </c>
      <c r="M28" s="311">
        <v>0</v>
      </c>
      <c r="N28" s="311">
        <f t="shared" si="8"/>
        <v>301</v>
      </c>
      <c r="O28" s="311">
        <v>0</v>
      </c>
      <c r="P28" s="311">
        <v>301</v>
      </c>
      <c r="Q28" s="311">
        <v>0</v>
      </c>
      <c r="R28" s="311">
        <f t="shared" si="9"/>
        <v>1583</v>
      </c>
      <c r="S28" s="311">
        <v>122</v>
      </c>
      <c r="T28" s="311">
        <v>1461</v>
      </c>
      <c r="U28" s="311">
        <v>0</v>
      </c>
      <c r="V28" s="311">
        <f t="shared" si="10"/>
        <v>2</v>
      </c>
      <c r="W28" s="311">
        <v>0</v>
      </c>
      <c r="X28" s="311">
        <v>2</v>
      </c>
      <c r="Y28" s="311">
        <v>0</v>
      </c>
      <c r="Z28" s="311">
        <f t="shared" si="11"/>
        <v>690</v>
      </c>
      <c r="AA28" s="311">
        <v>3</v>
      </c>
      <c r="AB28" s="311">
        <v>687</v>
      </c>
      <c r="AC28" s="311">
        <v>0</v>
      </c>
      <c r="AD28" s="311">
        <f t="shared" si="12"/>
        <v>2558</v>
      </c>
      <c r="AE28" s="311">
        <f t="shared" si="13"/>
        <v>0</v>
      </c>
      <c r="AF28" s="311">
        <v>0</v>
      </c>
      <c r="AG28" s="311">
        <v>0</v>
      </c>
      <c r="AH28" s="311">
        <v>0</v>
      </c>
      <c r="AI28" s="311">
        <f t="shared" si="14"/>
        <v>2464</v>
      </c>
      <c r="AJ28" s="311">
        <v>0</v>
      </c>
      <c r="AK28" s="311">
        <v>0</v>
      </c>
      <c r="AL28" s="311">
        <v>2464</v>
      </c>
      <c r="AM28" s="311">
        <f t="shared" si="15"/>
        <v>2</v>
      </c>
      <c r="AN28" s="311">
        <v>0</v>
      </c>
      <c r="AO28" s="311">
        <v>0</v>
      </c>
      <c r="AP28" s="311">
        <v>2</v>
      </c>
      <c r="AQ28" s="311">
        <f t="shared" si="16"/>
        <v>86</v>
      </c>
      <c r="AR28" s="311">
        <v>0</v>
      </c>
      <c r="AS28" s="311">
        <v>0</v>
      </c>
      <c r="AT28" s="311">
        <v>86</v>
      </c>
      <c r="AU28" s="311">
        <f t="shared" si="17"/>
        <v>0</v>
      </c>
      <c r="AV28" s="311">
        <v>0</v>
      </c>
      <c r="AW28" s="311">
        <v>0</v>
      </c>
      <c r="AX28" s="311">
        <v>0</v>
      </c>
      <c r="AY28" s="311">
        <f t="shared" si="18"/>
        <v>6</v>
      </c>
      <c r="AZ28" s="311">
        <v>0</v>
      </c>
      <c r="BA28" s="311">
        <v>0</v>
      </c>
      <c r="BB28" s="311">
        <v>6</v>
      </c>
      <c r="BC28" s="311">
        <f t="shared" si="19"/>
        <v>1718</v>
      </c>
      <c r="BD28" s="311">
        <f t="shared" si="20"/>
        <v>766</v>
      </c>
      <c r="BE28" s="311">
        <v>0</v>
      </c>
      <c r="BF28" s="311">
        <v>510</v>
      </c>
      <c r="BG28" s="311">
        <v>30</v>
      </c>
      <c r="BH28" s="311">
        <v>45</v>
      </c>
      <c r="BI28" s="311">
        <v>0</v>
      </c>
      <c r="BJ28" s="311">
        <v>181</v>
      </c>
      <c r="BK28" s="311">
        <f t="shared" si="21"/>
        <v>952</v>
      </c>
      <c r="BL28" s="311">
        <v>0</v>
      </c>
      <c r="BM28" s="311">
        <v>831</v>
      </c>
      <c r="BN28" s="311">
        <v>15</v>
      </c>
      <c r="BO28" s="311">
        <v>50</v>
      </c>
      <c r="BP28" s="311">
        <v>0</v>
      </c>
      <c r="BQ28" s="311">
        <v>56</v>
      </c>
      <c r="BR28" s="311">
        <f t="shared" si="22"/>
        <v>11212</v>
      </c>
      <c r="BS28" s="311">
        <f t="shared" si="22"/>
        <v>0</v>
      </c>
      <c r="BT28" s="311">
        <f t="shared" si="22"/>
        <v>8380</v>
      </c>
      <c r="BU28" s="311">
        <f t="shared" si="22"/>
        <v>331</v>
      </c>
      <c r="BV28" s="311">
        <f t="shared" si="22"/>
        <v>1628</v>
      </c>
      <c r="BW28" s="311">
        <f t="shared" si="22"/>
        <v>2</v>
      </c>
      <c r="BX28" s="311">
        <f t="shared" si="22"/>
        <v>871</v>
      </c>
      <c r="BY28" s="311">
        <f t="shared" si="23"/>
        <v>10446</v>
      </c>
      <c r="BZ28" s="311">
        <f t="shared" si="24"/>
        <v>0</v>
      </c>
      <c r="CA28" s="311">
        <f t="shared" si="25"/>
        <v>7870</v>
      </c>
      <c r="CB28" s="311">
        <f t="shared" si="26"/>
        <v>301</v>
      </c>
      <c r="CC28" s="311">
        <f t="shared" si="27"/>
        <v>1583</v>
      </c>
      <c r="CD28" s="311">
        <f t="shared" si="28"/>
        <v>2</v>
      </c>
      <c r="CE28" s="311">
        <f t="shared" si="29"/>
        <v>690</v>
      </c>
      <c r="CF28" s="311">
        <f t="shared" si="30"/>
        <v>766</v>
      </c>
      <c r="CG28" s="311">
        <f t="shared" si="31"/>
        <v>0</v>
      </c>
      <c r="CH28" s="311">
        <f t="shared" si="31"/>
        <v>510</v>
      </c>
      <c r="CI28" s="311">
        <f t="shared" si="31"/>
        <v>30</v>
      </c>
      <c r="CJ28" s="311">
        <f t="shared" si="31"/>
        <v>45</v>
      </c>
      <c r="CK28" s="311">
        <f t="shared" si="31"/>
        <v>0</v>
      </c>
      <c r="CL28" s="311">
        <f t="shared" si="31"/>
        <v>181</v>
      </c>
      <c r="CM28" s="311">
        <f t="shared" si="32"/>
        <v>3510</v>
      </c>
      <c r="CN28" s="311">
        <f t="shared" si="32"/>
        <v>0</v>
      </c>
      <c r="CO28" s="311">
        <f t="shared" si="32"/>
        <v>3295</v>
      </c>
      <c r="CP28" s="311">
        <f t="shared" si="32"/>
        <v>17</v>
      </c>
      <c r="CQ28" s="311">
        <f t="shared" si="32"/>
        <v>136</v>
      </c>
      <c r="CR28" s="311">
        <f t="shared" si="32"/>
        <v>0</v>
      </c>
      <c r="CS28" s="311">
        <f t="shared" si="32"/>
        <v>62</v>
      </c>
      <c r="CT28" s="311">
        <f t="shared" si="33"/>
        <v>2558</v>
      </c>
      <c r="CU28" s="311">
        <f t="shared" si="34"/>
        <v>0</v>
      </c>
      <c r="CV28" s="311">
        <f t="shared" si="35"/>
        <v>2464</v>
      </c>
      <c r="CW28" s="311">
        <f t="shared" si="36"/>
        <v>2</v>
      </c>
      <c r="CX28" s="311">
        <f t="shared" si="37"/>
        <v>86</v>
      </c>
      <c r="CY28" s="311">
        <f t="shared" si="38"/>
        <v>0</v>
      </c>
      <c r="CZ28" s="311">
        <f t="shared" si="39"/>
        <v>6</v>
      </c>
      <c r="DA28" s="311">
        <f t="shared" si="40"/>
        <v>952</v>
      </c>
      <c r="DB28" s="311">
        <f t="shared" si="41"/>
        <v>0</v>
      </c>
      <c r="DC28" s="311">
        <f t="shared" si="41"/>
        <v>831</v>
      </c>
      <c r="DD28" s="311">
        <f t="shared" si="41"/>
        <v>15</v>
      </c>
      <c r="DE28" s="311">
        <f t="shared" si="41"/>
        <v>50</v>
      </c>
      <c r="DF28" s="311">
        <f t="shared" si="41"/>
        <v>0</v>
      </c>
      <c r="DG28" s="311">
        <f t="shared" si="41"/>
        <v>56</v>
      </c>
      <c r="DH28" s="311">
        <v>0</v>
      </c>
      <c r="DI28" s="311">
        <f t="shared" si="42"/>
        <v>0</v>
      </c>
      <c r="DJ28" s="311">
        <v>0</v>
      </c>
      <c r="DK28" s="311">
        <v>0</v>
      </c>
      <c r="DL28" s="311">
        <v>0</v>
      </c>
      <c r="DM28" s="311">
        <v>0</v>
      </c>
    </row>
    <row r="29" spans="1:117" s="282" customFormat="1" ht="12" customHeight="1">
      <c r="A29" s="277" t="s">
        <v>555</v>
      </c>
      <c r="B29" s="278" t="s">
        <v>606</v>
      </c>
      <c r="C29" s="277" t="s">
        <v>607</v>
      </c>
      <c r="D29" s="311">
        <f t="shared" si="4"/>
        <v>17223</v>
      </c>
      <c r="E29" s="311">
        <f t="shared" si="5"/>
        <v>12120</v>
      </c>
      <c r="F29" s="311">
        <f t="shared" si="6"/>
        <v>0</v>
      </c>
      <c r="G29" s="311">
        <v>0</v>
      </c>
      <c r="H29" s="311">
        <v>0</v>
      </c>
      <c r="I29" s="311">
        <v>0</v>
      </c>
      <c r="J29" s="311">
        <f t="shared" si="7"/>
        <v>9844</v>
      </c>
      <c r="K29" s="311">
        <v>0</v>
      </c>
      <c r="L29" s="311">
        <v>9844</v>
      </c>
      <c r="M29" s="311">
        <v>0</v>
      </c>
      <c r="N29" s="311">
        <f t="shared" si="8"/>
        <v>371</v>
      </c>
      <c r="O29" s="311">
        <v>0</v>
      </c>
      <c r="P29" s="311">
        <v>371</v>
      </c>
      <c r="Q29" s="311">
        <v>0</v>
      </c>
      <c r="R29" s="311">
        <f t="shared" si="9"/>
        <v>1580</v>
      </c>
      <c r="S29" s="311">
        <v>4</v>
      </c>
      <c r="T29" s="311">
        <v>1576</v>
      </c>
      <c r="U29" s="311">
        <v>0</v>
      </c>
      <c r="V29" s="311">
        <f t="shared" si="10"/>
        <v>0</v>
      </c>
      <c r="W29" s="311">
        <v>0</v>
      </c>
      <c r="X29" s="311">
        <v>0</v>
      </c>
      <c r="Y29" s="311">
        <v>0</v>
      </c>
      <c r="Z29" s="311">
        <f t="shared" si="11"/>
        <v>325</v>
      </c>
      <c r="AA29" s="311">
        <v>40</v>
      </c>
      <c r="AB29" s="311">
        <v>285</v>
      </c>
      <c r="AC29" s="311">
        <v>0</v>
      </c>
      <c r="AD29" s="311">
        <f t="shared" si="12"/>
        <v>2133</v>
      </c>
      <c r="AE29" s="311">
        <f t="shared" si="13"/>
        <v>0</v>
      </c>
      <c r="AF29" s="311">
        <v>0</v>
      </c>
      <c r="AG29" s="311">
        <v>0</v>
      </c>
      <c r="AH29" s="311">
        <v>0</v>
      </c>
      <c r="AI29" s="311">
        <f t="shared" si="14"/>
        <v>2118</v>
      </c>
      <c r="AJ29" s="311">
        <v>0</v>
      </c>
      <c r="AK29" s="311">
        <v>0</v>
      </c>
      <c r="AL29" s="311">
        <v>2118</v>
      </c>
      <c r="AM29" s="311">
        <f t="shared" si="15"/>
        <v>1</v>
      </c>
      <c r="AN29" s="311">
        <v>0</v>
      </c>
      <c r="AO29" s="311">
        <v>0</v>
      </c>
      <c r="AP29" s="311">
        <v>1</v>
      </c>
      <c r="AQ29" s="311">
        <f t="shared" si="16"/>
        <v>8</v>
      </c>
      <c r="AR29" s="311">
        <v>0</v>
      </c>
      <c r="AS29" s="311">
        <v>0</v>
      </c>
      <c r="AT29" s="311">
        <v>8</v>
      </c>
      <c r="AU29" s="311">
        <f t="shared" si="17"/>
        <v>0</v>
      </c>
      <c r="AV29" s="311">
        <v>0</v>
      </c>
      <c r="AW29" s="311">
        <v>0</v>
      </c>
      <c r="AX29" s="311">
        <v>0</v>
      </c>
      <c r="AY29" s="311">
        <f t="shared" si="18"/>
        <v>6</v>
      </c>
      <c r="AZ29" s="311">
        <v>0</v>
      </c>
      <c r="BA29" s="311">
        <v>0</v>
      </c>
      <c r="BB29" s="311">
        <v>6</v>
      </c>
      <c r="BC29" s="311">
        <f t="shared" si="19"/>
        <v>2970</v>
      </c>
      <c r="BD29" s="311">
        <f t="shared" si="20"/>
        <v>1674</v>
      </c>
      <c r="BE29" s="311">
        <v>0</v>
      </c>
      <c r="BF29" s="311">
        <v>1134</v>
      </c>
      <c r="BG29" s="311">
        <v>53</v>
      </c>
      <c r="BH29" s="311">
        <v>97</v>
      </c>
      <c r="BI29" s="311">
        <v>0</v>
      </c>
      <c r="BJ29" s="311">
        <v>390</v>
      </c>
      <c r="BK29" s="311">
        <f t="shared" si="21"/>
        <v>1296</v>
      </c>
      <c r="BL29" s="311">
        <v>0</v>
      </c>
      <c r="BM29" s="311">
        <v>1110</v>
      </c>
      <c r="BN29" s="311">
        <v>23</v>
      </c>
      <c r="BO29" s="311">
        <v>61</v>
      </c>
      <c r="BP29" s="311">
        <v>0</v>
      </c>
      <c r="BQ29" s="311">
        <v>102</v>
      </c>
      <c r="BR29" s="311">
        <f t="shared" si="22"/>
        <v>13794</v>
      </c>
      <c r="BS29" s="311">
        <f t="shared" si="22"/>
        <v>0</v>
      </c>
      <c r="BT29" s="311">
        <f t="shared" si="22"/>
        <v>10978</v>
      </c>
      <c r="BU29" s="311">
        <f t="shared" si="22"/>
        <v>424</v>
      </c>
      <c r="BV29" s="311">
        <f t="shared" si="22"/>
        <v>1677</v>
      </c>
      <c r="BW29" s="311">
        <f t="shared" si="22"/>
        <v>0</v>
      </c>
      <c r="BX29" s="311">
        <f t="shared" si="22"/>
        <v>715</v>
      </c>
      <c r="BY29" s="311">
        <f t="shared" si="23"/>
        <v>12120</v>
      </c>
      <c r="BZ29" s="311">
        <f t="shared" si="24"/>
        <v>0</v>
      </c>
      <c r="CA29" s="311">
        <f t="shared" si="25"/>
        <v>9844</v>
      </c>
      <c r="CB29" s="311">
        <f t="shared" si="26"/>
        <v>371</v>
      </c>
      <c r="CC29" s="311">
        <f t="shared" si="27"/>
        <v>1580</v>
      </c>
      <c r="CD29" s="311">
        <f t="shared" si="28"/>
        <v>0</v>
      </c>
      <c r="CE29" s="311">
        <f t="shared" si="29"/>
        <v>325</v>
      </c>
      <c r="CF29" s="311">
        <f t="shared" si="30"/>
        <v>1674</v>
      </c>
      <c r="CG29" s="311">
        <f t="shared" si="31"/>
        <v>0</v>
      </c>
      <c r="CH29" s="311">
        <f t="shared" si="31"/>
        <v>1134</v>
      </c>
      <c r="CI29" s="311">
        <f t="shared" si="31"/>
        <v>53</v>
      </c>
      <c r="CJ29" s="311">
        <f t="shared" si="31"/>
        <v>97</v>
      </c>
      <c r="CK29" s="311">
        <f t="shared" si="31"/>
        <v>0</v>
      </c>
      <c r="CL29" s="311">
        <f t="shared" si="31"/>
        <v>390</v>
      </c>
      <c r="CM29" s="311">
        <f t="shared" si="32"/>
        <v>3429</v>
      </c>
      <c r="CN29" s="311">
        <f t="shared" si="32"/>
        <v>0</v>
      </c>
      <c r="CO29" s="311">
        <f t="shared" si="32"/>
        <v>3228</v>
      </c>
      <c r="CP29" s="311">
        <f t="shared" si="32"/>
        <v>24</v>
      </c>
      <c r="CQ29" s="311">
        <f t="shared" si="32"/>
        <v>69</v>
      </c>
      <c r="CR29" s="311">
        <f t="shared" si="32"/>
        <v>0</v>
      </c>
      <c r="CS29" s="311">
        <f t="shared" si="32"/>
        <v>108</v>
      </c>
      <c r="CT29" s="311">
        <f t="shared" si="33"/>
        <v>2133</v>
      </c>
      <c r="CU29" s="311">
        <f t="shared" si="34"/>
        <v>0</v>
      </c>
      <c r="CV29" s="311">
        <f t="shared" si="35"/>
        <v>2118</v>
      </c>
      <c r="CW29" s="311">
        <f t="shared" si="36"/>
        <v>1</v>
      </c>
      <c r="CX29" s="311">
        <f t="shared" si="37"/>
        <v>8</v>
      </c>
      <c r="CY29" s="311">
        <f t="shared" si="38"/>
        <v>0</v>
      </c>
      <c r="CZ29" s="311">
        <f t="shared" si="39"/>
        <v>6</v>
      </c>
      <c r="DA29" s="311">
        <f t="shared" si="40"/>
        <v>1296</v>
      </c>
      <c r="DB29" s="311">
        <f t="shared" si="41"/>
        <v>0</v>
      </c>
      <c r="DC29" s="311">
        <f t="shared" si="41"/>
        <v>1110</v>
      </c>
      <c r="DD29" s="311">
        <f t="shared" si="41"/>
        <v>23</v>
      </c>
      <c r="DE29" s="311">
        <f t="shared" si="41"/>
        <v>61</v>
      </c>
      <c r="DF29" s="311">
        <f t="shared" si="41"/>
        <v>0</v>
      </c>
      <c r="DG29" s="311">
        <f t="shared" si="41"/>
        <v>102</v>
      </c>
      <c r="DH29" s="311">
        <v>0</v>
      </c>
      <c r="DI29" s="311">
        <f t="shared" si="42"/>
        <v>0</v>
      </c>
      <c r="DJ29" s="311">
        <v>0</v>
      </c>
      <c r="DK29" s="311">
        <v>0</v>
      </c>
      <c r="DL29" s="311">
        <v>0</v>
      </c>
      <c r="DM29" s="311">
        <v>0</v>
      </c>
    </row>
    <row r="30" spans="1:117" s="282" customFormat="1" ht="12" customHeight="1">
      <c r="A30" s="277" t="s">
        <v>555</v>
      </c>
      <c r="B30" s="278" t="s">
        <v>608</v>
      </c>
      <c r="C30" s="277" t="s">
        <v>609</v>
      </c>
      <c r="D30" s="311">
        <f t="shared" si="4"/>
        <v>32776</v>
      </c>
      <c r="E30" s="311">
        <f t="shared" si="5"/>
        <v>27437</v>
      </c>
      <c r="F30" s="311">
        <f t="shared" si="6"/>
        <v>0</v>
      </c>
      <c r="G30" s="311">
        <v>0</v>
      </c>
      <c r="H30" s="311">
        <v>0</v>
      </c>
      <c r="I30" s="311">
        <v>0</v>
      </c>
      <c r="J30" s="311">
        <f t="shared" si="7"/>
        <v>22813</v>
      </c>
      <c r="K30" s="311">
        <v>118</v>
      </c>
      <c r="L30" s="311">
        <v>22695</v>
      </c>
      <c r="M30" s="311">
        <v>0</v>
      </c>
      <c r="N30" s="311">
        <f t="shared" si="8"/>
        <v>1790</v>
      </c>
      <c r="O30" s="311">
        <v>75</v>
      </c>
      <c r="P30" s="311">
        <v>1715</v>
      </c>
      <c r="Q30" s="311">
        <v>0</v>
      </c>
      <c r="R30" s="311">
        <f t="shared" si="9"/>
        <v>2814</v>
      </c>
      <c r="S30" s="311">
        <v>0</v>
      </c>
      <c r="T30" s="311">
        <v>2814</v>
      </c>
      <c r="U30" s="311">
        <v>0</v>
      </c>
      <c r="V30" s="311">
        <f t="shared" si="10"/>
        <v>0</v>
      </c>
      <c r="W30" s="311">
        <v>0</v>
      </c>
      <c r="X30" s="311">
        <v>0</v>
      </c>
      <c r="Y30" s="311">
        <v>0</v>
      </c>
      <c r="Z30" s="311">
        <f t="shared" si="11"/>
        <v>20</v>
      </c>
      <c r="AA30" s="311">
        <v>0</v>
      </c>
      <c r="AB30" s="311">
        <v>20</v>
      </c>
      <c r="AC30" s="311">
        <v>0</v>
      </c>
      <c r="AD30" s="311">
        <f t="shared" si="12"/>
        <v>4721</v>
      </c>
      <c r="AE30" s="311">
        <f t="shared" si="13"/>
        <v>0</v>
      </c>
      <c r="AF30" s="311">
        <v>0</v>
      </c>
      <c r="AG30" s="311">
        <v>0</v>
      </c>
      <c r="AH30" s="311">
        <v>0</v>
      </c>
      <c r="AI30" s="311">
        <f t="shared" si="14"/>
        <v>4508</v>
      </c>
      <c r="AJ30" s="311">
        <v>0</v>
      </c>
      <c r="AK30" s="311">
        <v>0</v>
      </c>
      <c r="AL30" s="311">
        <v>4508</v>
      </c>
      <c r="AM30" s="311">
        <f t="shared" si="15"/>
        <v>213</v>
      </c>
      <c r="AN30" s="311">
        <v>0</v>
      </c>
      <c r="AO30" s="311">
        <v>0</v>
      </c>
      <c r="AP30" s="311">
        <v>213</v>
      </c>
      <c r="AQ30" s="311">
        <f t="shared" si="16"/>
        <v>0</v>
      </c>
      <c r="AR30" s="311">
        <v>0</v>
      </c>
      <c r="AS30" s="311">
        <v>0</v>
      </c>
      <c r="AT30" s="311">
        <v>0</v>
      </c>
      <c r="AU30" s="311">
        <f t="shared" si="17"/>
        <v>0</v>
      </c>
      <c r="AV30" s="311">
        <v>0</v>
      </c>
      <c r="AW30" s="311">
        <v>0</v>
      </c>
      <c r="AX30" s="311">
        <v>0</v>
      </c>
      <c r="AY30" s="311">
        <f t="shared" si="18"/>
        <v>0</v>
      </c>
      <c r="AZ30" s="311">
        <v>0</v>
      </c>
      <c r="BA30" s="311">
        <v>0</v>
      </c>
      <c r="BB30" s="311">
        <v>0</v>
      </c>
      <c r="BC30" s="311">
        <f t="shared" si="19"/>
        <v>618</v>
      </c>
      <c r="BD30" s="311">
        <f t="shared" si="20"/>
        <v>618</v>
      </c>
      <c r="BE30" s="311">
        <v>0</v>
      </c>
      <c r="BF30" s="311">
        <v>468</v>
      </c>
      <c r="BG30" s="311">
        <v>150</v>
      </c>
      <c r="BH30" s="311">
        <v>0</v>
      </c>
      <c r="BI30" s="311">
        <v>0</v>
      </c>
      <c r="BJ30" s="311">
        <v>0</v>
      </c>
      <c r="BK30" s="311">
        <f t="shared" si="21"/>
        <v>0</v>
      </c>
      <c r="BL30" s="311">
        <v>0</v>
      </c>
      <c r="BM30" s="311">
        <v>0</v>
      </c>
      <c r="BN30" s="311">
        <v>0</v>
      </c>
      <c r="BO30" s="311">
        <v>0</v>
      </c>
      <c r="BP30" s="311">
        <v>0</v>
      </c>
      <c r="BQ30" s="311">
        <v>0</v>
      </c>
      <c r="BR30" s="311">
        <f t="shared" si="22"/>
        <v>28055</v>
      </c>
      <c r="BS30" s="311">
        <f t="shared" si="22"/>
        <v>0</v>
      </c>
      <c r="BT30" s="311">
        <f t="shared" si="22"/>
        <v>23281</v>
      </c>
      <c r="BU30" s="311">
        <f t="shared" si="22"/>
        <v>1940</v>
      </c>
      <c r="BV30" s="311">
        <f t="shared" si="22"/>
        <v>2814</v>
      </c>
      <c r="BW30" s="311">
        <f t="shared" si="22"/>
        <v>0</v>
      </c>
      <c r="BX30" s="311">
        <f t="shared" si="22"/>
        <v>20</v>
      </c>
      <c r="BY30" s="311">
        <f t="shared" si="23"/>
        <v>27437</v>
      </c>
      <c r="BZ30" s="311">
        <f t="shared" si="24"/>
        <v>0</v>
      </c>
      <c r="CA30" s="311">
        <f t="shared" si="25"/>
        <v>22813</v>
      </c>
      <c r="CB30" s="311">
        <f t="shared" si="26"/>
        <v>1790</v>
      </c>
      <c r="CC30" s="311">
        <f t="shared" si="27"/>
        <v>2814</v>
      </c>
      <c r="CD30" s="311">
        <f t="shared" si="28"/>
        <v>0</v>
      </c>
      <c r="CE30" s="311">
        <f t="shared" si="29"/>
        <v>20</v>
      </c>
      <c r="CF30" s="311">
        <f t="shared" si="30"/>
        <v>618</v>
      </c>
      <c r="CG30" s="311">
        <f t="shared" si="31"/>
        <v>0</v>
      </c>
      <c r="CH30" s="311">
        <f t="shared" si="31"/>
        <v>468</v>
      </c>
      <c r="CI30" s="311">
        <f t="shared" si="31"/>
        <v>150</v>
      </c>
      <c r="CJ30" s="311">
        <f t="shared" si="31"/>
        <v>0</v>
      </c>
      <c r="CK30" s="311">
        <f t="shared" si="31"/>
        <v>0</v>
      </c>
      <c r="CL30" s="311">
        <f t="shared" si="31"/>
        <v>0</v>
      </c>
      <c r="CM30" s="311">
        <f t="shared" si="32"/>
        <v>4721</v>
      </c>
      <c r="CN30" s="311">
        <f t="shared" si="32"/>
        <v>0</v>
      </c>
      <c r="CO30" s="311">
        <f t="shared" si="32"/>
        <v>4508</v>
      </c>
      <c r="CP30" s="311">
        <f t="shared" si="32"/>
        <v>213</v>
      </c>
      <c r="CQ30" s="311">
        <f t="shared" si="32"/>
        <v>0</v>
      </c>
      <c r="CR30" s="311">
        <f t="shared" si="32"/>
        <v>0</v>
      </c>
      <c r="CS30" s="311">
        <f t="shared" si="32"/>
        <v>0</v>
      </c>
      <c r="CT30" s="311">
        <f t="shared" si="33"/>
        <v>4721</v>
      </c>
      <c r="CU30" s="311">
        <f t="shared" si="34"/>
        <v>0</v>
      </c>
      <c r="CV30" s="311">
        <f t="shared" si="35"/>
        <v>4508</v>
      </c>
      <c r="CW30" s="311">
        <f t="shared" si="36"/>
        <v>213</v>
      </c>
      <c r="CX30" s="311">
        <f t="shared" si="37"/>
        <v>0</v>
      </c>
      <c r="CY30" s="311">
        <f t="shared" si="38"/>
        <v>0</v>
      </c>
      <c r="CZ30" s="311">
        <f t="shared" si="39"/>
        <v>0</v>
      </c>
      <c r="DA30" s="311">
        <f t="shared" si="40"/>
        <v>0</v>
      </c>
      <c r="DB30" s="311">
        <f t="shared" si="41"/>
        <v>0</v>
      </c>
      <c r="DC30" s="311">
        <f t="shared" si="41"/>
        <v>0</v>
      </c>
      <c r="DD30" s="311">
        <f t="shared" si="41"/>
        <v>0</v>
      </c>
      <c r="DE30" s="311">
        <f t="shared" si="41"/>
        <v>0</v>
      </c>
      <c r="DF30" s="311">
        <f t="shared" si="41"/>
        <v>0</v>
      </c>
      <c r="DG30" s="311">
        <f t="shared" si="41"/>
        <v>0</v>
      </c>
      <c r="DH30" s="311">
        <v>0</v>
      </c>
      <c r="DI30" s="311">
        <f t="shared" si="42"/>
        <v>0</v>
      </c>
      <c r="DJ30" s="311">
        <v>0</v>
      </c>
      <c r="DK30" s="311">
        <v>0</v>
      </c>
      <c r="DL30" s="311">
        <v>0</v>
      </c>
      <c r="DM30" s="311">
        <v>0</v>
      </c>
    </row>
    <row r="31" spans="1:117" s="282" customFormat="1" ht="12" customHeight="1">
      <c r="A31" s="277" t="s">
        <v>555</v>
      </c>
      <c r="B31" s="278" t="s">
        <v>610</v>
      </c>
      <c r="C31" s="277" t="s">
        <v>611</v>
      </c>
      <c r="D31" s="311">
        <f t="shared" si="4"/>
        <v>15807</v>
      </c>
      <c r="E31" s="311">
        <f t="shared" si="5"/>
        <v>12161</v>
      </c>
      <c r="F31" s="311">
        <f t="shared" si="6"/>
        <v>8</v>
      </c>
      <c r="G31" s="311">
        <v>0</v>
      </c>
      <c r="H31" s="311">
        <v>8</v>
      </c>
      <c r="I31" s="311">
        <v>0</v>
      </c>
      <c r="J31" s="311">
        <f t="shared" si="7"/>
        <v>9525</v>
      </c>
      <c r="K31" s="311">
        <v>310</v>
      </c>
      <c r="L31" s="311">
        <v>9215</v>
      </c>
      <c r="M31" s="311">
        <v>0</v>
      </c>
      <c r="N31" s="311">
        <f t="shared" si="8"/>
        <v>440</v>
      </c>
      <c r="O31" s="311">
        <v>41</v>
      </c>
      <c r="P31" s="311">
        <v>399</v>
      </c>
      <c r="Q31" s="311">
        <v>0</v>
      </c>
      <c r="R31" s="311">
        <f t="shared" si="9"/>
        <v>1553</v>
      </c>
      <c r="S31" s="311">
        <v>13</v>
      </c>
      <c r="T31" s="311">
        <v>1540</v>
      </c>
      <c r="U31" s="311">
        <v>0</v>
      </c>
      <c r="V31" s="311">
        <f t="shared" si="10"/>
        <v>0</v>
      </c>
      <c r="W31" s="311">
        <v>0</v>
      </c>
      <c r="X31" s="311">
        <v>0</v>
      </c>
      <c r="Y31" s="311">
        <v>0</v>
      </c>
      <c r="Z31" s="311">
        <f t="shared" si="11"/>
        <v>635</v>
      </c>
      <c r="AA31" s="311">
        <v>237</v>
      </c>
      <c r="AB31" s="311">
        <v>398</v>
      </c>
      <c r="AC31" s="311">
        <v>0</v>
      </c>
      <c r="AD31" s="311">
        <f t="shared" si="12"/>
        <v>2565</v>
      </c>
      <c r="AE31" s="311">
        <f t="shared" si="13"/>
        <v>0</v>
      </c>
      <c r="AF31" s="311">
        <v>0</v>
      </c>
      <c r="AG31" s="311">
        <v>0</v>
      </c>
      <c r="AH31" s="311">
        <v>0</v>
      </c>
      <c r="AI31" s="311">
        <f t="shared" si="14"/>
        <v>2553</v>
      </c>
      <c r="AJ31" s="311">
        <v>0</v>
      </c>
      <c r="AK31" s="311">
        <v>0</v>
      </c>
      <c r="AL31" s="311">
        <v>2553</v>
      </c>
      <c r="AM31" s="311">
        <f t="shared" si="15"/>
        <v>0</v>
      </c>
      <c r="AN31" s="311">
        <v>0</v>
      </c>
      <c r="AO31" s="311">
        <v>0</v>
      </c>
      <c r="AP31" s="311">
        <v>0</v>
      </c>
      <c r="AQ31" s="311">
        <f t="shared" si="16"/>
        <v>12</v>
      </c>
      <c r="AR31" s="311">
        <v>0</v>
      </c>
      <c r="AS31" s="311">
        <v>0</v>
      </c>
      <c r="AT31" s="311">
        <v>12</v>
      </c>
      <c r="AU31" s="311">
        <f t="shared" si="17"/>
        <v>0</v>
      </c>
      <c r="AV31" s="311">
        <v>0</v>
      </c>
      <c r="AW31" s="311">
        <v>0</v>
      </c>
      <c r="AX31" s="311">
        <v>0</v>
      </c>
      <c r="AY31" s="311">
        <f t="shared" si="18"/>
        <v>0</v>
      </c>
      <c r="AZ31" s="311">
        <v>0</v>
      </c>
      <c r="BA31" s="311">
        <v>0</v>
      </c>
      <c r="BB31" s="311">
        <v>0</v>
      </c>
      <c r="BC31" s="311">
        <f t="shared" si="19"/>
        <v>1081</v>
      </c>
      <c r="BD31" s="311">
        <f t="shared" si="20"/>
        <v>135</v>
      </c>
      <c r="BE31" s="311">
        <v>0</v>
      </c>
      <c r="BF31" s="311">
        <v>54</v>
      </c>
      <c r="BG31" s="311">
        <v>10</v>
      </c>
      <c r="BH31" s="311">
        <v>1</v>
      </c>
      <c r="BI31" s="311">
        <v>0</v>
      </c>
      <c r="BJ31" s="311">
        <v>70</v>
      </c>
      <c r="BK31" s="311">
        <f t="shared" si="21"/>
        <v>946</v>
      </c>
      <c r="BL31" s="311">
        <v>0</v>
      </c>
      <c r="BM31" s="311">
        <v>178</v>
      </c>
      <c r="BN31" s="311">
        <v>0</v>
      </c>
      <c r="BO31" s="311">
        <v>732</v>
      </c>
      <c r="BP31" s="311">
        <v>0</v>
      </c>
      <c r="BQ31" s="311">
        <v>36</v>
      </c>
      <c r="BR31" s="311">
        <f t="shared" si="22"/>
        <v>12296</v>
      </c>
      <c r="BS31" s="311">
        <f t="shared" si="22"/>
        <v>8</v>
      </c>
      <c r="BT31" s="311">
        <f t="shared" si="22"/>
        <v>9579</v>
      </c>
      <c r="BU31" s="311">
        <f t="shared" si="22"/>
        <v>450</v>
      </c>
      <c r="BV31" s="311">
        <f t="shared" si="22"/>
        <v>1554</v>
      </c>
      <c r="BW31" s="311">
        <f t="shared" si="22"/>
        <v>0</v>
      </c>
      <c r="BX31" s="311">
        <f t="shared" si="22"/>
        <v>705</v>
      </c>
      <c r="BY31" s="311">
        <f t="shared" si="23"/>
        <v>12161</v>
      </c>
      <c r="BZ31" s="311">
        <f t="shared" si="24"/>
        <v>8</v>
      </c>
      <c r="CA31" s="311">
        <f t="shared" si="25"/>
        <v>9525</v>
      </c>
      <c r="CB31" s="311">
        <f t="shared" si="26"/>
        <v>440</v>
      </c>
      <c r="CC31" s="311">
        <f t="shared" si="27"/>
        <v>1553</v>
      </c>
      <c r="CD31" s="311">
        <f t="shared" si="28"/>
        <v>0</v>
      </c>
      <c r="CE31" s="311">
        <f t="shared" si="29"/>
        <v>635</v>
      </c>
      <c r="CF31" s="311">
        <f t="shared" si="30"/>
        <v>135</v>
      </c>
      <c r="CG31" s="311">
        <f t="shared" si="31"/>
        <v>0</v>
      </c>
      <c r="CH31" s="311">
        <f t="shared" si="31"/>
        <v>54</v>
      </c>
      <c r="CI31" s="311">
        <f t="shared" si="31"/>
        <v>10</v>
      </c>
      <c r="CJ31" s="311">
        <f t="shared" si="31"/>
        <v>1</v>
      </c>
      <c r="CK31" s="311">
        <f t="shared" si="31"/>
        <v>0</v>
      </c>
      <c r="CL31" s="311">
        <f t="shared" si="31"/>
        <v>70</v>
      </c>
      <c r="CM31" s="311">
        <f t="shared" si="32"/>
        <v>3511</v>
      </c>
      <c r="CN31" s="311">
        <f t="shared" si="32"/>
        <v>0</v>
      </c>
      <c r="CO31" s="311">
        <f t="shared" si="32"/>
        <v>2731</v>
      </c>
      <c r="CP31" s="311">
        <f t="shared" si="32"/>
        <v>0</v>
      </c>
      <c r="CQ31" s="311">
        <f t="shared" si="32"/>
        <v>744</v>
      </c>
      <c r="CR31" s="311">
        <f t="shared" si="32"/>
        <v>0</v>
      </c>
      <c r="CS31" s="311">
        <f t="shared" si="32"/>
        <v>36</v>
      </c>
      <c r="CT31" s="311">
        <f t="shared" si="33"/>
        <v>2565</v>
      </c>
      <c r="CU31" s="311">
        <f t="shared" si="34"/>
        <v>0</v>
      </c>
      <c r="CV31" s="311">
        <f t="shared" si="35"/>
        <v>2553</v>
      </c>
      <c r="CW31" s="311">
        <f t="shared" si="36"/>
        <v>0</v>
      </c>
      <c r="CX31" s="311">
        <f t="shared" si="37"/>
        <v>12</v>
      </c>
      <c r="CY31" s="311">
        <f t="shared" si="38"/>
        <v>0</v>
      </c>
      <c r="CZ31" s="311">
        <f t="shared" si="39"/>
        <v>0</v>
      </c>
      <c r="DA31" s="311">
        <f t="shared" si="40"/>
        <v>946</v>
      </c>
      <c r="DB31" s="311">
        <f t="shared" si="41"/>
        <v>0</v>
      </c>
      <c r="DC31" s="311">
        <f t="shared" si="41"/>
        <v>178</v>
      </c>
      <c r="DD31" s="311">
        <f t="shared" si="41"/>
        <v>0</v>
      </c>
      <c r="DE31" s="311">
        <f t="shared" si="41"/>
        <v>732</v>
      </c>
      <c r="DF31" s="311">
        <f t="shared" si="41"/>
        <v>0</v>
      </c>
      <c r="DG31" s="311">
        <f t="shared" si="41"/>
        <v>36</v>
      </c>
      <c r="DH31" s="311">
        <v>0</v>
      </c>
      <c r="DI31" s="311">
        <f t="shared" si="42"/>
        <v>4</v>
      </c>
      <c r="DJ31" s="311">
        <v>4</v>
      </c>
      <c r="DK31" s="311">
        <v>0</v>
      </c>
      <c r="DL31" s="311">
        <v>0</v>
      </c>
      <c r="DM31" s="311">
        <v>0</v>
      </c>
    </row>
    <row r="32" spans="1:117" s="282" customFormat="1" ht="12" customHeight="1">
      <c r="A32" s="277" t="s">
        <v>555</v>
      </c>
      <c r="B32" s="278" t="s">
        <v>612</v>
      </c>
      <c r="C32" s="277" t="s">
        <v>613</v>
      </c>
      <c r="D32" s="311">
        <f t="shared" si="4"/>
        <v>14863</v>
      </c>
      <c r="E32" s="311">
        <f t="shared" si="5"/>
        <v>10974</v>
      </c>
      <c r="F32" s="311">
        <f t="shared" si="6"/>
        <v>0</v>
      </c>
      <c r="G32" s="311">
        <v>0</v>
      </c>
      <c r="H32" s="311">
        <v>0</v>
      </c>
      <c r="I32" s="311">
        <v>0</v>
      </c>
      <c r="J32" s="311">
        <f t="shared" si="7"/>
        <v>10072</v>
      </c>
      <c r="K32" s="311">
        <v>0</v>
      </c>
      <c r="L32" s="311">
        <v>10072</v>
      </c>
      <c r="M32" s="311">
        <v>0</v>
      </c>
      <c r="N32" s="311">
        <f t="shared" si="8"/>
        <v>628</v>
      </c>
      <c r="O32" s="311">
        <v>0</v>
      </c>
      <c r="P32" s="311">
        <v>628</v>
      </c>
      <c r="Q32" s="311">
        <v>0</v>
      </c>
      <c r="R32" s="311">
        <f t="shared" si="9"/>
        <v>110</v>
      </c>
      <c r="S32" s="311">
        <v>0</v>
      </c>
      <c r="T32" s="311">
        <v>110</v>
      </c>
      <c r="U32" s="311">
        <v>0</v>
      </c>
      <c r="V32" s="311">
        <f t="shared" si="10"/>
        <v>65</v>
      </c>
      <c r="W32" s="311">
        <v>0</v>
      </c>
      <c r="X32" s="311">
        <v>65</v>
      </c>
      <c r="Y32" s="311">
        <v>0</v>
      </c>
      <c r="Z32" s="311">
        <f t="shared" si="11"/>
        <v>99</v>
      </c>
      <c r="AA32" s="311">
        <v>0</v>
      </c>
      <c r="AB32" s="311">
        <v>99</v>
      </c>
      <c r="AC32" s="311">
        <v>0</v>
      </c>
      <c r="AD32" s="311">
        <f t="shared" si="12"/>
        <v>2681</v>
      </c>
      <c r="AE32" s="311">
        <f t="shared" si="13"/>
        <v>0</v>
      </c>
      <c r="AF32" s="311">
        <v>0</v>
      </c>
      <c r="AG32" s="311">
        <v>0</v>
      </c>
      <c r="AH32" s="311">
        <v>0</v>
      </c>
      <c r="AI32" s="311">
        <f t="shared" si="14"/>
        <v>2532</v>
      </c>
      <c r="AJ32" s="311">
        <v>0</v>
      </c>
      <c r="AK32" s="311">
        <v>0</v>
      </c>
      <c r="AL32" s="311">
        <v>2532</v>
      </c>
      <c r="AM32" s="311">
        <f t="shared" si="15"/>
        <v>15</v>
      </c>
      <c r="AN32" s="311">
        <v>0</v>
      </c>
      <c r="AO32" s="311">
        <v>0</v>
      </c>
      <c r="AP32" s="311">
        <v>15</v>
      </c>
      <c r="AQ32" s="311">
        <f t="shared" si="16"/>
        <v>0</v>
      </c>
      <c r="AR32" s="311">
        <v>0</v>
      </c>
      <c r="AS32" s="311">
        <v>0</v>
      </c>
      <c r="AT32" s="311">
        <v>0</v>
      </c>
      <c r="AU32" s="311">
        <f t="shared" si="17"/>
        <v>1</v>
      </c>
      <c r="AV32" s="311">
        <v>0</v>
      </c>
      <c r="AW32" s="311">
        <v>0</v>
      </c>
      <c r="AX32" s="311">
        <v>1</v>
      </c>
      <c r="AY32" s="311">
        <f t="shared" si="18"/>
        <v>133</v>
      </c>
      <c r="AZ32" s="311">
        <v>0</v>
      </c>
      <c r="BA32" s="311">
        <v>0</v>
      </c>
      <c r="BB32" s="311">
        <v>133</v>
      </c>
      <c r="BC32" s="311">
        <f t="shared" si="19"/>
        <v>1208</v>
      </c>
      <c r="BD32" s="311">
        <f t="shared" si="20"/>
        <v>589</v>
      </c>
      <c r="BE32" s="311">
        <v>0</v>
      </c>
      <c r="BF32" s="311">
        <v>67</v>
      </c>
      <c r="BG32" s="311">
        <v>18</v>
      </c>
      <c r="BH32" s="311">
        <v>0</v>
      </c>
      <c r="BI32" s="311">
        <v>7</v>
      </c>
      <c r="BJ32" s="311">
        <v>497</v>
      </c>
      <c r="BK32" s="311">
        <f t="shared" si="21"/>
        <v>619</v>
      </c>
      <c r="BL32" s="311">
        <v>0</v>
      </c>
      <c r="BM32" s="311">
        <v>393</v>
      </c>
      <c r="BN32" s="311">
        <v>17</v>
      </c>
      <c r="BO32" s="311">
        <v>0</v>
      </c>
      <c r="BP32" s="311">
        <v>10</v>
      </c>
      <c r="BQ32" s="311">
        <v>199</v>
      </c>
      <c r="BR32" s="311">
        <f t="shared" si="22"/>
        <v>11563</v>
      </c>
      <c r="BS32" s="311">
        <f t="shared" si="22"/>
        <v>0</v>
      </c>
      <c r="BT32" s="311">
        <f t="shared" si="22"/>
        <v>10139</v>
      </c>
      <c r="BU32" s="311">
        <f t="shared" si="22"/>
        <v>646</v>
      </c>
      <c r="BV32" s="311">
        <f t="shared" si="22"/>
        <v>110</v>
      </c>
      <c r="BW32" s="311">
        <f t="shared" si="22"/>
        <v>72</v>
      </c>
      <c r="BX32" s="311">
        <f t="shared" si="22"/>
        <v>596</v>
      </c>
      <c r="BY32" s="311">
        <f t="shared" si="23"/>
        <v>10974</v>
      </c>
      <c r="BZ32" s="311">
        <f t="shared" si="24"/>
        <v>0</v>
      </c>
      <c r="CA32" s="311">
        <f t="shared" si="25"/>
        <v>10072</v>
      </c>
      <c r="CB32" s="311">
        <f t="shared" si="26"/>
        <v>628</v>
      </c>
      <c r="CC32" s="311">
        <f t="shared" si="27"/>
        <v>110</v>
      </c>
      <c r="CD32" s="311">
        <f t="shared" si="28"/>
        <v>65</v>
      </c>
      <c r="CE32" s="311">
        <f t="shared" si="29"/>
        <v>99</v>
      </c>
      <c r="CF32" s="311">
        <f t="shared" si="30"/>
        <v>589</v>
      </c>
      <c r="CG32" s="311">
        <f t="shared" si="31"/>
        <v>0</v>
      </c>
      <c r="CH32" s="311">
        <f t="shared" si="31"/>
        <v>67</v>
      </c>
      <c r="CI32" s="311">
        <f t="shared" si="31"/>
        <v>18</v>
      </c>
      <c r="CJ32" s="311">
        <f t="shared" si="31"/>
        <v>0</v>
      </c>
      <c r="CK32" s="311">
        <f t="shared" si="31"/>
        <v>7</v>
      </c>
      <c r="CL32" s="311">
        <f t="shared" si="31"/>
        <v>497</v>
      </c>
      <c r="CM32" s="311">
        <f t="shared" si="32"/>
        <v>3300</v>
      </c>
      <c r="CN32" s="311">
        <f t="shared" si="32"/>
        <v>0</v>
      </c>
      <c r="CO32" s="311">
        <f t="shared" si="32"/>
        <v>2925</v>
      </c>
      <c r="CP32" s="311">
        <f t="shared" si="32"/>
        <v>32</v>
      </c>
      <c r="CQ32" s="311">
        <f t="shared" si="32"/>
        <v>0</v>
      </c>
      <c r="CR32" s="311">
        <f t="shared" si="32"/>
        <v>11</v>
      </c>
      <c r="CS32" s="311">
        <f t="shared" si="32"/>
        <v>332</v>
      </c>
      <c r="CT32" s="311">
        <f t="shared" si="33"/>
        <v>2681</v>
      </c>
      <c r="CU32" s="311">
        <f t="shared" si="34"/>
        <v>0</v>
      </c>
      <c r="CV32" s="311">
        <f t="shared" si="35"/>
        <v>2532</v>
      </c>
      <c r="CW32" s="311">
        <f t="shared" si="36"/>
        <v>15</v>
      </c>
      <c r="CX32" s="311">
        <f t="shared" si="37"/>
        <v>0</v>
      </c>
      <c r="CY32" s="311">
        <f t="shared" si="38"/>
        <v>1</v>
      </c>
      <c r="CZ32" s="311">
        <f t="shared" si="39"/>
        <v>133</v>
      </c>
      <c r="DA32" s="311">
        <f t="shared" si="40"/>
        <v>619</v>
      </c>
      <c r="DB32" s="311">
        <f t="shared" si="41"/>
        <v>0</v>
      </c>
      <c r="DC32" s="311">
        <f t="shared" si="41"/>
        <v>393</v>
      </c>
      <c r="DD32" s="311">
        <f t="shared" si="41"/>
        <v>17</v>
      </c>
      <c r="DE32" s="311">
        <f t="shared" si="41"/>
        <v>0</v>
      </c>
      <c r="DF32" s="311">
        <f t="shared" si="41"/>
        <v>10</v>
      </c>
      <c r="DG32" s="311">
        <f t="shared" si="41"/>
        <v>199</v>
      </c>
      <c r="DH32" s="311">
        <v>0</v>
      </c>
      <c r="DI32" s="311">
        <f t="shared" si="42"/>
        <v>6</v>
      </c>
      <c r="DJ32" s="311">
        <v>0</v>
      </c>
      <c r="DK32" s="311">
        <v>6</v>
      </c>
      <c r="DL32" s="311">
        <v>0</v>
      </c>
      <c r="DM32" s="311">
        <v>0</v>
      </c>
    </row>
    <row r="33" spans="1:117" s="282" customFormat="1" ht="12" customHeight="1">
      <c r="A33" s="277" t="s">
        <v>555</v>
      </c>
      <c r="B33" s="278" t="s">
        <v>614</v>
      </c>
      <c r="C33" s="277" t="s">
        <v>615</v>
      </c>
      <c r="D33" s="311">
        <f t="shared" si="4"/>
        <v>16665</v>
      </c>
      <c r="E33" s="311">
        <f t="shared" si="5"/>
        <v>10439</v>
      </c>
      <c r="F33" s="311">
        <f t="shared" si="6"/>
        <v>0</v>
      </c>
      <c r="G33" s="311">
        <v>0</v>
      </c>
      <c r="H33" s="311">
        <v>0</v>
      </c>
      <c r="I33" s="311">
        <v>0</v>
      </c>
      <c r="J33" s="311">
        <f t="shared" si="7"/>
        <v>8867</v>
      </c>
      <c r="K33" s="311">
        <v>0</v>
      </c>
      <c r="L33" s="311">
        <v>8867</v>
      </c>
      <c r="M33" s="311">
        <v>0</v>
      </c>
      <c r="N33" s="311">
        <f t="shared" si="8"/>
        <v>425</v>
      </c>
      <c r="O33" s="311">
        <v>0</v>
      </c>
      <c r="P33" s="311">
        <v>425</v>
      </c>
      <c r="Q33" s="311">
        <v>0</v>
      </c>
      <c r="R33" s="311">
        <f t="shared" si="9"/>
        <v>887</v>
      </c>
      <c r="S33" s="311">
        <v>0</v>
      </c>
      <c r="T33" s="311">
        <v>887</v>
      </c>
      <c r="U33" s="311">
        <v>0</v>
      </c>
      <c r="V33" s="311">
        <f t="shared" si="10"/>
        <v>0</v>
      </c>
      <c r="W33" s="311">
        <v>0</v>
      </c>
      <c r="X33" s="311">
        <v>0</v>
      </c>
      <c r="Y33" s="311">
        <v>0</v>
      </c>
      <c r="Z33" s="311">
        <f t="shared" si="11"/>
        <v>260</v>
      </c>
      <c r="AA33" s="311">
        <v>0</v>
      </c>
      <c r="AB33" s="311">
        <v>260</v>
      </c>
      <c r="AC33" s="311">
        <v>0</v>
      </c>
      <c r="AD33" s="311">
        <f t="shared" si="12"/>
        <v>4397</v>
      </c>
      <c r="AE33" s="311">
        <f t="shared" si="13"/>
        <v>0</v>
      </c>
      <c r="AF33" s="311">
        <v>0</v>
      </c>
      <c r="AG33" s="311">
        <v>0</v>
      </c>
      <c r="AH33" s="311">
        <v>0</v>
      </c>
      <c r="AI33" s="311">
        <f t="shared" si="14"/>
        <v>3118</v>
      </c>
      <c r="AJ33" s="311">
        <v>0</v>
      </c>
      <c r="AK33" s="311">
        <v>0</v>
      </c>
      <c r="AL33" s="311">
        <v>3118</v>
      </c>
      <c r="AM33" s="311">
        <f t="shared" si="15"/>
        <v>32</v>
      </c>
      <c r="AN33" s="311">
        <v>0</v>
      </c>
      <c r="AO33" s="311">
        <v>0</v>
      </c>
      <c r="AP33" s="311">
        <v>32</v>
      </c>
      <c r="AQ33" s="311">
        <f t="shared" si="16"/>
        <v>1223</v>
      </c>
      <c r="AR33" s="311">
        <v>0</v>
      </c>
      <c r="AS33" s="311">
        <v>0</v>
      </c>
      <c r="AT33" s="311">
        <v>1223</v>
      </c>
      <c r="AU33" s="311">
        <f t="shared" si="17"/>
        <v>0</v>
      </c>
      <c r="AV33" s="311">
        <v>0</v>
      </c>
      <c r="AW33" s="311">
        <v>0</v>
      </c>
      <c r="AX33" s="311">
        <v>0</v>
      </c>
      <c r="AY33" s="311">
        <f t="shared" si="18"/>
        <v>24</v>
      </c>
      <c r="AZ33" s="311">
        <v>0</v>
      </c>
      <c r="BA33" s="311">
        <v>0</v>
      </c>
      <c r="BB33" s="311">
        <v>24</v>
      </c>
      <c r="BC33" s="311">
        <f t="shared" si="19"/>
        <v>1829</v>
      </c>
      <c r="BD33" s="311">
        <f t="shared" si="20"/>
        <v>1362</v>
      </c>
      <c r="BE33" s="311">
        <v>0</v>
      </c>
      <c r="BF33" s="311">
        <v>1012</v>
      </c>
      <c r="BG33" s="311">
        <v>38</v>
      </c>
      <c r="BH33" s="311">
        <v>5</v>
      </c>
      <c r="BI33" s="311">
        <v>0</v>
      </c>
      <c r="BJ33" s="311">
        <v>307</v>
      </c>
      <c r="BK33" s="311">
        <f t="shared" si="21"/>
        <v>467</v>
      </c>
      <c r="BL33" s="311">
        <v>0</v>
      </c>
      <c r="BM33" s="311">
        <v>453</v>
      </c>
      <c r="BN33" s="311">
        <v>2</v>
      </c>
      <c r="BO33" s="311">
        <v>0</v>
      </c>
      <c r="BP33" s="311">
        <v>0</v>
      </c>
      <c r="BQ33" s="311">
        <v>12</v>
      </c>
      <c r="BR33" s="311">
        <f t="shared" si="22"/>
        <v>11801</v>
      </c>
      <c r="BS33" s="311">
        <f t="shared" si="22"/>
        <v>0</v>
      </c>
      <c r="BT33" s="311">
        <f t="shared" si="22"/>
        <v>9879</v>
      </c>
      <c r="BU33" s="311">
        <f t="shared" si="22"/>
        <v>463</v>
      </c>
      <c r="BV33" s="311">
        <f t="shared" si="22"/>
        <v>892</v>
      </c>
      <c r="BW33" s="311">
        <f t="shared" si="22"/>
        <v>0</v>
      </c>
      <c r="BX33" s="311">
        <f t="shared" si="22"/>
        <v>567</v>
      </c>
      <c r="BY33" s="311">
        <f t="shared" si="23"/>
        <v>10439</v>
      </c>
      <c r="BZ33" s="311">
        <f t="shared" si="24"/>
        <v>0</v>
      </c>
      <c r="CA33" s="311">
        <f t="shared" si="25"/>
        <v>8867</v>
      </c>
      <c r="CB33" s="311">
        <f t="shared" si="26"/>
        <v>425</v>
      </c>
      <c r="CC33" s="311">
        <f t="shared" si="27"/>
        <v>887</v>
      </c>
      <c r="CD33" s="311">
        <f t="shared" si="28"/>
        <v>0</v>
      </c>
      <c r="CE33" s="311">
        <f t="shared" si="29"/>
        <v>260</v>
      </c>
      <c r="CF33" s="311">
        <f t="shared" si="30"/>
        <v>1362</v>
      </c>
      <c r="CG33" s="311">
        <f t="shared" si="31"/>
        <v>0</v>
      </c>
      <c r="CH33" s="311">
        <f t="shared" si="31"/>
        <v>1012</v>
      </c>
      <c r="CI33" s="311">
        <f t="shared" si="31"/>
        <v>38</v>
      </c>
      <c r="CJ33" s="311">
        <f t="shared" si="31"/>
        <v>5</v>
      </c>
      <c r="CK33" s="311">
        <f t="shared" si="31"/>
        <v>0</v>
      </c>
      <c r="CL33" s="311">
        <f t="shared" si="31"/>
        <v>307</v>
      </c>
      <c r="CM33" s="311">
        <f t="shared" si="32"/>
        <v>4864</v>
      </c>
      <c r="CN33" s="311">
        <f t="shared" si="32"/>
        <v>0</v>
      </c>
      <c r="CO33" s="311">
        <f t="shared" si="32"/>
        <v>3571</v>
      </c>
      <c r="CP33" s="311">
        <f t="shared" si="32"/>
        <v>34</v>
      </c>
      <c r="CQ33" s="311">
        <f t="shared" si="32"/>
        <v>1223</v>
      </c>
      <c r="CR33" s="311">
        <f t="shared" si="32"/>
        <v>0</v>
      </c>
      <c r="CS33" s="311">
        <f t="shared" si="32"/>
        <v>36</v>
      </c>
      <c r="CT33" s="311">
        <f t="shared" si="33"/>
        <v>4397</v>
      </c>
      <c r="CU33" s="311">
        <f t="shared" si="34"/>
        <v>0</v>
      </c>
      <c r="CV33" s="311">
        <f t="shared" si="35"/>
        <v>3118</v>
      </c>
      <c r="CW33" s="311">
        <f t="shared" si="36"/>
        <v>32</v>
      </c>
      <c r="CX33" s="311">
        <f t="shared" si="37"/>
        <v>1223</v>
      </c>
      <c r="CY33" s="311">
        <f t="shared" si="38"/>
        <v>0</v>
      </c>
      <c r="CZ33" s="311">
        <f t="shared" si="39"/>
        <v>24</v>
      </c>
      <c r="DA33" s="311">
        <f t="shared" si="40"/>
        <v>467</v>
      </c>
      <c r="DB33" s="311">
        <f t="shared" si="41"/>
        <v>0</v>
      </c>
      <c r="DC33" s="311">
        <f t="shared" si="41"/>
        <v>453</v>
      </c>
      <c r="DD33" s="311">
        <f t="shared" si="41"/>
        <v>2</v>
      </c>
      <c r="DE33" s="311">
        <f t="shared" si="41"/>
        <v>0</v>
      </c>
      <c r="DF33" s="311">
        <f t="shared" si="41"/>
        <v>0</v>
      </c>
      <c r="DG33" s="311">
        <f t="shared" si="41"/>
        <v>12</v>
      </c>
      <c r="DH33" s="311">
        <v>0</v>
      </c>
      <c r="DI33" s="311">
        <f t="shared" si="42"/>
        <v>3</v>
      </c>
      <c r="DJ33" s="311">
        <v>0</v>
      </c>
      <c r="DK33" s="311">
        <v>3</v>
      </c>
      <c r="DL33" s="311">
        <v>0</v>
      </c>
      <c r="DM33" s="311">
        <v>0</v>
      </c>
    </row>
    <row r="34" spans="1:117" s="282" customFormat="1" ht="12" customHeight="1">
      <c r="A34" s="277" t="s">
        <v>555</v>
      </c>
      <c r="B34" s="278" t="s">
        <v>616</v>
      </c>
      <c r="C34" s="277" t="s">
        <v>617</v>
      </c>
      <c r="D34" s="311">
        <f t="shared" si="4"/>
        <v>12837</v>
      </c>
      <c r="E34" s="311">
        <f t="shared" si="5"/>
        <v>11171</v>
      </c>
      <c r="F34" s="311">
        <f t="shared" si="6"/>
        <v>0</v>
      </c>
      <c r="G34" s="311">
        <v>0</v>
      </c>
      <c r="H34" s="311">
        <v>0</v>
      </c>
      <c r="I34" s="311">
        <v>0</v>
      </c>
      <c r="J34" s="311">
        <f t="shared" si="7"/>
        <v>9065</v>
      </c>
      <c r="K34" s="311">
        <v>0</v>
      </c>
      <c r="L34" s="311">
        <v>9065</v>
      </c>
      <c r="M34" s="311">
        <v>0</v>
      </c>
      <c r="N34" s="311">
        <f t="shared" si="8"/>
        <v>584</v>
      </c>
      <c r="O34" s="311">
        <v>0</v>
      </c>
      <c r="P34" s="311">
        <v>584</v>
      </c>
      <c r="Q34" s="311">
        <v>0</v>
      </c>
      <c r="R34" s="311">
        <f t="shared" si="9"/>
        <v>925</v>
      </c>
      <c r="S34" s="311">
        <v>0</v>
      </c>
      <c r="T34" s="311">
        <v>925</v>
      </c>
      <c r="U34" s="311">
        <v>0</v>
      </c>
      <c r="V34" s="311">
        <f t="shared" si="10"/>
        <v>148</v>
      </c>
      <c r="W34" s="311">
        <v>0</v>
      </c>
      <c r="X34" s="311">
        <v>148</v>
      </c>
      <c r="Y34" s="311">
        <v>0</v>
      </c>
      <c r="Z34" s="311">
        <f t="shared" si="11"/>
        <v>449</v>
      </c>
      <c r="AA34" s="311">
        <v>366</v>
      </c>
      <c r="AB34" s="311">
        <v>83</v>
      </c>
      <c r="AC34" s="311">
        <v>0</v>
      </c>
      <c r="AD34" s="311">
        <f t="shared" si="12"/>
        <v>1564</v>
      </c>
      <c r="AE34" s="311">
        <f t="shared" si="13"/>
        <v>0</v>
      </c>
      <c r="AF34" s="311">
        <v>0</v>
      </c>
      <c r="AG34" s="311">
        <v>0</v>
      </c>
      <c r="AH34" s="311">
        <v>0</v>
      </c>
      <c r="AI34" s="311">
        <f t="shared" si="14"/>
        <v>1492</v>
      </c>
      <c r="AJ34" s="311">
        <v>0</v>
      </c>
      <c r="AK34" s="311">
        <v>0</v>
      </c>
      <c r="AL34" s="311">
        <v>1492</v>
      </c>
      <c r="AM34" s="311">
        <f t="shared" si="15"/>
        <v>72</v>
      </c>
      <c r="AN34" s="311">
        <v>0</v>
      </c>
      <c r="AO34" s="311">
        <v>0</v>
      </c>
      <c r="AP34" s="311">
        <v>72</v>
      </c>
      <c r="AQ34" s="311">
        <f t="shared" si="16"/>
        <v>0</v>
      </c>
      <c r="AR34" s="311">
        <v>0</v>
      </c>
      <c r="AS34" s="311">
        <v>0</v>
      </c>
      <c r="AT34" s="311">
        <v>0</v>
      </c>
      <c r="AU34" s="311">
        <f t="shared" si="17"/>
        <v>0</v>
      </c>
      <c r="AV34" s="311">
        <v>0</v>
      </c>
      <c r="AW34" s="311">
        <v>0</v>
      </c>
      <c r="AX34" s="311">
        <v>0</v>
      </c>
      <c r="AY34" s="311">
        <f t="shared" si="18"/>
        <v>0</v>
      </c>
      <c r="AZ34" s="311">
        <v>0</v>
      </c>
      <c r="BA34" s="311">
        <v>0</v>
      </c>
      <c r="BB34" s="311">
        <v>0</v>
      </c>
      <c r="BC34" s="311">
        <f t="shared" si="19"/>
        <v>102</v>
      </c>
      <c r="BD34" s="311">
        <f t="shared" si="20"/>
        <v>102</v>
      </c>
      <c r="BE34" s="311">
        <v>0</v>
      </c>
      <c r="BF34" s="311">
        <v>78</v>
      </c>
      <c r="BG34" s="311">
        <v>24</v>
      </c>
      <c r="BH34" s="311">
        <v>0</v>
      </c>
      <c r="BI34" s="311">
        <v>0</v>
      </c>
      <c r="BJ34" s="311">
        <v>0</v>
      </c>
      <c r="BK34" s="311">
        <f t="shared" si="21"/>
        <v>0</v>
      </c>
      <c r="BL34" s="311">
        <v>0</v>
      </c>
      <c r="BM34" s="311">
        <v>0</v>
      </c>
      <c r="BN34" s="311">
        <v>0</v>
      </c>
      <c r="BO34" s="311">
        <v>0</v>
      </c>
      <c r="BP34" s="311">
        <v>0</v>
      </c>
      <c r="BQ34" s="311">
        <v>0</v>
      </c>
      <c r="BR34" s="311">
        <f t="shared" si="22"/>
        <v>11273</v>
      </c>
      <c r="BS34" s="311">
        <f t="shared" si="22"/>
        <v>0</v>
      </c>
      <c r="BT34" s="311">
        <f t="shared" si="22"/>
        <v>9143</v>
      </c>
      <c r="BU34" s="311">
        <f t="shared" si="22"/>
        <v>608</v>
      </c>
      <c r="BV34" s="311">
        <f t="shared" si="22"/>
        <v>925</v>
      </c>
      <c r="BW34" s="311">
        <f t="shared" si="22"/>
        <v>148</v>
      </c>
      <c r="BX34" s="311">
        <f t="shared" si="22"/>
        <v>449</v>
      </c>
      <c r="BY34" s="311">
        <f t="shared" si="23"/>
        <v>11171</v>
      </c>
      <c r="BZ34" s="311">
        <f t="shared" si="24"/>
        <v>0</v>
      </c>
      <c r="CA34" s="311">
        <f t="shared" si="25"/>
        <v>9065</v>
      </c>
      <c r="CB34" s="311">
        <f t="shared" si="26"/>
        <v>584</v>
      </c>
      <c r="CC34" s="311">
        <f t="shared" si="27"/>
        <v>925</v>
      </c>
      <c r="CD34" s="311">
        <f t="shared" si="28"/>
        <v>148</v>
      </c>
      <c r="CE34" s="311">
        <f t="shared" si="29"/>
        <v>449</v>
      </c>
      <c r="CF34" s="311">
        <f t="shared" si="30"/>
        <v>102</v>
      </c>
      <c r="CG34" s="311">
        <f t="shared" si="31"/>
        <v>0</v>
      </c>
      <c r="CH34" s="311">
        <f t="shared" si="31"/>
        <v>78</v>
      </c>
      <c r="CI34" s="311">
        <f t="shared" si="31"/>
        <v>24</v>
      </c>
      <c r="CJ34" s="311">
        <f t="shared" si="31"/>
        <v>0</v>
      </c>
      <c r="CK34" s="311">
        <f t="shared" si="31"/>
        <v>0</v>
      </c>
      <c r="CL34" s="311">
        <f t="shared" si="31"/>
        <v>0</v>
      </c>
      <c r="CM34" s="311">
        <f t="shared" si="32"/>
        <v>1564</v>
      </c>
      <c r="CN34" s="311">
        <f t="shared" si="32"/>
        <v>0</v>
      </c>
      <c r="CO34" s="311">
        <f t="shared" si="32"/>
        <v>1492</v>
      </c>
      <c r="CP34" s="311">
        <f t="shared" si="32"/>
        <v>72</v>
      </c>
      <c r="CQ34" s="311">
        <f t="shared" si="32"/>
        <v>0</v>
      </c>
      <c r="CR34" s="311">
        <f t="shared" si="32"/>
        <v>0</v>
      </c>
      <c r="CS34" s="311">
        <f t="shared" si="32"/>
        <v>0</v>
      </c>
      <c r="CT34" s="311">
        <f t="shared" si="33"/>
        <v>1564</v>
      </c>
      <c r="CU34" s="311">
        <f t="shared" si="34"/>
        <v>0</v>
      </c>
      <c r="CV34" s="311">
        <f t="shared" si="35"/>
        <v>1492</v>
      </c>
      <c r="CW34" s="311">
        <f t="shared" si="36"/>
        <v>72</v>
      </c>
      <c r="CX34" s="311">
        <f t="shared" si="37"/>
        <v>0</v>
      </c>
      <c r="CY34" s="311">
        <f t="shared" si="38"/>
        <v>0</v>
      </c>
      <c r="CZ34" s="311">
        <f t="shared" si="39"/>
        <v>0</v>
      </c>
      <c r="DA34" s="311">
        <f t="shared" si="40"/>
        <v>0</v>
      </c>
      <c r="DB34" s="311">
        <f t="shared" si="41"/>
        <v>0</v>
      </c>
      <c r="DC34" s="311">
        <f t="shared" si="41"/>
        <v>0</v>
      </c>
      <c r="DD34" s="311">
        <f t="shared" si="41"/>
        <v>0</v>
      </c>
      <c r="DE34" s="311">
        <f t="shared" si="41"/>
        <v>0</v>
      </c>
      <c r="DF34" s="311">
        <f t="shared" si="41"/>
        <v>0</v>
      </c>
      <c r="DG34" s="311">
        <f t="shared" si="41"/>
        <v>0</v>
      </c>
      <c r="DH34" s="311">
        <v>0</v>
      </c>
      <c r="DI34" s="311">
        <f t="shared" si="42"/>
        <v>0</v>
      </c>
      <c r="DJ34" s="311">
        <v>0</v>
      </c>
      <c r="DK34" s="311">
        <v>0</v>
      </c>
      <c r="DL34" s="311">
        <v>0</v>
      </c>
      <c r="DM34" s="311">
        <v>0</v>
      </c>
    </row>
    <row r="35" spans="1:117" s="282" customFormat="1" ht="12" customHeight="1">
      <c r="A35" s="277" t="s">
        <v>555</v>
      </c>
      <c r="B35" s="278" t="s">
        <v>618</v>
      </c>
      <c r="C35" s="277" t="s">
        <v>619</v>
      </c>
      <c r="D35" s="311">
        <f t="shared" si="4"/>
        <v>40876</v>
      </c>
      <c r="E35" s="311">
        <f t="shared" si="5"/>
        <v>21749</v>
      </c>
      <c r="F35" s="311">
        <f t="shared" si="6"/>
        <v>0</v>
      </c>
      <c r="G35" s="311">
        <v>0</v>
      </c>
      <c r="H35" s="311">
        <v>0</v>
      </c>
      <c r="I35" s="311">
        <v>0</v>
      </c>
      <c r="J35" s="311">
        <f t="shared" si="7"/>
        <v>15952</v>
      </c>
      <c r="K35" s="311">
        <v>0</v>
      </c>
      <c r="L35" s="311">
        <v>15952</v>
      </c>
      <c r="M35" s="311">
        <v>0</v>
      </c>
      <c r="N35" s="311">
        <f t="shared" si="8"/>
        <v>2451</v>
      </c>
      <c r="O35" s="311">
        <v>0</v>
      </c>
      <c r="P35" s="311">
        <v>2451</v>
      </c>
      <c r="Q35" s="311">
        <v>0</v>
      </c>
      <c r="R35" s="311">
        <f t="shared" si="9"/>
        <v>3073</v>
      </c>
      <c r="S35" s="311">
        <v>0</v>
      </c>
      <c r="T35" s="311">
        <v>3073</v>
      </c>
      <c r="U35" s="311">
        <v>0</v>
      </c>
      <c r="V35" s="311">
        <f t="shared" si="10"/>
        <v>0</v>
      </c>
      <c r="W35" s="311">
        <v>0</v>
      </c>
      <c r="X35" s="311">
        <v>0</v>
      </c>
      <c r="Y35" s="311">
        <v>0</v>
      </c>
      <c r="Z35" s="311">
        <f t="shared" si="11"/>
        <v>273</v>
      </c>
      <c r="AA35" s="311">
        <v>0</v>
      </c>
      <c r="AB35" s="311">
        <v>273</v>
      </c>
      <c r="AC35" s="311">
        <v>0</v>
      </c>
      <c r="AD35" s="311">
        <f t="shared" si="12"/>
        <v>15768</v>
      </c>
      <c r="AE35" s="311">
        <f t="shared" si="13"/>
        <v>0</v>
      </c>
      <c r="AF35" s="311">
        <v>0</v>
      </c>
      <c r="AG35" s="311">
        <v>0</v>
      </c>
      <c r="AH35" s="311">
        <v>0</v>
      </c>
      <c r="AI35" s="311">
        <f t="shared" si="14"/>
        <v>7130</v>
      </c>
      <c r="AJ35" s="311">
        <v>0</v>
      </c>
      <c r="AK35" s="311">
        <v>0</v>
      </c>
      <c r="AL35" s="311">
        <v>7130</v>
      </c>
      <c r="AM35" s="311">
        <f t="shared" si="15"/>
        <v>1260</v>
      </c>
      <c r="AN35" s="311">
        <v>0</v>
      </c>
      <c r="AO35" s="311">
        <v>0</v>
      </c>
      <c r="AP35" s="311">
        <v>1260</v>
      </c>
      <c r="AQ35" s="311">
        <f t="shared" si="16"/>
        <v>7274</v>
      </c>
      <c r="AR35" s="311">
        <v>0</v>
      </c>
      <c r="AS35" s="311">
        <v>0</v>
      </c>
      <c r="AT35" s="311">
        <v>7274</v>
      </c>
      <c r="AU35" s="311">
        <f t="shared" si="17"/>
        <v>0</v>
      </c>
      <c r="AV35" s="311">
        <v>0</v>
      </c>
      <c r="AW35" s="311">
        <v>0</v>
      </c>
      <c r="AX35" s="311">
        <v>0</v>
      </c>
      <c r="AY35" s="311">
        <f t="shared" si="18"/>
        <v>104</v>
      </c>
      <c r="AZ35" s="311">
        <v>0</v>
      </c>
      <c r="BA35" s="311">
        <v>0</v>
      </c>
      <c r="BB35" s="311">
        <v>104</v>
      </c>
      <c r="BC35" s="311">
        <f t="shared" si="19"/>
        <v>3359</v>
      </c>
      <c r="BD35" s="311">
        <f t="shared" si="20"/>
        <v>2746</v>
      </c>
      <c r="BE35" s="311">
        <v>0</v>
      </c>
      <c r="BF35" s="311">
        <v>429</v>
      </c>
      <c r="BG35" s="311">
        <v>787</v>
      </c>
      <c r="BH35" s="311">
        <v>569</v>
      </c>
      <c r="BI35" s="311">
        <v>0</v>
      </c>
      <c r="BJ35" s="311">
        <v>961</v>
      </c>
      <c r="BK35" s="311">
        <f t="shared" si="21"/>
        <v>613</v>
      </c>
      <c r="BL35" s="311">
        <v>0</v>
      </c>
      <c r="BM35" s="311">
        <v>429</v>
      </c>
      <c r="BN35" s="311">
        <v>88</v>
      </c>
      <c r="BO35" s="311">
        <v>44</v>
      </c>
      <c r="BP35" s="311">
        <v>0</v>
      </c>
      <c r="BQ35" s="311">
        <v>52</v>
      </c>
      <c r="BR35" s="311">
        <f t="shared" si="22"/>
        <v>24495</v>
      </c>
      <c r="BS35" s="311">
        <f t="shared" si="22"/>
        <v>0</v>
      </c>
      <c r="BT35" s="311">
        <f t="shared" si="22"/>
        <v>16381</v>
      </c>
      <c r="BU35" s="311">
        <f t="shared" si="22"/>
        <v>3238</v>
      </c>
      <c r="BV35" s="311">
        <f t="shared" si="22"/>
        <v>3642</v>
      </c>
      <c r="BW35" s="311">
        <f t="shared" si="22"/>
        <v>0</v>
      </c>
      <c r="BX35" s="311">
        <f t="shared" si="22"/>
        <v>1234</v>
      </c>
      <c r="BY35" s="311">
        <f t="shared" si="23"/>
        <v>21749</v>
      </c>
      <c r="BZ35" s="311">
        <f t="shared" si="24"/>
        <v>0</v>
      </c>
      <c r="CA35" s="311">
        <f t="shared" si="25"/>
        <v>15952</v>
      </c>
      <c r="CB35" s="311">
        <f t="shared" si="26"/>
        <v>2451</v>
      </c>
      <c r="CC35" s="311">
        <f t="shared" si="27"/>
        <v>3073</v>
      </c>
      <c r="CD35" s="311">
        <f t="shared" si="28"/>
        <v>0</v>
      </c>
      <c r="CE35" s="311">
        <f t="shared" si="29"/>
        <v>273</v>
      </c>
      <c r="CF35" s="311">
        <f t="shared" si="30"/>
        <v>2746</v>
      </c>
      <c r="CG35" s="311">
        <f t="shared" si="31"/>
        <v>0</v>
      </c>
      <c r="CH35" s="311">
        <f t="shared" si="31"/>
        <v>429</v>
      </c>
      <c r="CI35" s="311">
        <f t="shared" si="31"/>
        <v>787</v>
      </c>
      <c r="CJ35" s="311">
        <f t="shared" si="31"/>
        <v>569</v>
      </c>
      <c r="CK35" s="311">
        <f t="shared" si="31"/>
        <v>0</v>
      </c>
      <c r="CL35" s="311">
        <f t="shared" si="31"/>
        <v>961</v>
      </c>
      <c r="CM35" s="311">
        <f t="shared" si="32"/>
        <v>16381</v>
      </c>
      <c r="CN35" s="311">
        <f t="shared" si="32"/>
        <v>0</v>
      </c>
      <c r="CO35" s="311">
        <f t="shared" si="32"/>
        <v>7559</v>
      </c>
      <c r="CP35" s="311">
        <f t="shared" si="32"/>
        <v>1348</v>
      </c>
      <c r="CQ35" s="311">
        <f t="shared" si="32"/>
        <v>7318</v>
      </c>
      <c r="CR35" s="311">
        <f t="shared" si="32"/>
        <v>0</v>
      </c>
      <c r="CS35" s="311">
        <f t="shared" si="32"/>
        <v>156</v>
      </c>
      <c r="CT35" s="311">
        <f t="shared" si="33"/>
        <v>15768</v>
      </c>
      <c r="CU35" s="311">
        <f t="shared" si="34"/>
        <v>0</v>
      </c>
      <c r="CV35" s="311">
        <f t="shared" si="35"/>
        <v>7130</v>
      </c>
      <c r="CW35" s="311">
        <f t="shared" si="36"/>
        <v>1260</v>
      </c>
      <c r="CX35" s="311">
        <f t="shared" si="37"/>
        <v>7274</v>
      </c>
      <c r="CY35" s="311">
        <f t="shared" si="38"/>
        <v>0</v>
      </c>
      <c r="CZ35" s="311">
        <f t="shared" si="39"/>
        <v>104</v>
      </c>
      <c r="DA35" s="311">
        <f t="shared" si="40"/>
        <v>613</v>
      </c>
      <c r="DB35" s="311">
        <f t="shared" si="41"/>
        <v>0</v>
      </c>
      <c r="DC35" s="311">
        <f t="shared" si="41"/>
        <v>429</v>
      </c>
      <c r="DD35" s="311">
        <f t="shared" si="41"/>
        <v>88</v>
      </c>
      <c r="DE35" s="311">
        <f t="shared" si="41"/>
        <v>44</v>
      </c>
      <c r="DF35" s="311">
        <f t="shared" si="41"/>
        <v>0</v>
      </c>
      <c r="DG35" s="311">
        <f t="shared" si="41"/>
        <v>52</v>
      </c>
      <c r="DH35" s="311">
        <v>0</v>
      </c>
      <c r="DI35" s="311">
        <f t="shared" si="42"/>
        <v>0</v>
      </c>
      <c r="DJ35" s="311">
        <v>0</v>
      </c>
      <c r="DK35" s="311">
        <v>0</v>
      </c>
      <c r="DL35" s="311">
        <v>0</v>
      </c>
      <c r="DM35" s="311">
        <v>0</v>
      </c>
    </row>
    <row r="36" spans="1:117" s="282" customFormat="1" ht="12" customHeight="1">
      <c r="A36" s="277" t="s">
        <v>555</v>
      </c>
      <c r="B36" s="278" t="s">
        <v>620</v>
      </c>
      <c r="C36" s="277" t="s">
        <v>621</v>
      </c>
      <c r="D36" s="311">
        <f t="shared" si="4"/>
        <v>12351</v>
      </c>
      <c r="E36" s="311">
        <f t="shared" si="5"/>
        <v>7492</v>
      </c>
      <c r="F36" s="311">
        <f t="shared" si="6"/>
        <v>0</v>
      </c>
      <c r="G36" s="311">
        <v>0</v>
      </c>
      <c r="H36" s="311">
        <v>0</v>
      </c>
      <c r="I36" s="311">
        <v>0</v>
      </c>
      <c r="J36" s="311">
        <f t="shared" si="7"/>
        <v>6190</v>
      </c>
      <c r="K36" s="311">
        <v>0</v>
      </c>
      <c r="L36" s="311">
        <v>6190</v>
      </c>
      <c r="M36" s="311">
        <v>0</v>
      </c>
      <c r="N36" s="311">
        <f t="shared" si="8"/>
        <v>415</v>
      </c>
      <c r="O36" s="311">
        <v>0</v>
      </c>
      <c r="P36" s="311">
        <v>415</v>
      </c>
      <c r="Q36" s="311">
        <v>0</v>
      </c>
      <c r="R36" s="311">
        <f t="shared" si="9"/>
        <v>882</v>
      </c>
      <c r="S36" s="311">
        <v>0</v>
      </c>
      <c r="T36" s="311">
        <v>882</v>
      </c>
      <c r="U36" s="311">
        <v>0</v>
      </c>
      <c r="V36" s="311">
        <f t="shared" si="10"/>
        <v>0</v>
      </c>
      <c r="W36" s="311">
        <v>0</v>
      </c>
      <c r="X36" s="311">
        <v>0</v>
      </c>
      <c r="Y36" s="311">
        <v>0</v>
      </c>
      <c r="Z36" s="311">
        <f t="shared" si="11"/>
        <v>5</v>
      </c>
      <c r="AA36" s="311">
        <v>5</v>
      </c>
      <c r="AB36" s="311">
        <v>0</v>
      </c>
      <c r="AC36" s="311">
        <v>0</v>
      </c>
      <c r="AD36" s="311">
        <f t="shared" si="12"/>
        <v>2966</v>
      </c>
      <c r="AE36" s="311">
        <f t="shared" si="13"/>
        <v>0</v>
      </c>
      <c r="AF36" s="311">
        <v>0</v>
      </c>
      <c r="AG36" s="311">
        <v>0</v>
      </c>
      <c r="AH36" s="311">
        <v>0</v>
      </c>
      <c r="AI36" s="311">
        <f t="shared" si="14"/>
        <v>1930</v>
      </c>
      <c r="AJ36" s="311">
        <v>0</v>
      </c>
      <c r="AK36" s="311">
        <v>0</v>
      </c>
      <c r="AL36" s="311">
        <v>1930</v>
      </c>
      <c r="AM36" s="311">
        <f t="shared" si="15"/>
        <v>0</v>
      </c>
      <c r="AN36" s="311">
        <v>0</v>
      </c>
      <c r="AO36" s="311">
        <v>0</v>
      </c>
      <c r="AP36" s="311">
        <v>0</v>
      </c>
      <c r="AQ36" s="311">
        <f t="shared" si="16"/>
        <v>1036</v>
      </c>
      <c r="AR36" s="311">
        <v>0</v>
      </c>
      <c r="AS36" s="311">
        <v>0</v>
      </c>
      <c r="AT36" s="311">
        <v>1036</v>
      </c>
      <c r="AU36" s="311">
        <f t="shared" si="17"/>
        <v>0</v>
      </c>
      <c r="AV36" s="311">
        <v>0</v>
      </c>
      <c r="AW36" s="311">
        <v>0</v>
      </c>
      <c r="AX36" s="311">
        <v>0</v>
      </c>
      <c r="AY36" s="311">
        <f t="shared" si="18"/>
        <v>0</v>
      </c>
      <c r="AZ36" s="311">
        <v>0</v>
      </c>
      <c r="BA36" s="311">
        <v>0</v>
      </c>
      <c r="BB36" s="311">
        <v>0</v>
      </c>
      <c r="BC36" s="311">
        <f t="shared" si="19"/>
        <v>1893</v>
      </c>
      <c r="BD36" s="311">
        <f t="shared" si="20"/>
        <v>1511</v>
      </c>
      <c r="BE36" s="311">
        <v>0</v>
      </c>
      <c r="BF36" s="311">
        <v>966</v>
      </c>
      <c r="BG36" s="311">
        <v>166</v>
      </c>
      <c r="BH36" s="311">
        <v>51</v>
      </c>
      <c r="BI36" s="311">
        <v>0</v>
      </c>
      <c r="BJ36" s="311">
        <v>328</v>
      </c>
      <c r="BK36" s="311">
        <f t="shared" si="21"/>
        <v>382</v>
      </c>
      <c r="BL36" s="311">
        <v>0</v>
      </c>
      <c r="BM36" s="311">
        <v>362</v>
      </c>
      <c r="BN36" s="311">
        <v>10</v>
      </c>
      <c r="BO36" s="311">
        <v>1</v>
      </c>
      <c r="BP36" s="311">
        <v>0</v>
      </c>
      <c r="BQ36" s="311">
        <v>9</v>
      </c>
      <c r="BR36" s="311">
        <f t="shared" si="22"/>
        <v>9003</v>
      </c>
      <c r="BS36" s="311">
        <f t="shared" si="22"/>
        <v>0</v>
      </c>
      <c r="BT36" s="311">
        <f t="shared" si="22"/>
        <v>7156</v>
      </c>
      <c r="BU36" s="311">
        <f t="shared" si="22"/>
        <v>581</v>
      </c>
      <c r="BV36" s="311">
        <f t="shared" si="22"/>
        <v>933</v>
      </c>
      <c r="BW36" s="311">
        <f t="shared" si="22"/>
        <v>0</v>
      </c>
      <c r="BX36" s="311">
        <f t="shared" si="22"/>
        <v>333</v>
      </c>
      <c r="BY36" s="311">
        <f t="shared" si="23"/>
        <v>7492</v>
      </c>
      <c r="BZ36" s="311">
        <f t="shared" si="24"/>
        <v>0</v>
      </c>
      <c r="CA36" s="311">
        <f t="shared" si="25"/>
        <v>6190</v>
      </c>
      <c r="CB36" s="311">
        <f t="shared" si="26"/>
        <v>415</v>
      </c>
      <c r="CC36" s="311">
        <f t="shared" si="27"/>
        <v>882</v>
      </c>
      <c r="CD36" s="311">
        <f t="shared" si="28"/>
        <v>0</v>
      </c>
      <c r="CE36" s="311">
        <f t="shared" si="29"/>
        <v>5</v>
      </c>
      <c r="CF36" s="311">
        <f t="shared" si="30"/>
        <v>1511</v>
      </c>
      <c r="CG36" s="311">
        <f t="shared" si="31"/>
        <v>0</v>
      </c>
      <c r="CH36" s="311">
        <f t="shared" si="31"/>
        <v>966</v>
      </c>
      <c r="CI36" s="311">
        <f t="shared" si="31"/>
        <v>166</v>
      </c>
      <c r="CJ36" s="311">
        <f t="shared" si="31"/>
        <v>51</v>
      </c>
      <c r="CK36" s="311">
        <f t="shared" si="31"/>
        <v>0</v>
      </c>
      <c r="CL36" s="311">
        <f t="shared" si="31"/>
        <v>328</v>
      </c>
      <c r="CM36" s="311">
        <f t="shared" si="32"/>
        <v>3348</v>
      </c>
      <c r="CN36" s="311">
        <f t="shared" si="32"/>
        <v>0</v>
      </c>
      <c r="CO36" s="311">
        <f t="shared" si="32"/>
        <v>2292</v>
      </c>
      <c r="CP36" s="311">
        <f t="shared" si="32"/>
        <v>10</v>
      </c>
      <c r="CQ36" s="311">
        <f t="shared" si="32"/>
        <v>1037</v>
      </c>
      <c r="CR36" s="311">
        <f t="shared" si="32"/>
        <v>0</v>
      </c>
      <c r="CS36" s="311">
        <f t="shared" si="32"/>
        <v>9</v>
      </c>
      <c r="CT36" s="311">
        <f t="shared" si="33"/>
        <v>2966</v>
      </c>
      <c r="CU36" s="311">
        <f t="shared" si="34"/>
        <v>0</v>
      </c>
      <c r="CV36" s="311">
        <f t="shared" si="35"/>
        <v>1930</v>
      </c>
      <c r="CW36" s="311">
        <f t="shared" si="36"/>
        <v>0</v>
      </c>
      <c r="CX36" s="311">
        <f t="shared" si="37"/>
        <v>1036</v>
      </c>
      <c r="CY36" s="311">
        <f t="shared" si="38"/>
        <v>0</v>
      </c>
      <c r="CZ36" s="311">
        <f t="shared" si="39"/>
        <v>0</v>
      </c>
      <c r="DA36" s="311">
        <f t="shared" si="40"/>
        <v>382</v>
      </c>
      <c r="DB36" s="311">
        <f t="shared" si="41"/>
        <v>0</v>
      </c>
      <c r="DC36" s="311">
        <f t="shared" si="41"/>
        <v>362</v>
      </c>
      <c r="DD36" s="311">
        <f t="shared" si="41"/>
        <v>10</v>
      </c>
      <c r="DE36" s="311">
        <f t="shared" si="41"/>
        <v>1</v>
      </c>
      <c r="DF36" s="311">
        <f t="shared" si="41"/>
        <v>0</v>
      </c>
      <c r="DG36" s="311">
        <f t="shared" si="41"/>
        <v>9</v>
      </c>
      <c r="DH36" s="311">
        <v>0</v>
      </c>
      <c r="DI36" s="311">
        <f t="shared" si="42"/>
        <v>0</v>
      </c>
      <c r="DJ36" s="311">
        <v>0</v>
      </c>
      <c r="DK36" s="311">
        <v>0</v>
      </c>
      <c r="DL36" s="311">
        <v>0</v>
      </c>
      <c r="DM36" s="311">
        <v>0</v>
      </c>
    </row>
    <row r="37" spans="1:117" s="282" customFormat="1" ht="12" customHeight="1">
      <c r="A37" s="277" t="s">
        <v>555</v>
      </c>
      <c r="B37" s="278" t="s">
        <v>622</v>
      </c>
      <c r="C37" s="277" t="s">
        <v>623</v>
      </c>
      <c r="D37" s="311">
        <f t="shared" si="4"/>
        <v>12402</v>
      </c>
      <c r="E37" s="311">
        <f t="shared" si="5"/>
        <v>8814</v>
      </c>
      <c r="F37" s="311">
        <f t="shared" si="6"/>
        <v>0</v>
      </c>
      <c r="G37" s="311">
        <v>0</v>
      </c>
      <c r="H37" s="311">
        <v>0</v>
      </c>
      <c r="I37" s="311">
        <v>0</v>
      </c>
      <c r="J37" s="311">
        <f t="shared" si="7"/>
        <v>7606</v>
      </c>
      <c r="K37" s="311">
        <v>0</v>
      </c>
      <c r="L37" s="311">
        <v>7606</v>
      </c>
      <c r="M37" s="311">
        <v>0</v>
      </c>
      <c r="N37" s="311">
        <f t="shared" si="8"/>
        <v>822</v>
      </c>
      <c r="O37" s="311">
        <v>0</v>
      </c>
      <c r="P37" s="311">
        <v>822</v>
      </c>
      <c r="Q37" s="311">
        <v>0</v>
      </c>
      <c r="R37" s="311">
        <f t="shared" si="9"/>
        <v>382</v>
      </c>
      <c r="S37" s="311">
        <v>0</v>
      </c>
      <c r="T37" s="311">
        <v>382</v>
      </c>
      <c r="U37" s="311">
        <v>0</v>
      </c>
      <c r="V37" s="311">
        <f t="shared" si="10"/>
        <v>0</v>
      </c>
      <c r="W37" s="311">
        <v>0</v>
      </c>
      <c r="X37" s="311">
        <v>0</v>
      </c>
      <c r="Y37" s="311">
        <v>0</v>
      </c>
      <c r="Z37" s="311">
        <f t="shared" si="11"/>
        <v>4</v>
      </c>
      <c r="AA37" s="311">
        <v>0</v>
      </c>
      <c r="AB37" s="311">
        <v>4</v>
      </c>
      <c r="AC37" s="311">
        <v>0</v>
      </c>
      <c r="AD37" s="311">
        <f t="shared" si="12"/>
        <v>1467</v>
      </c>
      <c r="AE37" s="311">
        <f t="shared" si="13"/>
        <v>0</v>
      </c>
      <c r="AF37" s="311">
        <v>0</v>
      </c>
      <c r="AG37" s="311">
        <v>0</v>
      </c>
      <c r="AH37" s="311">
        <v>0</v>
      </c>
      <c r="AI37" s="311">
        <f t="shared" si="14"/>
        <v>1431</v>
      </c>
      <c r="AJ37" s="311">
        <v>0</v>
      </c>
      <c r="AK37" s="311">
        <v>0</v>
      </c>
      <c r="AL37" s="311">
        <v>1431</v>
      </c>
      <c r="AM37" s="311">
        <f t="shared" si="15"/>
        <v>36</v>
      </c>
      <c r="AN37" s="311">
        <v>0</v>
      </c>
      <c r="AO37" s="311">
        <v>0</v>
      </c>
      <c r="AP37" s="311">
        <v>36</v>
      </c>
      <c r="AQ37" s="311">
        <f t="shared" si="16"/>
        <v>0</v>
      </c>
      <c r="AR37" s="311">
        <v>0</v>
      </c>
      <c r="AS37" s="311">
        <v>0</v>
      </c>
      <c r="AT37" s="311">
        <v>0</v>
      </c>
      <c r="AU37" s="311">
        <f t="shared" si="17"/>
        <v>0</v>
      </c>
      <c r="AV37" s="311">
        <v>0</v>
      </c>
      <c r="AW37" s="311">
        <v>0</v>
      </c>
      <c r="AX37" s="311">
        <v>0</v>
      </c>
      <c r="AY37" s="311">
        <f t="shared" si="18"/>
        <v>0</v>
      </c>
      <c r="AZ37" s="311">
        <v>0</v>
      </c>
      <c r="BA37" s="311">
        <v>0</v>
      </c>
      <c r="BB37" s="311">
        <v>0</v>
      </c>
      <c r="BC37" s="311">
        <f t="shared" si="19"/>
        <v>2121</v>
      </c>
      <c r="BD37" s="311">
        <f t="shared" si="20"/>
        <v>1700</v>
      </c>
      <c r="BE37" s="311">
        <v>0</v>
      </c>
      <c r="BF37" s="311">
        <v>999</v>
      </c>
      <c r="BG37" s="311">
        <v>189</v>
      </c>
      <c r="BH37" s="311">
        <v>111</v>
      </c>
      <c r="BI37" s="311">
        <v>0</v>
      </c>
      <c r="BJ37" s="311">
        <v>401</v>
      </c>
      <c r="BK37" s="311">
        <f t="shared" si="21"/>
        <v>421</v>
      </c>
      <c r="BL37" s="311">
        <v>0</v>
      </c>
      <c r="BM37" s="311">
        <v>369</v>
      </c>
      <c r="BN37" s="311">
        <v>13</v>
      </c>
      <c r="BO37" s="311">
        <v>37</v>
      </c>
      <c r="BP37" s="311">
        <v>0</v>
      </c>
      <c r="BQ37" s="311">
        <v>2</v>
      </c>
      <c r="BR37" s="311">
        <f t="shared" si="22"/>
        <v>10514</v>
      </c>
      <c r="BS37" s="311">
        <f t="shared" si="22"/>
        <v>0</v>
      </c>
      <c r="BT37" s="311">
        <f t="shared" si="22"/>
        <v>8605</v>
      </c>
      <c r="BU37" s="311">
        <f t="shared" si="22"/>
        <v>1011</v>
      </c>
      <c r="BV37" s="311">
        <f t="shared" si="22"/>
        <v>493</v>
      </c>
      <c r="BW37" s="311">
        <f t="shared" si="22"/>
        <v>0</v>
      </c>
      <c r="BX37" s="311">
        <f t="shared" si="22"/>
        <v>405</v>
      </c>
      <c r="BY37" s="311">
        <f t="shared" si="23"/>
        <v>8814</v>
      </c>
      <c r="BZ37" s="311">
        <f t="shared" si="24"/>
        <v>0</v>
      </c>
      <c r="CA37" s="311">
        <f t="shared" si="25"/>
        <v>7606</v>
      </c>
      <c r="CB37" s="311">
        <f t="shared" si="26"/>
        <v>822</v>
      </c>
      <c r="CC37" s="311">
        <f t="shared" si="27"/>
        <v>382</v>
      </c>
      <c r="CD37" s="311">
        <f t="shared" si="28"/>
        <v>0</v>
      </c>
      <c r="CE37" s="311">
        <f t="shared" si="29"/>
        <v>4</v>
      </c>
      <c r="CF37" s="311">
        <f t="shared" si="30"/>
        <v>1700</v>
      </c>
      <c r="CG37" s="311">
        <f t="shared" si="31"/>
        <v>0</v>
      </c>
      <c r="CH37" s="311">
        <f t="shared" si="31"/>
        <v>999</v>
      </c>
      <c r="CI37" s="311">
        <f t="shared" si="31"/>
        <v>189</v>
      </c>
      <c r="CJ37" s="311">
        <f t="shared" si="31"/>
        <v>111</v>
      </c>
      <c r="CK37" s="311">
        <f t="shared" si="31"/>
        <v>0</v>
      </c>
      <c r="CL37" s="311">
        <f t="shared" si="31"/>
        <v>401</v>
      </c>
      <c r="CM37" s="311">
        <f t="shared" si="32"/>
        <v>1888</v>
      </c>
      <c r="CN37" s="311">
        <f t="shared" si="32"/>
        <v>0</v>
      </c>
      <c r="CO37" s="311">
        <f t="shared" si="32"/>
        <v>1800</v>
      </c>
      <c r="CP37" s="311">
        <f t="shared" si="32"/>
        <v>49</v>
      </c>
      <c r="CQ37" s="311">
        <f t="shared" si="32"/>
        <v>37</v>
      </c>
      <c r="CR37" s="311">
        <f t="shared" si="32"/>
        <v>0</v>
      </c>
      <c r="CS37" s="311">
        <f t="shared" si="32"/>
        <v>2</v>
      </c>
      <c r="CT37" s="311">
        <f t="shared" si="33"/>
        <v>1467</v>
      </c>
      <c r="CU37" s="311">
        <f t="shared" si="34"/>
        <v>0</v>
      </c>
      <c r="CV37" s="311">
        <f t="shared" si="35"/>
        <v>1431</v>
      </c>
      <c r="CW37" s="311">
        <f t="shared" si="36"/>
        <v>36</v>
      </c>
      <c r="CX37" s="311">
        <f t="shared" si="37"/>
        <v>0</v>
      </c>
      <c r="CY37" s="311">
        <f t="shared" si="38"/>
        <v>0</v>
      </c>
      <c r="CZ37" s="311">
        <f t="shared" si="39"/>
        <v>0</v>
      </c>
      <c r="DA37" s="311">
        <f t="shared" si="40"/>
        <v>421</v>
      </c>
      <c r="DB37" s="311">
        <f t="shared" si="41"/>
        <v>0</v>
      </c>
      <c r="DC37" s="311">
        <f t="shared" si="41"/>
        <v>369</v>
      </c>
      <c r="DD37" s="311">
        <f t="shared" si="41"/>
        <v>13</v>
      </c>
      <c r="DE37" s="311">
        <f t="shared" si="41"/>
        <v>37</v>
      </c>
      <c r="DF37" s="311">
        <f t="shared" si="41"/>
        <v>0</v>
      </c>
      <c r="DG37" s="311">
        <f t="shared" si="41"/>
        <v>2</v>
      </c>
      <c r="DH37" s="311">
        <v>0</v>
      </c>
      <c r="DI37" s="311">
        <f t="shared" si="42"/>
        <v>3</v>
      </c>
      <c r="DJ37" s="311">
        <v>0</v>
      </c>
      <c r="DK37" s="311">
        <v>0</v>
      </c>
      <c r="DL37" s="311">
        <v>0</v>
      </c>
      <c r="DM37" s="311">
        <v>3</v>
      </c>
    </row>
    <row r="38" spans="1:117" s="282" customFormat="1" ht="12" customHeight="1">
      <c r="A38" s="277" t="s">
        <v>555</v>
      </c>
      <c r="B38" s="278" t="s">
        <v>624</v>
      </c>
      <c r="C38" s="277" t="s">
        <v>625</v>
      </c>
      <c r="D38" s="311">
        <f t="shared" si="4"/>
        <v>11858</v>
      </c>
      <c r="E38" s="311">
        <f t="shared" si="5"/>
        <v>10114</v>
      </c>
      <c r="F38" s="311">
        <f t="shared" si="6"/>
        <v>0</v>
      </c>
      <c r="G38" s="311">
        <v>0</v>
      </c>
      <c r="H38" s="311">
        <v>0</v>
      </c>
      <c r="I38" s="311">
        <v>0</v>
      </c>
      <c r="J38" s="311">
        <f t="shared" si="7"/>
        <v>6860</v>
      </c>
      <c r="K38" s="311">
        <v>12</v>
      </c>
      <c r="L38" s="311">
        <v>6848</v>
      </c>
      <c r="M38" s="311">
        <v>0</v>
      </c>
      <c r="N38" s="311">
        <f t="shared" si="8"/>
        <v>1440</v>
      </c>
      <c r="O38" s="311">
        <v>1</v>
      </c>
      <c r="P38" s="311">
        <v>1439</v>
      </c>
      <c r="Q38" s="311">
        <v>0</v>
      </c>
      <c r="R38" s="311">
        <f t="shared" si="9"/>
        <v>1654</v>
      </c>
      <c r="S38" s="311">
        <v>0</v>
      </c>
      <c r="T38" s="311">
        <v>1654</v>
      </c>
      <c r="U38" s="311">
        <v>0</v>
      </c>
      <c r="V38" s="311">
        <f t="shared" si="10"/>
        <v>15</v>
      </c>
      <c r="W38" s="311">
        <v>15</v>
      </c>
      <c r="X38" s="311">
        <v>0</v>
      </c>
      <c r="Y38" s="311">
        <v>0</v>
      </c>
      <c r="Z38" s="311">
        <f t="shared" si="11"/>
        <v>145</v>
      </c>
      <c r="AA38" s="311">
        <v>51</v>
      </c>
      <c r="AB38" s="311">
        <v>94</v>
      </c>
      <c r="AC38" s="311">
        <v>0</v>
      </c>
      <c r="AD38" s="311">
        <f t="shared" si="12"/>
        <v>1677</v>
      </c>
      <c r="AE38" s="311">
        <f t="shared" si="13"/>
        <v>0</v>
      </c>
      <c r="AF38" s="311">
        <v>0</v>
      </c>
      <c r="AG38" s="311">
        <v>0</v>
      </c>
      <c r="AH38" s="311">
        <v>0</v>
      </c>
      <c r="AI38" s="311">
        <f t="shared" si="14"/>
        <v>1574</v>
      </c>
      <c r="AJ38" s="311">
        <v>0</v>
      </c>
      <c r="AK38" s="311">
        <v>0</v>
      </c>
      <c r="AL38" s="311">
        <v>1574</v>
      </c>
      <c r="AM38" s="311">
        <f t="shared" si="15"/>
        <v>94</v>
      </c>
      <c r="AN38" s="311">
        <v>0</v>
      </c>
      <c r="AO38" s="311">
        <v>0</v>
      </c>
      <c r="AP38" s="311">
        <v>94</v>
      </c>
      <c r="AQ38" s="311">
        <f t="shared" si="16"/>
        <v>9</v>
      </c>
      <c r="AR38" s="311">
        <v>0</v>
      </c>
      <c r="AS38" s="311">
        <v>0</v>
      </c>
      <c r="AT38" s="311">
        <v>9</v>
      </c>
      <c r="AU38" s="311">
        <f t="shared" si="17"/>
        <v>0</v>
      </c>
      <c r="AV38" s="311">
        <v>0</v>
      </c>
      <c r="AW38" s="311">
        <v>0</v>
      </c>
      <c r="AX38" s="311">
        <v>0</v>
      </c>
      <c r="AY38" s="311">
        <f t="shared" si="18"/>
        <v>0</v>
      </c>
      <c r="AZ38" s="311">
        <v>0</v>
      </c>
      <c r="BA38" s="311">
        <v>0</v>
      </c>
      <c r="BB38" s="311">
        <v>0</v>
      </c>
      <c r="BC38" s="311">
        <f t="shared" si="19"/>
        <v>67</v>
      </c>
      <c r="BD38" s="311">
        <f t="shared" si="20"/>
        <v>52</v>
      </c>
      <c r="BE38" s="311">
        <v>0</v>
      </c>
      <c r="BF38" s="311">
        <v>2</v>
      </c>
      <c r="BG38" s="311">
        <v>2</v>
      </c>
      <c r="BH38" s="311">
        <v>0</v>
      </c>
      <c r="BI38" s="311">
        <v>0</v>
      </c>
      <c r="BJ38" s="311">
        <v>48</v>
      </c>
      <c r="BK38" s="311">
        <f t="shared" si="21"/>
        <v>15</v>
      </c>
      <c r="BL38" s="311">
        <v>0</v>
      </c>
      <c r="BM38" s="311">
        <v>14</v>
      </c>
      <c r="BN38" s="311">
        <v>1</v>
      </c>
      <c r="BO38" s="311">
        <v>0</v>
      </c>
      <c r="BP38" s="311">
        <v>0</v>
      </c>
      <c r="BQ38" s="311">
        <v>0</v>
      </c>
      <c r="BR38" s="311">
        <f t="shared" si="22"/>
        <v>10166</v>
      </c>
      <c r="BS38" s="311">
        <f t="shared" si="22"/>
        <v>0</v>
      </c>
      <c r="BT38" s="311">
        <f t="shared" si="22"/>
        <v>6862</v>
      </c>
      <c r="BU38" s="311">
        <f t="shared" si="22"/>
        <v>1442</v>
      </c>
      <c r="BV38" s="311">
        <f t="shared" si="22"/>
        <v>1654</v>
      </c>
      <c r="BW38" s="311">
        <f t="shared" si="22"/>
        <v>15</v>
      </c>
      <c r="BX38" s="311">
        <f t="shared" si="22"/>
        <v>193</v>
      </c>
      <c r="BY38" s="311">
        <f t="shared" si="23"/>
        <v>10114</v>
      </c>
      <c r="BZ38" s="311">
        <f t="shared" si="24"/>
        <v>0</v>
      </c>
      <c r="CA38" s="311">
        <f t="shared" si="25"/>
        <v>6860</v>
      </c>
      <c r="CB38" s="311">
        <f t="shared" si="26"/>
        <v>1440</v>
      </c>
      <c r="CC38" s="311">
        <f t="shared" si="27"/>
        <v>1654</v>
      </c>
      <c r="CD38" s="311">
        <f t="shared" si="28"/>
        <v>15</v>
      </c>
      <c r="CE38" s="311">
        <f t="shared" si="29"/>
        <v>145</v>
      </c>
      <c r="CF38" s="311">
        <f t="shared" si="30"/>
        <v>52</v>
      </c>
      <c r="CG38" s="311">
        <f t="shared" si="31"/>
        <v>0</v>
      </c>
      <c r="CH38" s="311">
        <f t="shared" si="31"/>
        <v>2</v>
      </c>
      <c r="CI38" s="311">
        <f t="shared" si="31"/>
        <v>2</v>
      </c>
      <c r="CJ38" s="311">
        <f t="shared" si="31"/>
        <v>0</v>
      </c>
      <c r="CK38" s="311">
        <f t="shared" si="31"/>
        <v>0</v>
      </c>
      <c r="CL38" s="311">
        <f t="shared" si="31"/>
        <v>48</v>
      </c>
      <c r="CM38" s="311">
        <f t="shared" si="32"/>
        <v>1692</v>
      </c>
      <c r="CN38" s="311">
        <f t="shared" si="32"/>
        <v>0</v>
      </c>
      <c r="CO38" s="311">
        <f t="shared" si="32"/>
        <v>1588</v>
      </c>
      <c r="CP38" s="311">
        <f t="shared" si="32"/>
        <v>95</v>
      </c>
      <c r="CQ38" s="311">
        <f t="shared" si="32"/>
        <v>9</v>
      </c>
      <c r="CR38" s="311">
        <f t="shared" si="32"/>
        <v>0</v>
      </c>
      <c r="CS38" s="311">
        <f t="shared" si="32"/>
        <v>0</v>
      </c>
      <c r="CT38" s="311">
        <f t="shared" si="33"/>
        <v>1677</v>
      </c>
      <c r="CU38" s="311">
        <f t="shared" si="34"/>
        <v>0</v>
      </c>
      <c r="CV38" s="311">
        <f t="shared" si="35"/>
        <v>1574</v>
      </c>
      <c r="CW38" s="311">
        <f t="shared" si="36"/>
        <v>94</v>
      </c>
      <c r="CX38" s="311">
        <f t="shared" si="37"/>
        <v>9</v>
      </c>
      <c r="CY38" s="311">
        <f t="shared" si="38"/>
        <v>0</v>
      </c>
      <c r="CZ38" s="311">
        <f t="shared" si="39"/>
        <v>0</v>
      </c>
      <c r="DA38" s="311">
        <f t="shared" si="40"/>
        <v>15</v>
      </c>
      <c r="DB38" s="311">
        <f t="shared" si="41"/>
        <v>0</v>
      </c>
      <c r="DC38" s="311">
        <f t="shared" si="41"/>
        <v>14</v>
      </c>
      <c r="DD38" s="311">
        <f t="shared" si="41"/>
        <v>1</v>
      </c>
      <c r="DE38" s="311">
        <f t="shared" si="41"/>
        <v>0</v>
      </c>
      <c r="DF38" s="311">
        <f t="shared" si="41"/>
        <v>0</v>
      </c>
      <c r="DG38" s="311">
        <f t="shared" si="41"/>
        <v>0</v>
      </c>
      <c r="DH38" s="311">
        <v>0</v>
      </c>
      <c r="DI38" s="311">
        <f t="shared" si="42"/>
        <v>0</v>
      </c>
      <c r="DJ38" s="311">
        <v>0</v>
      </c>
      <c r="DK38" s="311">
        <v>0</v>
      </c>
      <c r="DL38" s="311">
        <v>0</v>
      </c>
      <c r="DM38" s="311">
        <v>0</v>
      </c>
    </row>
    <row r="39" spans="1:117" s="282" customFormat="1" ht="12" customHeight="1">
      <c r="A39" s="277" t="s">
        <v>555</v>
      </c>
      <c r="B39" s="278" t="s">
        <v>626</v>
      </c>
      <c r="C39" s="277" t="s">
        <v>627</v>
      </c>
      <c r="D39" s="311">
        <f t="shared" si="4"/>
        <v>16044</v>
      </c>
      <c r="E39" s="311">
        <f t="shared" si="5"/>
        <v>11150</v>
      </c>
      <c r="F39" s="311">
        <f t="shared" si="6"/>
        <v>0</v>
      </c>
      <c r="G39" s="311">
        <v>0</v>
      </c>
      <c r="H39" s="311">
        <v>0</v>
      </c>
      <c r="I39" s="311">
        <v>0</v>
      </c>
      <c r="J39" s="311">
        <f t="shared" si="7"/>
        <v>9504</v>
      </c>
      <c r="K39" s="311">
        <v>4</v>
      </c>
      <c r="L39" s="311">
        <v>9500</v>
      </c>
      <c r="M39" s="311">
        <v>0</v>
      </c>
      <c r="N39" s="311">
        <f t="shared" si="8"/>
        <v>877</v>
      </c>
      <c r="O39" s="311">
        <v>0</v>
      </c>
      <c r="P39" s="311">
        <v>877</v>
      </c>
      <c r="Q39" s="311">
        <v>0</v>
      </c>
      <c r="R39" s="311">
        <f t="shared" si="9"/>
        <v>746</v>
      </c>
      <c r="S39" s="311">
        <v>0</v>
      </c>
      <c r="T39" s="311">
        <v>746</v>
      </c>
      <c r="U39" s="311">
        <v>0</v>
      </c>
      <c r="V39" s="311">
        <f t="shared" si="10"/>
        <v>0</v>
      </c>
      <c r="W39" s="311">
        <v>0</v>
      </c>
      <c r="X39" s="311">
        <v>0</v>
      </c>
      <c r="Y39" s="311">
        <v>0</v>
      </c>
      <c r="Z39" s="311">
        <f t="shared" si="11"/>
        <v>23</v>
      </c>
      <c r="AA39" s="311">
        <v>0</v>
      </c>
      <c r="AB39" s="311">
        <v>23</v>
      </c>
      <c r="AC39" s="311">
        <v>0</v>
      </c>
      <c r="AD39" s="311">
        <f t="shared" si="12"/>
        <v>2406</v>
      </c>
      <c r="AE39" s="311">
        <f t="shared" si="13"/>
        <v>0</v>
      </c>
      <c r="AF39" s="311">
        <v>0</v>
      </c>
      <c r="AG39" s="311">
        <v>0</v>
      </c>
      <c r="AH39" s="311">
        <v>0</v>
      </c>
      <c r="AI39" s="311">
        <f t="shared" si="14"/>
        <v>2384</v>
      </c>
      <c r="AJ39" s="311">
        <v>0</v>
      </c>
      <c r="AK39" s="311">
        <v>0</v>
      </c>
      <c r="AL39" s="311">
        <v>2384</v>
      </c>
      <c r="AM39" s="311">
        <f t="shared" si="15"/>
        <v>22</v>
      </c>
      <c r="AN39" s="311">
        <v>0</v>
      </c>
      <c r="AO39" s="311">
        <v>0</v>
      </c>
      <c r="AP39" s="311">
        <v>22</v>
      </c>
      <c r="AQ39" s="311">
        <f t="shared" si="16"/>
        <v>0</v>
      </c>
      <c r="AR39" s="311">
        <v>0</v>
      </c>
      <c r="AS39" s="311">
        <v>0</v>
      </c>
      <c r="AT39" s="311">
        <v>0</v>
      </c>
      <c r="AU39" s="311">
        <f t="shared" si="17"/>
        <v>0</v>
      </c>
      <c r="AV39" s="311">
        <v>0</v>
      </c>
      <c r="AW39" s="311">
        <v>0</v>
      </c>
      <c r="AX39" s="311">
        <v>0</v>
      </c>
      <c r="AY39" s="311">
        <f t="shared" si="18"/>
        <v>0</v>
      </c>
      <c r="AZ39" s="311">
        <v>0</v>
      </c>
      <c r="BA39" s="311">
        <v>0</v>
      </c>
      <c r="BB39" s="311">
        <v>0</v>
      </c>
      <c r="BC39" s="311">
        <f t="shared" si="19"/>
        <v>2488</v>
      </c>
      <c r="BD39" s="311">
        <f t="shared" si="20"/>
        <v>1085</v>
      </c>
      <c r="BE39" s="311">
        <v>0</v>
      </c>
      <c r="BF39" s="311">
        <v>874</v>
      </c>
      <c r="BG39" s="311">
        <v>100</v>
      </c>
      <c r="BH39" s="311">
        <v>11</v>
      </c>
      <c r="BI39" s="311">
        <v>0</v>
      </c>
      <c r="BJ39" s="311">
        <v>100</v>
      </c>
      <c r="BK39" s="311">
        <f t="shared" si="21"/>
        <v>1403</v>
      </c>
      <c r="BL39" s="311">
        <v>0</v>
      </c>
      <c r="BM39" s="311">
        <v>1346</v>
      </c>
      <c r="BN39" s="311">
        <v>39</v>
      </c>
      <c r="BO39" s="311">
        <v>0</v>
      </c>
      <c r="BP39" s="311">
        <v>0</v>
      </c>
      <c r="BQ39" s="311">
        <v>18</v>
      </c>
      <c r="BR39" s="311">
        <f t="shared" si="22"/>
        <v>12235</v>
      </c>
      <c r="BS39" s="311">
        <f t="shared" si="22"/>
        <v>0</v>
      </c>
      <c r="BT39" s="311">
        <f t="shared" si="22"/>
        <v>10378</v>
      </c>
      <c r="BU39" s="311">
        <f t="shared" si="22"/>
        <v>977</v>
      </c>
      <c r="BV39" s="311">
        <f t="shared" si="22"/>
        <v>757</v>
      </c>
      <c r="BW39" s="311">
        <f t="shared" si="22"/>
        <v>0</v>
      </c>
      <c r="BX39" s="311">
        <f t="shared" si="22"/>
        <v>123</v>
      </c>
      <c r="BY39" s="311">
        <f t="shared" si="23"/>
        <v>11150</v>
      </c>
      <c r="BZ39" s="311">
        <f t="shared" si="24"/>
        <v>0</v>
      </c>
      <c r="CA39" s="311">
        <f t="shared" si="25"/>
        <v>9504</v>
      </c>
      <c r="CB39" s="311">
        <f t="shared" si="26"/>
        <v>877</v>
      </c>
      <c r="CC39" s="311">
        <f t="shared" si="27"/>
        <v>746</v>
      </c>
      <c r="CD39" s="311">
        <f t="shared" si="28"/>
        <v>0</v>
      </c>
      <c r="CE39" s="311">
        <f t="shared" si="29"/>
        <v>23</v>
      </c>
      <c r="CF39" s="311">
        <f t="shared" si="30"/>
        <v>1085</v>
      </c>
      <c r="CG39" s="311">
        <f t="shared" si="31"/>
        <v>0</v>
      </c>
      <c r="CH39" s="311">
        <f t="shared" si="31"/>
        <v>874</v>
      </c>
      <c r="CI39" s="311">
        <f t="shared" si="31"/>
        <v>100</v>
      </c>
      <c r="CJ39" s="311">
        <f t="shared" si="31"/>
        <v>11</v>
      </c>
      <c r="CK39" s="311">
        <f t="shared" si="31"/>
        <v>0</v>
      </c>
      <c r="CL39" s="311">
        <f t="shared" si="31"/>
        <v>100</v>
      </c>
      <c r="CM39" s="311">
        <f t="shared" si="32"/>
        <v>3809</v>
      </c>
      <c r="CN39" s="311">
        <f t="shared" si="32"/>
        <v>0</v>
      </c>
      <c r="CO39" s="311">
        <f t="shared" si="32"/>
        <v>3730</v>
      </c>
      <c r="CP39" s="311">
        <f t="shared" si="32"/>
        <v>61</v>
      </c>
      <c r="CQ39" s="311">
        <f t="shared" si="32"/>
        <v>0</v>
      </c>
      <c r="CR39" s="311">
        <f t="shared" si="32"/>
        <v>0</v>
      </c>
      <c r="CS39" s="311">
        <f t="shared" si="32"/>
        <v>18</v>
      </c>
      <c r="CT39" s="311">
        <f t="shared" si="33"/>
        <v>2406</v>
      </c>
      <c r="CU39" s="311">
        <f t="shared" si="34"/>
        <v>0</v>
      </c>
      <c r="CV39" s="311">
        <f t="shared" si="35"/>
        <v>2384</v>
      </c>
      <c r="CW39" s="311">
        <f t="shared" si="36"/>
        <v>22</v>
      </c>
      <c r="CX39" s="311">
        <f t="shared" si="37"/>
        <v>0</v>
      </c>
      <c r="CY39" s="311">
        <f t="shared" si="38"/>
        <v>0</v>
      </c>
      <c r="CZ39" s="311">
        <f t="shared" si="39"/>
        <v>0</v>
      </c>
      <c r="DA39" s="311">
        <f t="shared" si="40"/>
        <v>1403</v>
      </c>
      <c r="DB39" s="311">
        <f t="shared" si="41"/>
        <v>0</v>
      </c>
      <c r="DC39" s="311">
        <f t="shared" si="41"/>
        <v>1346</v>
      </c>
      <c r="DD39" s="311">
        <f t="shared" si="41"/>
        <v>39</v>
      </c>
      <c r="DE39" s="311">
        <f t="shared" si="41"/>
        <v>0</v>
      </c>
      <c r="DF39" s="311">
        <f t="shared" si="41"/>
        <v>0</v>
      </c>
      <c r="DG39" s="311">
        <f t="shared" si="41"/>
        <v>18</v>
      </c>
      <c r="DH39" s="311">
        <v>0</v>
      </c>
      <c r="DI39" s="311">
        <f t="shared" si="42"/>
        <v>0</v>
      </c>
      <c r="DJ39" s="311">
        <v>0</v>
      </c>
      <c r="DK39" s="311">
        <v>0</v>
      </c>
      <c r="DL39" s="311">
        <v>0</v>
      </c>
      <c r="DM39" s="311">
        <v>0</v>
      </c>
    </row>
    <row r="40" spans="1:117" s="282" customFormat="1" ht="12" customHeight="1">
      <c r="A40" s="277" t="s">
        <v>555</v>
      </c>
      <c r="B40" s="278" t="s">
        <v>628</v>
      </c>
      <c r="C40" s="277" t="s">
        <v>629</v>
      </c>
      <c r="D40" s="311">
        <f t="shared" si="4"/>
        <v>9475</v>
      </c>
      <c r="E40" s="311">
        <f t="shared" si="5"/>
        <v>7358</v>
      </c>
      <c r="F40" s="311">
        <f t="shared" si="6"/>
        <v>0</v>
      </c>
      <c r="G40" s="311">
        <v>0</v>
      </c>
      <c r="H40" s="311">
        <v>0</v>
      </c>
      <c r="I40" s="311">
        <v>0</v>
      </c>
      <c r="J40" s="311">
        <f t="shared" si="7"/>
        <v>6490</v>
      </c>
      <c r="K40" s="311">
        <v>0</v>
      </c>
      <c r="L40" s="311">
        <v>6490</v>
      </c>
      <c r="M40" s="311">
        <v>0</v>
      </c>
      <c r="N40" s="311">
        <f t="shared" si="8"/>
        <v>283</v>
      </c>
      <c r="O40" s="311">
        <v>0</v>
      </c>
      <c r="P40" s="311">
        <v>283</v>
      </c>
      <c r="Q40" s="311">
        <v>0</v>
      </c>
      <c r="R40" s="311">
        <f t="shared" si="9"/>
        <v>566</v>
      </c>
      <c r="S40" s="311">
        <v>0</v>
      </c>
      <c r="T40" s="311">
        <v>566</v>
      </c>
      <c r="U40" s="311">
        <v>0</v>
      </c>
      <c r="V40" s="311">
        <f t="shared" si="10"/>
        <v>0</v>
      </c>
      <c r="W40" s="311">
        <v>0</v>
      </c>
      <c r="X40" s="311">
        <v>0</v>
      </c>
      <c r="Y40" s="311">
        <v>0</v>
      </c>
      <c r="Z40" s="311">
        <f t="shared" si="11"/>
        <v>19</v>
      </c>
      <c r="AA40" s="311">
        <v>0</v>
      </c>
      <c r="AB40" s="311">
        <v>19</v>
      </c>
      <c r="AC40" s="311">
        <v>0</v>
      </c>
      <c r="AD40" s="311">
        <f t="shared" si="12"/>
        <v>1679</v>
      </c>
      <c r="AE40" s="311">
        <f t="shared" si="13"/>
        <v>0</v>
      </c>
      <c r="AF40" s="311">
        <v>0</v>
      </c>
      <c r="AG40" s="311">
        <v>0</v>
      </c>
      <c r="AH40" s="311">
        <v>0</v>
      </c>
      <c r="AI40" s="311">
        <f t="shared" si="14"/>
        <v>1491</v>
      </c>
      <c r="AJ40" s="311">
        <v>0</v>
      </c>
      <c r="AK40" s="311">
        <v>0</v>
      </c>
      <c r="AL40" s="311">
        <v>1491</v>
      </c>
      <c r="AM40" s="311">
        <f t="shared" si="15"/>
        <v>8</v>
      </c>
      <c r="AN40" s="311">
        <v>0</v>
      </c>
      <c r="AO40" s="311">
        <v>0</v>
      </c>
      <c r="AP40" s="311">
        <v>8</v>
      </c>
      <c r="AQ40" s="311">
        <f t="shared" si="16"/>
        <v>180</v>
      </c>
      <c r="AR40" s="311">
        <v>0</v>
      </c>
      <c r="AS40" s="311">
        <v>0</v>
      </c>
      <c r="AT40" s="311">
        <v>180</v>
      </c>
      <c r="AU40" s="311">
        <f t="shared" si="17"/>
        <v>0</v>
      </c>
      <c r="AV40" s="311">
        <v>0</v>
      </c>
      <c r="AW40" s="311">
        <v>0</v>
      </c>
      <c r="AX40" s="311">
        <v>0</v>
      </c>
      <c r="AY40" s="311">
        <f t="shared" si="18"/>
        <v>0</v>
      </c>
      <c r="AZ40" s="311">
        <v>0</v>
      </c>
      <c r="BA40" s="311">
        <v>0</v>
      </c>
      <c r="BB40" s="311">
        <v>0</v>
      </c>
      <c r="BC40" s="311">
        <f t="shared" si="19"/>
        <v>438</v>
      </c>
      <c r="BD40" s="311">
        <f t="shared" si="20"/>
        <v>306</v>
      </c>
      <c r="BE40" s="311">
        <v>0</v>
      </c>
      <c r="BF40" s="311">
        <v>252</v>
      </c>
      <c r="BG40" s="311">
        <v>54</v>
      </c>
      <c r="BH40" s="311">
        <v>0</v>
      </c>
      <c r="BI40" s="311">
        <v>0</v>
      </c>
      <c r="BJ40" s="311">
        <v>0</v>
      </c>
      <c r="BK40" s="311">
        <f t="shared" si="21"/>
        <v>132</v>
      </c>
      <c r="BL40" s="311">
        <v>0</v>
      </c>
      <c r="BM40" s="311">
        <v>131</v>
      </c>
      <c r="BN40" s="311">
        <v>1</v>
      </c>
      <c r="BO40" s="311">
        <v>0</v>
      </c>
      <c r="BP40" s="311">
        <v>0</v>
      </c>
      <c r="BQ40" s="311">
        <v>0</v>
      </c>
      <c r="BR40" s="311">
        <f t="shared" si="22"/>
        <v>7664</v>
      </c>
      <c r="BS40" s="311">
        <f t="shared" si="22"/>
        <v>0</v>
      </c>
      <c r="BT40" s="311">
        <f t="shared" si="22"/>
        <v>6742</v>
      </c>
      <c r="BU40" s="311">
        <f t="shared" si="22"/>
        <v>337</v>
      </c>
      <c r="BV40" s="311">
        <f t="shared" si="22"/>
        <v>566</v>
      </c>
      <c r="BW40" s="311">
        <f t="shared" si="22"/>
        <v>0</v>
      </c>
      <c r="BX40" s="311">
        <f t="shared" si="22"/>
        <v>19</v>
      </c>
      <c r="BY40" s="311">
        <f t="shared" si="23"/>
        <v>7358</v>
      </c>
      <c r="BZ40" s="311">
        <f t="shared" si="24"/>
        <v>0</v>
      </c>
      <c r="CA40" s="311">
        <f t="shared" si="25"/>
        <v>6490</v>
      </c>
      <c r="CB40" s="311">
        <f t="shared" si="26"/>
        <v>283</v>
      </c>
      <c r="CC40" s="311">
        <f t="shared" si="27"/>
        <v>566</v>
      </c>
      <c r="CD40" s="311">
        <f t="shared" si="28"/>
        <v>0</v>
      </c>
      <c r="CE40" s="311">
        <f t="shared" si="29"/>
        <v>19</v>
      </c>
      <c r="CF40" s="311">
        <f t="shared" si="30"/>
        <v>306</v>
      </c>
      <c r="CG40" s="311">
        <f t="shared" si="31"/>
        <v>0</v>
      </c>
      <c r="CH40" s="311">
        <f t="shared" si="31"/>
        <v>252</v>
      </c>
      <c r="CI40" s="311">
        <f t="shared" si="31"/>
        <v>54</v>
      </c>
      <c r="CJ40" s="311">
        <f t="shared" si="31"/>
        <v>0</v>
      </c>
      <c r="CK40" s="311">
        <f t="shared" si="31"/>
        <v>0</v>
      </c>
      <c r="CL40" s="311">
        <f t="shared" si="31"/>
        <v>0</v>
      </c>
      <c r="CM40" s="311">
        <f t="shared" si="32"/>
        <v>1811</v>
      </c>
      <c r="CN40" s="311">
        <f t="shared" si="32"/>
        <v>0</v>
      </c>
      <c r="CO40" s="311">
        <f t="shared" si="32"/>
        <v>1622</v>
      </c>
      <c r="CP40" s="311">
        <f t="shared" si="32"/>
        <v>9</v>
      </c>
      <c r="CQ40" s="311">
        <f t="shared" si="32"/>
        <v>180</v>
      </c>
      <c r="CR40" s="311">
        <f t="shared" si="32"/>
        <v>0</v>
      </c>
      <c r="CS40" s="311">
        <f t="shared" si="32"/>
        <v>0</v>
      </c>
      <c r="CT40" s="311">
        <f t="shared" si="33"/>
        <v>1679</v>
      </c>
      <c r="CU40" s="311">
        <f t="shared" si="34"/>
        <v>0</v>
      </c>
      <c r="CV40" s="311">
        <f t="shared" si="35"/>
        <v>1491</v>
      </c>
      <c r="CW40" s="311">
        <f t="shared" si="36"/>
        <v>8</v>
      </c>
      <c r="CX40" s="311">
        <f t="shared" si="37"/>
        <v>180</v>
      </c>
      <c r="CY40" s="311">
        <f t="shared" si="38"/>
        <v>0</v>
      </c>
      <c r="CZ40" s="311">
        <f t="shared" si="39"/>
        <v>0</v>
      </c>
      <c r="DA40" s="311">
        <f t="shared" si="40"/>
        <v>132</v>
      </c>
      <c r="DB40" s="311">
        <f t="shared" si="41"/>
        <v>0</v>
      </c>
      <c r="DC40" s="311">
        <f t="shared" si="41"/>
        <v>131</v>
      </c>
      <c r="DD40" s="311">
        <f t="shared" si="41"/>
        <v>1</v>
      </c>
      <c r="DE40" s="311">
        <f t="shared" si="41"/>
        <v>0</v>
      </c>
      <c r="DF40" s="311">
        <f t="shared" si="41"/>
        <v>0</v>
      </c>
      <c r="DG40" s="311">
        <f t="shared" si="41"/>
        <v>0</v>
      </c>
      <c r="DH40" s="311">
        <v>0</v>
      </c>
      <c r="DI40" s="311">
        <f t="shared" si="42"/>
        <v>0</v>
      </c>
      <c r="DJ40" s="311">
        <v>0</v>
      </c>
      <c r="DK40" s="311">
        <v>0</v>
      </c>
      <c r="DL40" s="311">
        <v>0</v>
      </c>
      <c r="DM40" s="311">
        <v>0</v>
      </c>
    </row>
    <row r="41" spans="1:117" s="282" customFormat="1" ht="12" customHeight="1">
      <c r="A41" s="277" t="s">
        <v>555</v>
      </c>
      <c r="B41" s="278" t="s">
        <v>630</v>
      </c>
      <c r="C41" s="277" t="s">
        <v>631</v>
      </c>
      <c r="D41" s="311">
        <f t="shared" si="4"/>
        <v>9781</v>
      </c>
      <c r="E41" s="311">
        <f t="shared" si="5"/>
        <v>6386</v>
      </c>
      <c r="F41" s="311">
        <f t="shared" si="6"/>
        <v>0</v>
      </c>
      <c r="G41" s="311">
        <v>0</v>
      </c>
      <c r="H41" s="311">
        <v>0</v>
      </c>
      <c r="I41" s="311">
        <v>0</v>
      </c>
      <c r="J41" s="311">
        <f t="shared" si="7"/>
        <v>5086</v>
      </c>
      <c r="K41" s="311">
        <v>0</v>
      </c>
      <c r="L41" s="311">
        <v>5086</v>
      </c>
      <c r="M41" s="311">
        <v>0</v>
      </c>
      <c r="N41" s="311">
        <f t="shared" si="8"/>
        <v>170</v>
      </c>
      <c r="O41" s="311">
        <v>0</v>
      </c>
      <c r="P41" s="311">
        <v>170</v>
      </c>
      <c r="Q41" s="311">
        <v>0</v>
      </c>
      <c r="R41" s="311">
        <f t="shared" si="9"/>
        <v>1088</v>
      </c>
      <c r="S41" s="311">
        <v>0</v>
      </c>
      <c r="T41" s="311">
        <v>1088</v>
      </c>
      <c r="U41" s="311">
        <v>0</v>
      </c>
      <c r="V41" s="311">
        <f t="shared" si="10"/>
        <v>0</v>
      </c>
      <c r="W41" s="311">
        <v>0</v>
      </c>
      <c r="X41" s="311">
        <v>0</v>
      </c>
      <c r="Y41" s="311">
        <v>0</v>
      </c>
      <c r="Z41" s="311">
        <f t="shared" si="11"/>
        <v>42</v>
      </c>
      <c r="AA41" s="311">
        <v>0</v>
      </c>
      <c r="AB41" s="311">
        <v>42</v>
      </c>
      <c r="AC41" s="311">
        <v>0</v>
      </c>
      <c r="AD41" s="311">
        <f t="shared" si="12"/>
        <v>2540</v>
      </c>
      <c r="AE41" s="311">
        <f t="shared" si="13"/>
        <v>0</v>
      </c>
      <c r="AF41" s="311">
        <v>0</v>
      </c>
      <c r="AG41" s="311">
        <v>0</v>
      </c>
      <c r="AH41" s="311">
        <v>0</v>
      </c>
      <c r="AI41" s="311">
        <f t="shared" si="14"/>
        <v>2504</v>
      </c>
      <c r="AJ41" s="311">
        <v>0</v>
      </c>
      <c r="AK41" s="311">
        <v>0</v>
      </c>
      <c r="AL41" s="311">
        <v>2504</v>
      </c>
      <c r="AM41" s="311">
        <f t="shared" si="15"/>
        <v>29</v>
      </c>
      <c r="AN41" s="311">
        <v>0</v>
      </c>
      <c r="AO41" s="311">
        <v>0</v>
      </c>
      <c r="AP41" s="311">
        <v>29</v>
      </c>
      <c r="AQ41" s="311">
        <f t="shared" si="16"/>
        <v>0</v>
      </c>
      <c r="AR41" s="311">
        <v>0</v>
      </c>
      <c r="AS41" s="311">
        <v>0</v>
      </c>
      <c r="AT41" s="311">
        <v>0</v>
      </c>
      <c r="AU41" s="311">
        <f t="shared" si="17"/>
        <v>0</v>
      </c>
      <c r="AV41" s="311">
        <v>0</v>
      </c>
      <c r="AW41" s="311">
        <v>0</v>
      </c>
      <c r="AX41" s="311">
        <v>0</v>
      </c>
      <c r="AY41" s="311">
        <f t="shared" si="18"/>
        <v>7</v>
      </c>
      <c r="AZ41" s="311">
        <v>0</v>
      </c>
      <c r="BA41" s="311">
        <v>0</v>
      </c>
      <c r="BB41" s="311">
        <v>7</v>
      </c>
      <c r="BC41" s="311">
        <f t="shared" si="19"/>
        <v>855</v>
      </c>
      <c r="BD41" s="311">
        <f t="shared" si="20"/>
        <v>346</v>
      </c>
      <c r="BE41" s="311">
        <v>0</v>
      </c>
      <c r="BF41" s="311">
        <v>256</v>
      </c>
      <c r="BG41" s="311">
        <v>23</v>
      </c>
      <c r="BH41" s="311"/>
      <c r="BI41" s="311">
        <v>0</v>
      </c>
      <c r="BJ41" s="311">
        <v>67</v>
      </c>
      <c r="BK41" s="311">
        <f t="shared" si="21"/>
        <v>509</v>
      </c>
      <c r="BL41" s="311">
        <v>0</v>
      </c>
      <c r="BM41" s="311">
        <v>502</v>
      </c>
      <c r="BN41" s="311">
        <v>3</v>
      </c>
      <c r="BO41" s="311">
        <v>0</v>
      </c>
      <c r="BP41" s="311">
        <v>0</v>
      </c>
      <c r="BQ41" s="311">
        <v>4</v>
      </c>
      <c r="BR41" s="311">
        <f t="shared" si="22"/>
        <v>6732</v>
      </c>
      <c r="BS41" s="311">
        <f t="shared" si="22"/>
        <v>0</v>
      </c>
      <c r="BT41" s="311">
        <f t="shared" si="22"/>
        <v>5342</v>
      </c>
      <c r="BU41" s="311">
        <f t="shared" si="22"/>
        <v>193</v>
      </c>
      <c r="BV41" s="311">
        <f t="shared" si="22"/>
        <v>1088</v>
      </c>
      <c r="BW41" s="311">
        <f t="shared" si="22"/>
        <v>0</v>
      </c>
      <c r="BX41" s="311">
        <f t="shared" si="22"/>
        <v>109</v>
      </c>
      <c r="BY41" s="311">
        <f t="shared" si="23"/>
        <v>6386</v>
      </c>
      <c r="BZ41" s="311">
        <f t="shared" si="24"/>
        <v>0</v>
      </c>
      <c r="CA41" s="311">
        <f t="shared" si="25"/>
        <v>5086</v>
      </c>
      <c r="CB41" s="311">
        <f t="shared" si="26"/>
        <v>170</v>
      </c>
      <c r="CC41" s="311">
        <f t="shared" si="27"/>
        <v>1088</v>
      </c>
      <c r="CD41" s="311">
        <f t="shared" si="28"/>
        <v>0</v>
      </c>
      <c r="CE41" s="311">
        <f t="shared" si="29"/>
        <v>42</v>
      </c>
      <c r="CF41" s="311">
        <f t="shared" si="30"/>
        <v>346</v>
      </c>
      <c r="CG41" s="311">
        <f t="shared" si="31"/>
        <v>0</v>
      </c>
      <c r="CH41" s="311">
        <f t="shared" si="31"/>
        <v>256</v>
      </c>
      <c r="CI41" s="311">
        <f t="shared" si="31"/>
        <v>23</v>
      </c>
      <c r="CJ41" s="311">
        <f t="shared" si="31"/>
        <v>0</v>
      </c>
      <c r="CK41" s="311">
        <f t="shared" si="31"/>
        <v>0</v>
      </c>
      <c r="CL41" s="311">
        <f t="shared" si="31"/>
        <v>67</v>
      </c>
      <c r="CM41" s="311">
        <f t="shared" si="32"/>
        <v>3049</v>
      </c>
      <c r="CN41" s="311">
        <f t="shared" si="32"/>
        <v>0</v>
      </c>
      <c r="CO41" s="311">
        <f t="shared" si="32"/>
        <v>3006</v>
      </c>
      <c r="CP41" s="311">
        <f t="shared" si="32"/>
        <v>32</v>
      </c>
      <c r="CQ41" s="311">
        <f t="shared" si="32"/>
        <v>0</v>
      </c>
      <c r="CR41" s="311">
        <f t="shared" si="32"/>
        <v>0</v>
      </c>
      <c r="CS41" s="311">
        <f t="shared" si="32"/>
        <v>11</v>
      </c>
      <c r="CT41" s="311">
        <f t="shared" si="33"/>
        <v>2540</v>
      </c>
      <c r="CU41" s="311">
        <f t="shared" si="34"/>
        <v>0</v>
      </c>
      <c r="CV41" s="311">
        <f t="shared" si="35"/>
        <v>2504</v>
      </c>
      <c r="CW41" s="311">
        <f t="shared" si="36"/>
        <v>29</v>
      </c>
      <c r="CX41" s="311">
        <f t="shared" si="37"/>
        <v>0</v>
      </c>
      <c r="CY41" s="311">
        <f t="shared" si="38"/>
        <v>0</v>
      </c>
      <c r="CZ41" s="311">
        <f t="shared" si="39"/>
        <v>7</v>
      </c>
      <c r="DA41" s="311">
        <f t="shared" si="40"/>
        <v>509</v>
      </c>
      <c r="DB41" s="311">
        <f t="shared" si="41"/>
        <v>0</v>
      </c>
      <c r="DC41" s="311">
        <f t="shared" si="41"/>
        <v>502</v>
      </c>
      <c r="DD41" s="311">
        <f t="shared" si="41"/>
        <v>3</v>
      </c>
      <c r="DE41" s="311">
        <f t="shared" si="41"/>
        <v>0</v>
      </c>
      <c r="DF41" s="311">
        <f t="shared" si="41"/>
        <v>0</v>
      </c>
      <c r="DG41" s="311">
        <f t="shared" si="41"/>
        <v>4</v>
      </c>
      <c r="DH41" s="311">
        <v>0</v>
      </c>
      <c r="DI41" s="311">
        <f t="shared" si="42"/>
        <v>1</v>
      </c>
      <c r="DJ41" s="311">
        <v>0</v>
      </c>
      <c r="DK41" s="311">
        <v>0</v>
      </c>
      <c r="DL41" s="311">
        <v>0</v>
      </c>
      <c r="DM41" s="311">
        <v>1</v>
      </c>
    </row>
    <row r="42" spans="1:117" s="282" customFormat="1" ht="12" customHeight="1">
      <c r="A42" s="277" t="s">
        <v>555</v>
      </c>
      <c r="B42" s="278" t="s">
        <v>632</v>
      </c>
      <c r="C42" s="277" t="s">
        <v>633</v>
      </c>
      <c r="D42" s="311">
        <f t="shared" si="4"/>
        <v>5763</v>
      </c>
      <c r="E42" s="311">
        <f t="shared" si="5"/>
        <v>4445</v>
      </c>
      <c r="F42" s="311">
        <f t="shared" si="6"/>
        <v>0</v>
      </c>
      <c r="G42" s="311">
        <v>0</v>
      </c>
      <c r="H42" s="311">
        <v>0</v>
      </c>
      <c r="I42" s="311">
        <v>0</v>
      </c>
      <c r="J42" s="311">
        <f t="shared" si="7"/>
        <v>3782</v>
      </c>
      <c r="K42" s="311">
        <v>0</v>
      </c>
      <c r="L42" s="311">
        <v>3782</v>
      </c>
      <c r="M42" s="311">
        <v>0</v>
      </c>
      <c r="N42" s="311">
        <f t="shared" si="8"/>
        <v>0</v>
      </c>
      <c r="O42" s="311">
        <v>0</v>
      </c>
      <c r="P42" s="311">
        <v>0</v>
      </c>
      <c r="Q42" s="311">
        <v>0</v>
      </c>
      <c r="R42" s="311">
        <f t="shared" si="9"/>
        <v>341</v>
      </c>
      <c r="S42" s="311">
        <v>20</v>
      </c>
      <c r="T42" s="311">
        <v>321</v>
      </c>
      <c r="U42" s="311">
        <v>0</v>
      </c>
      <c r="V42" s="311">
        <f t="shared" si="10"/>
        <v>9</v>
      </c>
      <c r="W42" s="311">
        <v>0</v>
      </c>
      <c r="X42" s="311">
        <v>9</v>
      </c>
      <c r="Y42" s="311">
        <v>0</v>
      </c>
      <c r="Z42" s="311">
        <f t="shared" si="11"/>
        <v>313</v>
      </c>
      <c r="AA42" s="311">
        <v>0</v>
      </c>
      <c r="AB42" s="311">
        <v>313</v>
      </c>
      <c r="AC42" s="311">
        <v>0</v>
      </c>
      <c r="AD42" s="311">
        <f t="shared" si="12"/>
        <v>824</v>
      </c>
      <c r="AE42" s="311">
        <f t="shared" si="13"/>
        <v>0</v>
      </c>
      <c r="AF42" s="311">
        <v>0</v>
      </c>
      <c r="AG42" s="311">
        <v>0</v>
      </c>
      <c r="AH42" s="311">
        <v>0</v>
      </c>
      <c r="AI42" s="311">
        <f t="shared" si="14"/>
        <v>803</v>
      </c>
      <c r="AJ42" s="311">
        <v>0</v>
      </c>
      <c r="AK42" s="311">
        <v>0</v>
      </c>
      <c r="AL42" s="311">
        <v>803</v>
      </c>
      <c r="AM42" s="311">
        <f t="shared" si="15"/>
        <v>0</v>
      </c>
      <c r="AN42" s="311">
        <v>0</v>
      </c>
      <c r="AO42" s="311">
        <v>0</v>
      </c>
      <c r="AP42" s="311">
        <v>0</v>
      </c>
      <c r="AQ42" s="311">
        <f t="shared" si="16"/>
        <v>17</v>
      </c>
      <c r="AR42" s="311">
        <v>0</v>
      </c>
      <c r="AS42" s="311">
        <v>0</v>
      </c>
      <c r="AT42" s="311">
        <v>17</v>
      </c>
      <c r="AU42" s="311">
        <f t="shared" si="17"/>
        <v>0</v>
      </c>
      <c r="AV42" s="311">
        <v>0</v>
      </c>
      <c r="AW42" s="311">
        <v>0</v>
      </c>
      <c r="AX42" s="311">
        <v>0</v>
      </c>
      <c r="AY42" s="311">
        <f t="shared" si="18"/>
        <v>4</v>
      </c>
      <c r="AZ42" s="311">
        <v>0</v>
      </c>
      <c r="BA42" s="311">
        <v>0</v>
      </c>
      <c r="BB42" s="311">
        <v>4</v>
      </c>
      <c r="BC42" s="311">
        <f t="shared" si="19"/>
        <v>494</v>
      </c>
      <c r="BD42" s="311">
        <f t="shared" si="20"/>
        <v>246</v>
      </c>
      <c r="BE42" s="311">
        <v>0</v>
      </c>
      <c r="BF42" s="311">
        <v>206</v>
      </c>
      <c r="BG42" s="311">
        <v>0</v>
      </c>
      <c r="BH42" s="311">
        <v>17</v>
      </c>
      <c r="BI42" s="311">
        <v>0</v>
      </c>
      <c r="BJ42" s="311">
        <v>23</v>
      </c>
      <c r="BK42" s="311">
        <f t="shared" si="21"/>
        <v>248</v>
      </c>
      <c r="BL42" s="311">
        <v>0</v>
      </c>
      <c r="BM42" s="311">
        <v>218</v>
      </c>
      <c r="BN42" s="311">
        <v>0</v>
      </c>
      <c r="BO42" s="311">
        <v>12</v>
      </c>
      <c r="BP42" s="311">
        <v>0</v>
      </c>
      <c r="BQ42" s="311">
        <v>18</v>
      </c>
      <c r="BR42" s="311">
        <f t="shared" si="22"/>
        <v>4691</v>
      </c>
      <c r="BS42" s="311">
        <f t="shared" si="22"/>
        <v>0</v>
      </c>
      <c r="BT42" s="311">
        <f t="shared" si="22"/>
        <v>3988</v>
      </c>
      <c r="BU42" s="311">
        <f t="shared" si="22"/>
        <v>0</v>
      </c>
      <c r="BV42" s="311">
        <f t="shared" si="22"/>
        <v>358</v>
      </c>
      <c r="BW42" s="311">
        <f t="shared" si="22"/>
        <v>9</v>
      </c>
      <c r="BX42" s="311">
        <f t="shared" si="22"/>
        <v>336</v>
      </c>
      <c r="BY42" s="311">
        <f t="shared" si="23"/>
        <v>4445</v>
      </c>
      <c r="BZ42" s="311">
        <f t="shared" si="24"/>
        <v>0</v>
      </c>
      <c r="CA42" s="311">
        <f t="shared" si="25"/>
        <v>3782</v>
      </c>
      <c r="CB42" s="311">
        <f t="shared" si="26"/>
        <v>0</v>
      </c>
      <c r="CC42" s="311">
        <f t="shared" si="27"/>
        <v>341</v>
      </c>
      <c r="CD42" s="311">
        <f t="shared" si="28"/>
        <v>9</v>
      </c>
      <c r="CE42" s="311">
        <f t="shared" si="29"/>
        <v>313</v>
      </c>
      <c r="CF42" s="311">
        <f t="shared" si="30"/>
        <v>246</v>
      </c>
      <c r="CG42" s="311">
        <f t="shared" si="31"/>
        <v>0</v>
      </c>
      <c r="CH42" s="311">
        <f t="shared" si="31"/>
        <v>206</v>
      </c>
      <c r="CI42" s="311">
        <f t="shared" si="31"/>
        <v>0</v>
      </c>
      <c r="CJ42" s="311">
        <f t="shared" si="31"/>
        <v>17</v>
      </c>
      <c r="CK42" s="311">
        <f t="shared" si="31"/>
        <v>0</v>
      </c>
      <c r="CL42" s="311">
        <f t="shared" si="31"/>
        <v>23</v>
      </c>
      <c r="CM42" s="311">
        <f t="shared" si="32"/>
        <v>1072</v>
      </c>
      <c r="CN42" s="311">
        <f t="shared" si="32"/>
        <v>0</v>
      </c>
      <c r="CO42" s="311">
        <f t="shared" si="32"/>
        <v>1021</v>
      </c>
      <c r="CP42" s="311">
        <f t="shared" si="32"/>
        <v>0</v>
      </c>
      <c r="CQ42" s="311">
        <f t="shared" si="32"/>
        <v>29</v>
      </c>
      <c r="CR42" s="311">
        <f t="shared" si="32"/>
        <v>0</v>
      </c>
      <c r="CS42" s="311">
        <f t="shared" si="32"/>
        <v>22</v>
      </c>
      <c r="CT42" s="311">
        <f t="shared" si="33"/>
        <v>824</v>
      </c>
      <c r="CU42" s="311">
        <f t="shared" si="34"/>
        <v>0</v>
      </c>
      <c r="CV42" s="311">
        <f t="shared" si="35"/>
        <v>803</v>
      </c>
      <c r="CW42" s="311">
        <f t="shared" si="36"/>
        <v>0</v>
      </c>
      <c r="CX42" s="311">
        <f t="shared" si="37"/>
        <v>17</v>
      </c>
      <c r="CY42" s="311">
        <f t="shared" si="38"/>
        <v>0</v>
      </c>
      <c r="CZ42" s="311">
        <f t="shared" si="39"/>
        <v>4</v>
      </c>
      <c r="DA42" s="311">
        <f t="shared" si="40"/>
        <v>248</v>
      </c>
      <c r="DB42" s="311">
        <f t="shared" si="41"/>
        <v>0</v>
      </c>
      <c r="DC42" s="311">
        <f t="shared" si="41"/>
        <v>218</v>
      </c>
      <c r="DD42" s="311">
        <f t="shared" si="41"/>
        <v>0</v>
      </c>
      <c r="DE42" s="311">
        <f t="shared" si="41"/>
        <v>12</v>
      </c>
      <c r="DF42" s="311">
        <f t="shared" si="41"/>
        <v>0</v>
      </c>
      <c r="DG42" s="311">
        <f t="shared" si="41"/>
        <v>18</v>
      </c>
      <c r="DH42" s="311">
        <v>0</v>
      </c>
      <c r="DI42" s="311">
        <f t="shared" si="42"/>
        <v>0</v>
      </c>
      <c r="DJ42" s="311">
        <v>0</v>
      </c>
      <c r="DK42" s="311">
        <v>0</v>
      </c>
      <c r="DL42" s="311">
        <v>0</v>
      </c>
      <c r="DM42" s="311">
        <v>0</v>
      </c>
    </row>
    <row r="43" spans="1:117" s="282" customFormat="1" ht="12" customHeight="1">
      <c r="A43" s="277" t="s">
        <v>555</v>
      </c>
      <c r="B43" s="278" t="s">
        <v>634</v>
      </c>
      <c r="C43" s="277" t="s">
        <v>635</v>
      </c>
      <c r="D43" s="311">
        <f t="shared" si="4"/>
        <v>13519</v>
      </c>
      <c r="E43" s="311">
        <f t="shared" si="5"/>
        <v>9576</v>
      </c>
      <c r="F43" s="311">
        <f t="shared" si="6"/>
        <v>0</v>
      </c>
      <c r="G43" s="311">
        <v>0</v>
      </c>
      <c r="H43" s="311">
        <v>0</v>
      </c>
      <c r="I43" s="311">
        <v>0</v>
      </c>
      <c r="J43" s="311">
        <f t="shared" si="7"/>
        <v>6975</v>
      </c>
      <c r="K43" s="311">
        <v>317</v>
      </c>
      <c r="L43" s="311">
        <v>6658</v>
      </c>
      <c r="M43" s="311">
        <v>0</v>
      </c>
      <c r="N43" s="311">
        <f t="shared" si="8"/>
        <v>549</v>
      </c>
      <c r="O43" s="311">
        <v>1</v>
      </c>
      <c r="P43" s="311">
        <v>548</v>
      </c>
      <c r="Q43" s="311">
        <v>0</v>
      </c>
      <c r="R43" s="311">
        <f t="shared" si="9"/>
        <v>2052</v>
      </c>
      <c r="S43" s="311">
        <v>0</v>
      </c>
      <c r="T43" s="311">
        <v>2052</v>
      </c>
      <c r="U43" s="311">
        <v>0</v>
      </c>
      <c r="V43" s="311">
        <f t="shared" si="10"/>
        <v>0</v>
      </c>
      <c r="W43" s="311">
        <v>0</v>
      </c>
      <c r="X43" s="311">
        <v>0</v>
      </c>
      <c r="Y43" s="311">
        <v>0</v>
      </c>
      <c r="Z43" s="311">
        <f t="shared" si="11"/>
        <v>0</v>
      </c>
      <c r="AA43" s="311">
        <v>0</v>
      </c>
      <c r="AB43" s="311">
        <v>0</v>
      </c>
      <c r="AC43" s="311">
        <v>0</v>
      </c>
      <c r="AD43" s="311">
        <f t="shared" si="12"/>
        <v>2472</v>
      </c>
      <c r="AE43" s="311">
        <f t="shared" si="13"/>
        <v>0</v>
      </c>
      <c r="AF43" s="311">
        <v>0</v>
      </c>
      <c r="AG43" s="311">
        <v>0</v>
      </c>
      <c r="AH43" s="311">
        <v>0</v>
      </c>
      <c r="AI43" s="311">
        <f t="shared" si="14"/>
        <v>2381</v>
      </c>
      <c r="AJ43" s="311">
        <v>0</v>
      </c>
      <c r="AK43" s="311">
        <v>0</v>
      </c>
      <c r="AL43" s="311">
        <v>2381</v>
      </c>
      <c r="AM43" s="311">
        <f t="shared" si="15"/>
        <v>45</v>
      </c>
      <c r="AN43" s="311">
        <v>0</v>
      </c>
      <c r="AO43" s="311">
        <v>0</v>
      </c>
      <c r="AP43" s="311">
        <v>45</v>
      </c>
      <c r="AQ43" s="311">
        <f t="shared" si="16"/>
        <v>46</v>
      </c>
      <c r="AR43" s="311">
        <v>0</v>
      </c>
      <c r="AS43" s="311">
        <v>0</v>
      </c>
      <c r="AT43" s="311">
        <v>46</v>
      </c>
      <c r="AU43" s="311">
        <f t="shared" si="17"/>
        <v>0</v>
      </c>
      <c r="AV43" s="311">
        <v>0</v>
      </c>
      <c r="AW43" s="311">
        <v>0</v>
      </c>
      <c r="AX43" s="311">
        <v>0</v>
      </c>
      <c r="AY43" s="311">
        <f t="shared" si="18"/>
        <v>0</v>
      </c>
      <c r="AZ43" s="311">
        <v>0</v>
      </c>
      <c r="BA43" s="311">
        <v>0</v>
      </c>
      <c r="BB43" s="311">
        <v>0</v>
      </c>
      <c r="BC43" s="311">
        <f t="shared" si="19"/>
        <v>1471</v>
      </c>
      <c r="BD43" s="311">
        <f t="shared" si="20"/>
        <v>956</v>
      </c>
      <c r="BE43" s="311">
        <v>0</v>
      </c>
      <c r="BF43" s="311">
        <v>688</v>
      </c>
      <c r="BG43" s="311">
        <v>268</v>
      </c>
      <c r="BH43" s="311">
        <v>0</v>
      </c>
      <c r="BI43" s="311">
        <v>0</v>
      </c>
      <c r="BJ43" s="311">
        <v>0</v>
      </c>
      <c r="BK43" s="311">
        <f t="shared" si="21"/>
        <v>515</v>
      </c>
      <c r="BL43" s="311">
        <v>0</v>
      </c>
      <c r="BM43" s="311">
        <v>157</v>
      </c>
      <c r="BN43" s="311">
        <v>124</v>
      </c>
      <c r="BO43" s="311">
        <v>234</v>
      </c>
      <c r="BP43" s="311">
        <v>0</v>
      </c>
      <c r="BQ43" s="311">
        <v>0</v>
      </c>
      <c r="BR43" s="311">
        <f t="shared" si="22"/>
        <v>10532</v>
      </c>
      <c r="BS43" s="311">
        <f t="shared" si="22"/>
        <v>0</v>
      </c>
      <c r="BT43" s="311">
        <f t="shared" si="22"/>
        <v>7663</v>
      </c>
      <c r="BU43" s="311">
        <f t="shared" si="22"/>
        <v>817</v>
      </c>
      <c r="BV43" s="311">
        <f t="shared" si="22"/>
        <v>2052</v>
      </c>
      <c r="BW43" s="311">
        <f t="shared" si="22"/>
        <v>0</v>
      </c>
      <c r="BX43" s="311">
        <f t="shared" si="22"/>
        <v>0</v>
      </c>
      <c r="BY43" s="311">
        <f t="shared" si="23"/>
        <v>9576</v>
      </c>
      <c r="BZ43" s="311">
        <f t="shared" si="24"/>
        <v>0</v>
      </c>
      <c r="CA43" s="311">
        <f t="shared" si="25"/>
        <v>6975</v>
      </c>
      <c r="CB43" s="311">
        <f t="shared" si="26"/>
        <v>549</v>
      </c>
      <c r="CC43" s="311">
        <f t="shared" si="27"/>
        <v>2052</v>
      </c>
      <c r="CD43" s="311">
        <f t="shared" si="28"/>
        <v>0</v>
      </c>
      <c r="CE43" s="311">
        <f t="shared" si="29"/>
        <v>0</v>
      </c>
      <c r="CF43" s="311">
        <f t="shared" si="30"/>
        <v>956</v>
      </c>
      <c r="CG43" s="311">
        <f t="shared" si="31"/>
        <v>0</v>
      </c>
      <c r="CH43" s="311">
        <f t="shared" si="31"/>
        <v>688</v>
      </c>
      <c r="CI43" s="311">
        <f t="shared" si="31"/>
        <v>268</v>
      </c>
      <c r="CJ43" s="311">
        <f t="shared" si="31"/>
        <v>0</v>
      </c>
      <c r="CK43" s="311">
        <f t="shared" si="31"/>
        <v>0</v>
      </c>
      <c r="CL43" s="311">
        <f t="shared" si="31"/>
        <v>0</v>
      </c>
      <c r="CM43" s="311">
        <f t="shared" si="32"/>
        <v>2987</v>
      </c>
      <c r="CN43" s="311">
        <f t="shared" si="32"/>
        <v>0</v>
      </c>
      <c r="CO43" s="311">
        <f t="shared" si="32"/>
        <v>2538</v>
      </c>
      <c r="CP43" s="311">
        <f t="shared" si="32"/>
        <v>169</v>
      </c>
      <c r="CQ43" s="311">
        <f t="shared" si="32"/>
        <v>280</v>
      </c>
      <c r="CR43" s="311">
        <f t="shared" si="32"/>
        <v>0</v>
      </c>
      <c r="CS43" s="311">
        <f t="shared" si="32"/>
        <v>0</v>
      </c>
      <c r="CT43" s="311">
        <f t="shared" si="33"/>
        <v>2472</v>
      </c>
      <c r="CU43" s="311">
        <f t="shared" si="34"/>
        <v>0</v>
      </c>
      <c r="CV43" s="311">
        <f t="shared" si="35"/>
        <v>2381</v>
      </c>
      <c r="CW43" s="311">
        <f t="shared" si="36"/>
        <v>45</v>
      </c>
      <c r="CX43" s="311">
        <f t="shared" si="37"/>
        <v>46</v>
      </c>
      <c r="CY43" s="311">
        <f t="shared" si="38"/>
        <v>0</v>
      </c>
      <c r="CZ43" s="311">
        <f t="shared" si="39"/>
        <v>0</v>
      </c>
      <c r="DA43" s="311">
        <f t="shared" si="40"/>
        <v>515</v>
      </c>
      <c r="DB43" s="311">
        <f t="shared" si="41"/>
        <v>0</v>
      </c>
      <c r="DC43" s="311">
        <f t="shared" si="41"/>
        <v>157</v>
      </c>
      <c r="DD43" s="311">
        <f t="shared" si="41"/>
        <v>124</v>
      </c>
      <c r="DE43" s="311">
        <f t="shared" si="41"/>
        <v>234</v>
      </c>
      <c r="DF43" s="311">
        <f t="shared" si="41"/>
        <v>0</v>
      </c>
      <c r="DG43" s="311">
        <f t="shared" si="41"/>
        <v>0</v>
      </c>
      <c r="DH43" s="311">
        <v>0</v>
      </c>
      <c r="DI43" s="311">
        <f t="shared" si="42"/>
        <v>0</v>
      </c>
      <c r="DJ43" s="311">
        <v>0</v>
      </c>
      <c r="DK43" s="311">
        <v>0</v>
      </c>
      <c r="DL43" s="311">
        <v>0</v>
      </c>
      <c r="DM43" s="311">
        <v>0</v>
      </c>
    </row>
    <row r="44" spans="1:117" s="282" customFormat="1" ht="12" customHeight="1">
      <c r="A44" s="277" t="s">
        <v>555</v>
      </c>
      <c r="B44" s="278" t="s">
        <v>636</v>
      </c>
      <c r="C44" s="277" t="s">
        <v>637</v>
      </c>
      <c r="D44" s="311">
        <f t="shared" si="4"/>
        <v>6389</v>
      </c>
      <c r="E44" s="311">
        <f t="shared" si="5"/>
        <v>4283</v>
      </c>
      <c r="F44" s="311">
        <f t="shared" si="6"/>
        <v>0</v>
      </c>
      <c r="G44" s="311">
        <v>0</v>
      </c>
      <c r="H44" s="311">
        <v>0</v>
      </c>
      <c r="I44" s="311">
        <v>0</v>
      </c>
      <c r="J44" s="311">
        <f t="shared" si="7"/>
        <v>3500</v>
      </c>
      <c r="K44" s="311">
        <v>3500</v>
      </c>
      <c r="L44" s="311">
        <v>0</v>
      </c>
      <c r="M44" s="311">
        <v>0</v>
      </c>
      <c r="N44" s="311">
        <f t="shared" si="8"/>
        <v>93</v>
      </c>
      <c r="O44" s="311">
        <v>93</v>
      </c>
      <c r="P44" s="311">
        <v>0</v>
      </c>
      <c r="Q44" s="311">
        <v>0</v>
      </c>
      <c r="R44" s="311">
        <f t="shared" si="9"/>
        <v>585</v>
      </c>
      <c r="S44" s="311">
        <v>585</v>
      </c>
      <c r="T44" s="311">
        <v>0</v>
      </c>
      <c r="U44" s="311">
        <v>0</v>
      </c>
      <c r="V44" s="311">
        <f t="shared" si="10"/>
        <v>5</v>
      </c>
      <c r="W44" s="311">
        <v>5</v>
      </c>
      <c r="X44" s="311">
        <v>0</v>
      </c>
      <c r="Y44" s="311">
        <v>0</v>
      </c>
      <c r="Z44" s="311">
        <f t="shared" si="11"/>
        <v>100</v>
      </c>
      <c r="AA44" s="311">
        <v>100</v>
      </c>
      <c r="AB44" s="311">
        <v>0</v>
      </c>
      <c r="AC44" s="311">
        <v>0</v>
      </c>
      <c r="AD44" s="311">
        <f t="shared" si="12"/>
        <v>1138</v>
      </c>
      <c r="AE44" s="311">
        <f t="shared" si="13"/>
        <v>0</v>
      </c>
      <c r="AF44" s="311">
        <v>0</v>
      </c>
      <c r="AG44" s="311">
        <v>0</v>
      </c>
      <c r="AH44" s="311">
        <v>0</v>
      </c>
      <c r="AI44" s="311">
        <f t="shared" si="14"/>
        <v>667</v>
      </c>
      <c r="AJ44" s="311">
        <v>667</v>
      </c>
      <c r="AK44" s="311">
        <v>0</v>
      </c>
      <c r="AL44" s="311">
        <v>0</v>
      </c>
      <c r="AM44" s="311">
        <f t="shared" si="15"/>
        <v>18</v>
      </c>
      <c r="AN44" s="311">
        <v>18</v>
      </c>
      <c r="AO44" s="311">
        <v>0</v>
      </c>
      <c r="AP44" s="311">
        <v>0</v>
      </c>
      <c r="AQ44" s="311">
        <f t="shared" si="16"/>
        <v>433</v>
      </c>
      <c r="AR44" s="311">
        <v>112</v>
      </c>
      <c r="AS44" s="311">
        <v>0</v>
      </c>
      <c r="AT44" s="311">
        <v>321</v>
      </c>
      <c r="AU44" s="311">
        <f t="shared" si="17"/>
        <v>1</v>
      </c>
      <c r="AV44" s="311">
        <v>1</v>
      </c>
      <c r="AW44" s="311">
        <v>0</v>
      </c>
      <c r="AX44" s="311">
        <v>0</v>
      </c>
      <c r="AY44" s="311">
        <f t="shared" si="18"/>
        <v>19</v>
      </c>
      <c r="AZ44" s="311">
        <v>19</v>
      </c>
      <c r="BA44" s="311">
        <v>0</v>
      </c>
      <c r="BB44" s="311">
        <v>0</v>
      </c>
      <c r="BC44" s="311">
        <f t="shared" si="19"/>
        <v>968</v>
      </c>
      <c r="BD44" s="311">
        <f t="shared" si="20"/>
        <v>815</v>
      </c>
      <c r="BE44" s="311">
        <v>0</v>
      </c>
      <c r="BF44" s="311">
        <v>667</v>
      </c>
      <c r="BG44" s="311">
        <v>18</v>
      </c>
      <c r="BH44" s="311">
        <v>110</v>
      </c>
      <c r="BI44" s="311">
        <v>1</v>
      </c>
      <c r="BJ44" s="311">
        <v>19</v>
      </c>
      <c r="BK44" s="311">
        <f t="shared" si="21"/>
        <v>153</v>
      </c>
      <c r="BL44" s="311">
        <v>0</v>
      </c>
      <c r="BM44" s="311">
        <v>127</v>
      </c>
      <c r="BN44" s="311">
        <v>3</v>
      </c>
      <c r="BO44" s="311">
        <v>20</v>
      </c>
      <c r="BP44" s="311">
        <v>0</v>
      </c>
      <c r="BQ44" s="311">
        <v>3</v>
      </c>
      <c r="BR44" s="311">
        <f t="shared" si="22"/>
        <v>5098</v>
      </c>
      <c r="BS44" s="311">
        <f t="shared" si="22"/>
        <v>0</v>
      </c>
      <c r="BT44" s="311">
        <f t="shared" si="22"/>
        <v>4167</v>
      </c>
      <c r="BU44" s="311">
        <f aca="true" t="shared" si="43" ref="BU44:BU51">SUM(CB44,CI44)</f>
        <v>111</v>
      </c>
      <c r="BV44" s="311">
        <f aca="true" t="shared" si="44" ref="BV44:BV51">SUM(CC44,CJ44)</f>
        <v>695</v>
      </c>
      <c r="BW44" s="311">
        <f aca="true" t="shared" si="45" ref="BW44:BW51">SUM(CD44,CK44)</f>
        <v>6</v>
      </c>
      <c r="BX44" s="311">
        <f aca="true" t="shared" si="46" ref="BX44:BX51">SUM(CE44,CL44)</f>
        <v>119</v>
      </c>
      <c r="BY44" s="311">
        <f t="shared" si="23"/>
        <v>4283</v>
      </c>
      <c r="BZ44" s="311">
        <f t="shared" si="24"/>
        <v>0</v>
      </c>
      <c r="CA44" s="311">
        <f t="shared" si="25"/>
        <v>3500</v>
      </c>
      <c r="CB44" s="311">
        <f t="shared" si="26"/>
        <v>93</v>
      </c>
      <c r="CC44" s="311">
        <f t="shared" si="27"/>
        <v>585</v>
      </c>
      <c r="CD44" s="311">
        <f t="shared" si="28"/>
        <v>5</v>
      </c>
      <c r="CE44" s="311">
        <f t="shared" si="29"/>
        <v>100</v>
      </c>
      <c r="CF44" s="311">
        <f t="shared" si="30"/>
        <v>815</v>
      </c>
      <c r="CG44" s="311">
        <f t="shared" si="31"/>
        <v>0</v>
      </c>
      <c r="CH44" s="311">
        <f t="shared" si="31"/>
        <v>667</v>
      </c>
      <c r="CI44" s="311">
        <f t="shared" si="31"/>
        <v>18</v>
      </c>
      <c r="CJ44" s="311">
        <f t="shared" si="31"/>
        <v>110</v>
      </c>
      <c r="CK44" s="311">
        <f t="shared" si="31"/>
        <v>1</v>
      </c>
      <c r="CL44" s="311">
        <f t="shared" si="31"/>
        <v>19</v>
      </c>
      <c r="CM44" s="311">
        <f t="shared" si="32"/>
        <v>1291</v>
      </c>
      <c r="CN44" s="311">
        <f t="shared" si="32"/>
        <v>0</v>
      </c>
      <c r="CO44" s="311">
        <f t="shared" si="32"/>
        <v>794</v>
      </c>
      <c r="CP44" s="311">
        <f aca="true" t="shared" si="47" ref="CP44:CP51">SUM(CW44,DD44)</f>
        <v>21</v>
      </c>
      <c r="CQ44" s="311">
        <f aca="true" t="shared" si="48" ref="CQ44:CQ51">SUM(CX44,DE44)</f>
        <v>453</v>
      </c>
      <c r="CR44" s="311">
        <f aca="true" t="shared" si="49" ref="CR44:CR51">SUM(CY44,DF44)</f>
        <v>1</v>
      </c>
      <c r="CS44" s="311">
        <f aca="true" t="shared" si="50" ref="CS44:CS51">SUM(CZ44,DG44)</f>
        <v>22</v>
      </c>
      <c r="CT44" s="311">
        <f t="shared" si="33"/>
        <v>1138</v>
      </c>
      <c r="CU44" s="311">
        <f t="shared" si="34"/>
        <v>0</v>
      </c>
      <c r="CV44" s="311">
        <f t="shared" si="35"/>
        <v>667</v>
      </c>
      <c r="CW44" s="311">
        <f t="shared" si="36"/>
        <v>18</v>
      </c>
      <c r="CX44" s="311">
        <f t="shared" si="37"/>
        <v>433</v>
      </c>
      <c r="CY44" s="311">
        <f t="shared" si="38"/>
        <v>1</v>
      </c>
      <c r="CZ44" s="311">
        <f t="shared" si="39"/>
        <v>19</v>
      </c>
      <c r="DA44" s="311">
        <f t="shared" si="40"/>
        <v>153</v>
      </c>
      <c r="DB44" s="311">
        <f t="shared" si="41"/>
        <v>0</v>
      </c>
      <c r="DC44" s="311">
        <f t="shared" si="41"/>
        <v>127</v>
      </c>
      <c r="DD44" s="311">
        <f t="shared" si="41"/>
        <v>3</v>
      </c>
      <c r="DE44" s="311">
        <f t="shared" si="41"/>
        <v>20</v>
      </c>
      <c r="DF44" s="311">
        <f t="shared" si="41"/>
        <v>0</v>
      </c>
      <c r="DG44" s="311">
        <f t="shared" si="41"/>
        <v>3</v>
      </c>
      <c r="DH44" s="311">
        <v>0</v>
      </c>
      <c r="DI44" s="311">
        <f t="shared" si="42"/>
        <v>0</v>
      </c>
      <c r="DJ44" s="311">
        <v>0</v>
      </c>
      <c r="DK44" s="311">
        <v>0</v>
      </c>
      <c r="DL44" s="311">
        <v>0</v>
      </c>
      <c r="DM44" s="311">
        <v>0</v>
      </c>
    </row>
    <row r="45" spans="1:117" s="282" customFormat="1" ht="12" customHeight="1">
      <c r="A45" s="277" t="s">
        <v>555</v>
      </c>
      <c r="B45" s="278" t="s">
        <v>638</v>
      </c>
      <c r="C45" s="277" t="s">
        <v>639</v>
      </c>
      <c r="D45" s="311">
        <f t="shared" si="4"/>
        <v>5369</v>
      </c>
      <c r="E45" s="311">
        <f t="shared" si="5"/>
        <v>4434</v>
      </c>
      <c r="F45" s="311">
        <f t="shared" si="6"/>
        <v>0</v>
      </c>
      <c r="G45" s="311">
        <v>0</v>
      </c>
      <c r="H45" s="311">
        <v>0</v>
      </c>
      <c r="I45" s="311">
        <v>0</v>
      </c>
      <c r="J45" s="311">
        <f t="shared" si="7"/>
        <v>3951</v>
      </c>
      <c r="K45" s="311">
        <v>0</v>
      </c>
      <c r="L45" s="311">
        <v>3951</v>
      </c>
      <c r="M45" s="311">
        <v>0</v>
      </c>
      <c r="N45" s="311">
        <f t="shared" si="8"/>
        <v>293</v>
      </c>
      <c r="O45" s="311">
        <v>0</v>
      </c>
      <c r="P45" s="311">
        <v>293</v>
      </c>
      <c r="Q45" s="311">
        <v>0</v>
      </c>
      <c r="R45" s="311">
        <f t="shared" si="9"/>
        <v>69</v>
      </c>
      <c r="S45" s="311">
        <v>0</v>
      </c>
      <c r="T45" s="311">
        <v>69</v>
      </c>
      <c r="U45" s="311">
        <v>0</v>
      </c>
      <c r="V45" s="311">
        <f t="shared" si="10"/>
        <v>35</v>
      </c>
      <c r="W45" s="311">
        <v>0</v>
      </c>
      <c r="X45" s="311">
        <v>35</v>
      </c>
      <c r="Y45" s="311">
        <v>0</v>
      </c>
      <c r="Z45" s="311">
        <f t="shared" si="11"/>
        <v>86</v>
      </c>
      <c r="AA45" s="311">
        <v>0</v>
      </c>
      <c r="AB45" s="311">
        <v>86</v>
      </c>
      <c r="AC45" s="311">
        <v>0</v>
      </c>
      <c r="AD45" s="311">
        <f t="shared" si="12"/>
        <v>695</v>
      </c>
      <c r="AE45" s="311">
        <f t="shared" si="13"/>
        <v>0</v>
      </c>
      <c r="AF45" s="311">
        <v>0</v>
      </c>
      <c r="AG45" s="311">
        <v>0</v>
      </c>
      <c r="AH45" s="311">
        <v>0</v>
      </c>
      <c r="AI45" s="311">
        <f t="shared" si="14"/>
        <v>557</v>
      </c>
      <c r="AJ45" s="311">
        <v>0</v>
      </c>
      <c r="AK45" s="311">
        <v>0</v>
      </c>
      <c r="AL45" s="311">
        <v>557</v>
      </c>
      <c r="AM45" s="311">
        <f t="shared" si="15"/>
        <v>6</v>
      </c>
      <c r="AN45" s="311">
        <v>0</v>
      </c>
      <c r="AO45" s="311">
        <v>0</v>
      </c>
      <c r="AP45" s="311">
        <v>6</v>
      </c>
      <c r="AQ45" s="311">
        <f t="shared" si="16"/>
        <v>0</v>
      </c>
      <c r="AR45" s="311">
        <v>0</v>
      </c>
      <c r="AS45" s="311">
        <v>0</v>
      </c>
      <c r="AT45" s="311">
        <v>0</v>
      </c>
      <c r="AU45" s="311">
        <f t="shared" si="17"/>
        <v>1</v>
      </c>
      <c r="AV45" s="311">
        <v>0</v>
      </c>
      <c r="AW45" s="311">
        <v>0</v>
      </c>
      <c r="AX45" s="311">
        <v>1</v>
      </c>
      <c r="AY45" s="311">
        <f t="shared" si="18"/>
        <v>131</v>
      </c>
      <c r="AZ45" s="311">
        <v>0</v>
      </c>
      <c r="BA45" s="311">
        <v>0</v>
      </c>
      <c r="BB45" s="311">
        <v>131</v>
      </c>
      <c r="BC45" s="311">
        <f t="shared" si="19"/>
        <v>240</v>
      </c>
      <c r="BD45" s="311">
        <f t="shared" si="20"/>
        <v>107</v>
      </c>
      <c r="BE45" s="311">
        <v>0</v>
      </c>
      <c r="BF45" s="311">
        <v>14</v>
      </c>
      <c r="BG45" s="311">
        <v>2</v>
      </c>
      <c r="BH45" s="311">
        <v>0</v>
      </c>
      <c r="BI45" s="311">
        <v>2</v>
      </c>
      <c r="BJ45" s="311">
        <v>89</v>
      </c>
      <c r="BK45" s="311">
        <f t="shared" si="21"/>
        <v>133</v>
      </c>
      <c r="BL45" s="311">
        <v>0</v>
      </c>
      <c r="BM45" s="311">
        <v>78</v>
      </c>
      <c r="BN45" s="311">
        <v>5</v>
      </c>
      <c r="BO45" s="311">
        <v>0</v>
      </c>
      <c r="BP45" s="311">
        <v>3</v>
      </c>
      <c r="BQ45" s="311">
        <v>47</v>
      </c>
      <c r="BR45" s="311">
        <f aca="true" t="shared" si="51" ref="BR45:BR51">SUM(BY45,CF45)</f>
        <v>4541</v>
      </c>
      <c r="BS45" s="311">
        <f aca="true" t="shared" si="52" ref="BS45:BS51">SUM(BZ45,CG45)</f>
        <v>0</v>
      </c>
      <c r="BT45" s="311">
        <f aca="true" t="shared" si="53" ref="BT45:BT51">SUM(CA45,CH45)</f>
        <v>3965</v>
      </c>
      <c r="BU45" s="311">
        <f t="shared" si="43"/>
        <v>295</v>
      </c>
      <c r="BV45" s="311">
        <f t="shared" si="44"/>
        <v>69</v>
      </c>
      <c r="BW45" s="311">
        <f t="shared" si="45"/>
        <v>37</v>
      </c>
      <c r="BX45" s="311">
        <f t="shared" si="46"/>
        <v>175</v>
      </c>
      <c r="BY45" s="311">
        <f t="shared" si="23"/>
        <v>4434</v>
      </c>
      <c r="BZ45" s="311">
        <f t="shared" si="24"/>
        <v>0</v>
      </c>
      <c r="CA45" s="311">
        <f t="shared" si="25"/>
        <v>3951</v>
      </c>
      <c r="CB45" s="311">
        <f t="shared" si="26"/>
        <v>293</v>
      </c>
      <c r="CC45" s="311">
        <f t="shared" si="27"/>
        <v>69</v>
      </c>
      <c r="CD45" s="311">
        <f t="shared" si="28"/>
        <v>35</v>
      </c>
      <c r="CE45" s="311">
        <f t="shared" si="29"/>
        <v>86</v>
      </c>
      <c r="CF45" s="311">
        <f t="shared" si="30"/>
        <v>107</v>
      </c>
      <c r="CG45" s="311">
        <f t="shared" si="31"/>
        <v>0</v>
      </c>
      <c r="CH45" s="311">
        <f t="shared" si="31"/>
        <v>14</v>
      </c>
      <c r="CI45" s="311">
        <f t="shared" si="31"/>
        <v>2</v>
      </c>
      <c r="CJ45" s="311">
        <f t="shared" si="31"/>
        <v>0</v>
      </c>
      <c r="CK45" s="311">
        <f t="shared" si="31"/>
        <v>2</v>
      </c>
      <c r="CL45" s="311">
        <f t="shared" si="31"/>
        <v>89</v>
      </c>
      <c r="CM45" s="311">
        <f aca="true" t="shared" si="54" ref="CM45:CM51">SUM(CT45,DA45)</f>
        <v>828</v>
      </c>
      <c r="CN45" s="311">
        <f aca="true" t="shared" si="55" ref="CN45:CN51">SUM(CU45,DB45)</f>
        <v>0</v>
      </c>
      <c r="CO45" s="311">
        <f aca="true" t="shared" si="56" ref="CO45:CO51">SUM(CV45,DC45)</f>
        <v>635</v>
      </c>
      <c r="CP45" s="311">
        <f t="shared" si="47"/>
        <v>11</v>
      </c>
      <c r="CQ45" s="311">
        <f t="shared" si="48"/>
        <v>0</v>
      </c>
      <c r="CR45" s="311">
        <f t="shared" si="49"/>
        <v>4</v>
      </c>
      <c r="CS45" s="311">
        <f t="shared" si="50"/>
        <v>178</v>
      </c>
      <c r="CT45" s="311">
        <f t="shared" si="33"/>
        <v>695</v>
      </c>
      <c r="CU45" s="311">
        <f t="shared" si="34"/>
        <v>0</v>
      </c>
      <c r="CV45" s="311">
        <f t="shared" si="35"/>
        <v>557</v>
      </c>
      <c r="CW45" s="311">
        <f t="shared" si="36"/>
        <v>6</v>
      </c>
      <c r="CX45" s="311">
        <f t="shared" si="37"/>
        <v>0</v>
      </c>
      <c r="CY45" s="311">
        <f t="shared" si="38"/>
        <v>1</v>
      </c>
      <c r="CZ45" s="311">
        <f t="shared" si="39"/>
        <v>131</v>
      </c>
      <c r="DA45" s="311">
        <f t="shared" si="40"/>
        <v>133</v>
      </c>
      <c r="DB45" s="311">
        <f t="shared" si="41"/>
        <v>0</v>
      </c>
      <c r="DC45" s="311">
        <f t="shared" si="41"/>
        <v>78</v>
      </c>
      <c r="DD45" s="311">
        <f t="shared" si="41"/>
        <v>5</v>
      </c>
      <c r="DE45" s="311">
        <f t="shared" si="41"/>
        <v>0</v>
      </c>
      <c r="DF45" s="311">
        <f t="shared" si="41"/>
        <v>3</v>
      </c>
      <c r="DG45" s="311">
        <f t="shared" si="41"/>
        <v>47</v>
      </c>
      <c r="DH45" s="311">
        <v>0</v>
      </c>
      <c r="DI45" s="311">
        <f t="shared" si="42"/>
        <v>3</v>
      </c>
      <c r="DJ45" s="311">
        <v>0</v>
      </c>
      <c r="DK45" s="311">
        <v>3</v>
      </c>
      <c r="DL45" s="311">
        <v>0</v>
      </c>
      <c r="DM45" s="311">
        <v>0</v>
      </c>
    </row>
    <row r="46" spans="1:117" s="282" customFormat="1" ht="12" customHeight="1">
      <c r="A46" s="277" t="s">
        <v>555</v>
      </c>
      <c r="B46" s="278" t="s">
        <v>640</v>
      </c>
      <c r="C46" s="277" t="s">
        <v>641</v>
      </c>
      <c r="D46" s="311">
        <f t="shared" si="4"/>
        <v>19463</v>
      </c>
      <c r="E46" s="311">
        <f t="shared" si="5"/>
        <v>12616</v>
      </c>
      <c r="F46" s="311">
        <f t="shared" si="6"/>
        <v>0</v>
      </c>
      <c r="G46" s="311">
        <v>0</v>
      </c>
      <c r="H46" s="311">
        <v>0</v>
      </c>
      <c r="I46" s="311">
        <v>0</v>
      </c>
      <c r="J46" s="311">
        <f t="shared" si="7"/>
        <v>10795</v>
      </c>
      <c r="K46" s="311">
        <v>0</v>
      </c>
      <c r="L46" s="311">
        <v>10795</v>
      </c>
      <c r="M46" s="311">
        <v>0</v>
      </c>
      <c r="N46" s="311">
        <f t="shared" si="8"/>
        <v>473</v>
      </c>
      <c r="O46" s="311">
        <v>0</v>
      </c>
      <c r="P46" s="311">
        <v>473</v>
      </c>
      <c r="Q46" s="311">
        <v>0</v>
      </c>
      <c r="R46" s="311">
        <f t="shared" si="9"/>
        <v>1301</v>
      </c>
      <c r="S46" s="311">
        <v>0</v>
      </c>
      <c r="T46" s="311">
        <v>1301</v>
      </c>
      <c r="U46" s="311">
        <v>0</v>
      </c>
      <c r="V46" s="311">
        <f t="shared" si="10"/>
        <v>0</v>
      </c>
      <c r="W46" s="311">
        <v>0</v>
      </c>
      <c r="X46" s="311">
        <v>0</v>
      </c>
      <c r="Y46" s="311">
        <v>0</v>
      </c>
      <c r="Z46" s="311">
        <f t="shared" si="11"/>
        <v>47</v>
      </c>
      <c r="AA46" s="311">
        <v>0</v>
      </c>
      <c r="AB46" s="311">
        <v>47</v>
      </c>
      <c r="AC46" s="311">
        <v>0</v>
      </c>
      <c r="AD46" s="311">
        <f t="shared" si="12"/>
        <v>4041</v>
      </c>
      <c r="AE46" s="311">
        <f t="shared" si="13"/>
        <v>0</v>
      </c>
      <c r="AF46" s="311">
        <v>0</v>
      </c>
      <c r="AG46" s="311">
        <v>0</v>
      </c>
      <c r="AH46" s="311">
        <v>0</v>
      </c>
      <c r="AI46" s="311">
        <f t="shared" si="14"/>
        <v>3949</v>
      </c>
      <c r="AJ46" s="311">
        <v>0</v>
      </c>
      <c r="AK46" s="311">
        <v>0</v>
      </c>
      <c r="AL46" s="311">
        <v>3949</v>
      </c>
      <c r="AM46" s="311">
        <f t="shared" si="15"/>
        <v>92</v>
      </c>
      <c r="AN46" s="311">
        <v>0</v>
      </c>
      <c r="AO46" s="311">
        <v>0</v>
      </c>
      <c r="AP46" s="311">
        <v>92</v>
      </c>
      <c r="AQ46" s="311">
        <f t="shared" si="16"/>
        <v>0</v>
      </c>
      <c r="AR46" s="311">
        <v>0</v>
      </c>
      <c r="AS46" s="311">
        <v>0</v>
      </c>
      <c r="AT46" s="311">
        <v>0</v>
      </c>
      <c r="AU46" s="311">
        <f t="shared" si="17"/>
        <v>0</v>
      </c>
      <c r="AV46" s="311">
        <v>0</v>
      </c>
      <c r="AW46" s="311">
        <v>0</v>
      </c>
      <c r="AX46" s="311">
        <v>0</v>
      </c>
      <c r="AY46" s="311">
        <f t="shared" si="18"/>
        <v>0</v>
      </c>
      <c r="AZ46" s="311">
        <v>0</v>
      </c>
      <c r="BA46" s="311">
        <v>0</v>
      </c>
      <c r="BB46" s="311">
        <v>0</v>
      </c>
      <c r="BC46" s="311">
        <f t="shared" si="19"/>
        <v>2806</v>
      </c>
      <c r="BD46" s="311">
        <f t="shared" si="20"/>
        <v>1177</v>
      </c>
      <c r="BE46" s="311">
        <v>0</v>
      </c>
      <c r="BF46" s="311">
        <v>550</v>
      </c>
      <c r="BG46" s="311">
        <v>6</v>
      </c>
      <c r="BH46" s="311">
        <v>0</v>
      </c>
      <c r="BI46" s="311">
        <v>0</v>
      </c>
      <c r="BJ46" s="311">
        <v>621</v>
      </c>
      <c r="BK46" s="311">
        <f t="shared" si="21"/>
        <v>1629</v>
      </c>
      <c r="BL46" s="311">
        <v>0</v>
      </c>
      <c r="BM46" s="311">
        <v>1604</v>
      </c>
      <c r="BN46" s="311">
        <v>25</v>
      </c>
      <c r="BO46" s="311">
        <v>0</v>
      </c>
      <c r="BP46" s="311">
        <v>0</v>
      </c>
      <c r="BQ46" s="311">
        <v>0</v>
      </c>
      <c r="BR46" s="311">
        <f t="shared" si="51"/>
        <v>13793</v>
      </c>
      <c r="BS46" s="311">
        <f t="shared" si="52"/>
        <v>0</v>
      </c>
      <c r="BT46" s="311">
        <f t="shared" si="53"/>
        <v>11345</v>
      </c>
      <c r="BU46" s="311">
        <f t="shared" si="43"/>
        <v>479</v>
      </c>
      <c r="BV46" s="311">
        <f t="shared" si="44"/>
        <v>1301</v>
      </c>
      <c r="BW46" s="311">
        <f t="shared" si="45"/>
        <v>0</v>
      </c>
      <c r="BX46" s="311">
        <f t="shared" si="46"/>
        <v>668</v>
      </c>
      <c r="BY46" s="311">
        <f t="shared" si="23"/>
        <v>12616</v>
      </c>
      <c r="BZ46" s="311">
        <f t="shared" si="24"/>
        <v>0</v>
      </c>
      <c r="CA46" s="311">
        <f t="shared" si="25"/>
        <v>10795</v>
      </c>
      <c r="CB46" s="311">
        <f t="shared" si="26"/>
        <v>473</v>
      </c>
      <c r="CC46" s="311">
        <f t="shared" si="27"/>
        <v>1301</v>
      </c>
      <c r="CD46" s="311">
        <f t="shared" si="28"/>
        <v>0</v>
      </c>
      <c r="CE46" s="311">
        <f t="shared" si="29"/>
        <v>47</v>
      </c>
      <c r="CF46" s="311">
        <f t="shared" si="30"/>
        <v>1177</v>
      </c>
      <c r="CG46" s="311">
        <f t="shared" si="31"/>
        <v>0</v>
      </c>
      <c r="CH46" s="311">
        <f t="shared" si="31"/>
        <v>550</v>
      </c>
      <c r="CI46" s="311">
        <f t="shared" si="31"/>
        <v>6</v>
      </c>
      <c r="CJ46" s="311">
        <f t="shared" si="31"/>
        <v>0</v>
      </c>
      <c r="CK46" s="311">
        <f t="shared" si="31"/>
        <v>0</v>
      </c>
      <c r="CL46" s="311">
        <f t="shared" si="31"/>
        <v>621</v>
      </c>
      <c r="CM46" s="311">
        <f t="shared" si="54"/>
        <v>5670</v>
      </c>
      <c r="CN46" s="311">
        <f t="shared" si="55"/>
        <v>0</v>
      </c>
      <c r="CO46" s="311">
        <f t="shared" si="56"/>
        <v>5553</v>
      </c>
      <c r="CP46" s="311">
        <f t="shared" si="47"/>
        <v>117</v>
      </c>
      <c r="CQ46" s="311">
        <f t="shared" si="48"/>
        <v>0</v>
      </c>
      <c r="CR46" s="311">
        <f t="shared" si="49"/>
        <v>0</v>
      </c>
      <c r="CS46" s="311">
        <f t="shared" si="50"/>
        <v>0</v>
      </c>
      <c r="CT46" s="311">
        <f t="shared" si="33"/>
        <v>4041</v>
      </c>
      <c r="CU46" s="311">
        <f t="shared" si="34"/>
        <v>0</v>
      </c>
      <c r="CV46" s="311">
        <f t="shared" si="35"/>
        <v>3949</v>
      </c>
      <c r="CW46" s="311">
        <f t="shared" si="36"/>
        <v>92</v>
      </c>
      <c r="CX46" s="311">
        <f t="shared" si="37"/>
        <v>0</v>
      </c>
      <c r="CY46" s="311">
        <f t="shared" si="38"/>
        <v>0</v>
      </c>
      <c r="CZ46" s="311">
        <f t="shared" si="39"/>
        <v>0</v>
      </c>
      <c r="DA46" s="311">
        <f t="shared" si="40"/>
        <v>1629</v>
      </c>
      <c r="DB46" s="311">
        <f t="shared" si="41"/>
        <v>0</v>
      </c>
      <c r="DC46" s="311">
        <f t="shared" si="41"/>
        <v>1604</v>
      </c>
      <c r="DD46" s="311">
        <f t="shared" si="41"/>
        <v>25</v>
      </c>
      <c r="DE46" s="311">
        <f t="shared" si="41"/>
        <v>0</v>
      </c>
      <c r="DF46" s="311">
        <f t="shared" si="41"/>
        <v>0</v>
      </c>
      <c r="DG46" s="311">
        <f t="shared" si="41"/>
        <v>0</v>
      </c>
      <c r="DH46" s="311">
        <v>0</v>
      </c>
      <c r="DI46" s="311">
        <f t="shared" si="42"/>
        <v>0</v>
      </c>
      <c r="DJ46" s="311">
        <v>0</v>
      </c>
      <c r="DK46" s="311">
        <v>0</v>
      </c>
      <c r="DL46" s="311">
        <v>0</v>
      </c>
      <c r="DM46" s="311">
        <v>0</v>
      </c>
    </row>
    <row r="47" spans="1:117" s="282" customFormat="1" ht="12" customHeight="1">
      <c r="A47" s="277" t="s">
        <v>555</v>
      </c>
      <c r="B47" s="278" t="s">
        <v>642</v>
      </c>
      <c r="C47" s="277" t="s">
        <v>643</v>
      </c>
      <c r="D47" s="311">
        <f t="shared" si="4"/>
        <v>3053</v>
      </c>
      <c r="E47" s="311">
        <f t="shared" si="5"/>
        <v>2443</v>
      </c>
      <c r="F47" s="311">
        <f t="shared" si="6"/>
        <v>0</v>
      </c>
      <c r="G47" s="311">
        <v>0</v>
      </c>
      <c r="H47" s="311">
        <v>0</v>
      </c>
      <c r="I47" s="311">
        <v>0</v>
      </c>
      <c r="J47" s="311">
        <f t="shared" si="7"/>
        <v>1942</v>
      </c>
      <c r="K47" s="311">
        <v>36</v>
      </c>
      <c r="L47" s="311">
        <v>1906</v>
      </c>
      <c r="M47" s="311">
        <v>0</v>
      </c>
      <c r="N47" s="311">
        <f t="shared" si="8"/>
        <v>136</v>
      </c>
      <c r="O47" s="311">
        <v>2</v>
      </c>
      <c r="P47" s="311">
        <v>134</v>
      </c>
      <c r="Q47" s="311">
        <v>0</v>
      </c>
      <c r="R47" s="311">
        <f t="shared" si="9"/>
        <v>346</v>
      </c>
      <c r="S47" s="311">
        <v>0</v>
      </c>
      <c r="T47" s="311">
        <v>346</v>
      </c>
      <c r="U47" s="311">
        <v>0</v>
      </c>
      <c r="V47" s="311">
        <f t="shared" si="10"/>
        <v>0</v>
      </c>
      <c r="W47" s="311">
        <v>0</v>
      </c>
      <c r="X47" s="311">
        <v>0</v>
      </c>
      <c r="Y47" s="311">
        <v>0</v>
      </c>
      <c r="Z47" s="311">
        <f t="shared" si="11"/>
        <v>19</v>
      </c>
      <c r="AA47" s="311">
        <v>6</v>
      </c>
      <c r="AB47" s="311">
        <v>13</v>
      </c>
      <c r="AC47" s="311">
        <v>0</v>
      </c>
      <c r="AD47" s="311">
        <f t="shared" si="12"/>
        <v>366</v>
      </c>
      <c r="AE47" s="311">
        <f t="shared" si="13"/>
        <v>0</v>
      </c>
      <c r="AF47" s="311">
        <v>0</v>
      </c>
      <c r="AG47" s="311">
        <v>0</v>
      </c>
      <c r="AH47" s="311">
        <v>0</v>
      </c>
      <c r="AI47" s="311">
        <f t="shared" si="14"/>
        <v>362</v>
      </c>
      <c r="AJ47" s="311">
        <v>0</v>
      </c>
      <c r="AK47" s="311">
        <v>0</v>
      </c>
      <c r="AL47" s="311">
        <v>362</v>
      </c>
      <c r="AM47" s="311">
        <f t="shared" si="15"/>
        <v>3</v>
      </c>
      <c r="AN47" s="311">
        <v>0</v>
      </c>
      <c r="AO47" s="311">
        <v>0</v>
      </c>
      <c r="AP47" s="311">
        <v>3</v>
      </c>
      <c r="AQ47" s="311">
        <f t="shared" si="16"/>
        <v>0</v>
      </c>
      <c r="AR47" s="311">
        <v>0</v>
      </c>
      <c r="AS47" s="311">
        <v>0</v>
      </c>
      <c r="AT47" s="311">
        <v>0</v>
      </c>
      <c r="AU47" s="311">
        <f t="shared" si="17"/>
        <v>0</v>
      </c>
      <c r="AV47" s="311">
        <v>0</v>
      </c>
      <c r="AW47" s="311">
        <v>0</v>
      </c>
      <c r="AX47" s="311">
        <v>0</v>
      </c>
      <c r="AY47" s="311">
        <f t="shared" si="18"/>
        <v>1</v>
      </c>
      <c r="AZ47" s="311">
        <v>0</v>
      </c>
      <c r="BA47" s="311">
        <v>0</v>
      </c>
      <c r="BB47" s="311">
        <v>1</v>
      </c>
      <c r="BC47" s="311">
        <f t="shared" si="19"/>
        <v>244</v>
      </c>
      <c r="BD47" s="311">
        <f t="shared" si="20"/>
        <v>44</v>
      </c>
      <c r="BE47" s="311">
        <v>0</v>
      </c>
      <c r="BF47" s="311">
        <v>27</v>
      </c>
      <c r="BG47" s="311">
        <v>3</v>
      </c>
      <c r="BH47" s="311">
        <v>0</v>
      </c>
      <c r="BI47" s="311">
        <v>0</v>
      </c>
      <c r="BJ47" s="311">
        <v>14</v>
      </c>
      <c r="BK47" s="311">
        <f t="shared" si="21"/>
        <v>200</v>
      </c>
      <c r="BL47" s="311">
        <v>0</v>
      </c>
      <c r="BM47" s="311">
        <v>9</v>
      </c>
      <c r="BN47" s="311">
        <v>0</v>
      </c>
      <c r="BO47" s="311">
        <v>191</v>
      </c>
      <c r="BP47" s="311">
        <v>0</v>
      </c>
      <c r="BQ47" s="311">
        <v>0</v>
      </c>
      <c r="BR47" s="311">
        <f t="shared" si="51"/>
        <v>2487</v>
      </c>
      <c r="BS47" s="311">
        <f t="shared" si="52"/>
        <v>0</v>
      </c>
      <c r="BT47" s="311">
        <f t="shared" si="53"/>
        <v>1969</v>
      </c>
      <c r="BU47" s="311">
        <f t="shared" si="43"/>
        <v>139</v>
      </c>
      <c r="BV47" s="311">
        <f t="shared" si="44"/>
        <v>346</v>
      </c>
      <c r="BW47" s="311">
        <f t="shared" si="45"/>
        <v>0</v>
      </c>
      <c r="BX47" s="311">
        <f t="shared" si="46"/>
        <v>33</v>
      </c>
      <c r="BY47" s="311">
        <f t="shared" si="23"/>
        <v>2443</v>
      </c>
      <c r="BZ47" s="311">
        <f t="shared" si="24"/>
        <v>0</v>
      </c>
      <c r="CA47" s="311">
        <f t="shared" si="25"/>
        <v>1942</v>
      </c>
      <c r="CB47" s="311">
        <f t="shared" si="26"/>
        <v>136</v>
      </c>
      <c r="CC47" s="311">
        <f t="shared" si="27"/>
        <v>346</v>
      </c>
      <c r="CD47" s="311">
        <f t="shared" si="28"/>
        <v>0</v>
      </c>
      <c r="CE47" s="311">
        <f t="shared" si="29"/>
        <v>19</v>
      </c>
      <c r="CF47" s="311">
        <f t="shared" si="30"/>
        <v>44</v>
      </c>
      <c r="CG47" s="311">
        <f t="shared" si="31"/>
        <v>0</v>
      </c>
      <c r="CH47" s="311">
        <f t="shared" si="31"/>
        <v>27</v>
      </c>
      <c r="CI47" s="311">
        <f t="shared" si="31"/>
        <v>3</v>
      </c>
      <c r="CJ47" s="311">
        <f t="shared" si="31"/>
        <v>0</v>
      </c>
      <c r="CK47" s="311">
        <f t="shared" si="31"/>
        <v>0</v>
      </c>
      <c r="CL47" s="311">
        <f t="shared" si="31"/>
        <v>14</v>
      </c>
      <c r="CM47" s="311">
        <f t="shared" si="54"/>
        <v>566</v>
      </c>
      <c r="CN47" s="311">
        <f t="shared" si="55"/>
        <v>0</v>
      </c>
      <c r="CO47" s="311">
        <f t="shared" si="56"/>
        <v>371</v>
      </c>
      <c r="CP47" s="311">
        <f t="shared" si="47"/>
        <v>3</v>
      </c>
      <c r="CQ47" s="311">
        <f t="shared" si="48"/>
        <v>191</v>
      </c>
      <c r="CR47" s="311">
        <f t="shared" si="49"/>
        <v>0</v>
      </c>
      <c r="CS47" s="311">
        <f t="shared" si="50"/>
        <v>1</v>
      </c>
      <c r="CT47" s="311">
        <f t="shared" si="33"/>
        <v>366</v>
      </c>
      <c r="CU47" s="311">
        <f t="shared" si="34"/>
        <v>0</v>
      </c>
      <c r="CV47" s="311">
        <f t="shared" si="35"/>
        <v>362</v>
      </c>
      <c r="CW47" s="311">
        <f t="shared" si="36"/>
        <v>3</v>
      </c>
      <c r="CX47" s="311">
        <f t="shared" si="37"/>
        <v>0</v>
      </c>
      <c r="CY47" s="311">
        <f t="shared" si="38"/>
        <v>0</v>
      </c>
      <c r="CZ47" s="311">
        <f t="shared" si="39"/>
        <v>1</v>
      </c>
      <c r="DA47" s="311">
        <f t="shared" si="40"/>
        <v>200</v>
      </c>
      <c r="DB47" s="311">
        <f t="shared" si="41"/>
        <v>0</v>
      </c>
      <c r="DC47" s="311">
        <f t="shared" si="41"/>
        <v>9</v>
      </c>
      <c r="DD47" s="311">
        <f t="shared" si="41"/>
        <v>0</v>
      </c>
      <c r="DE47" s="311">
        <f t="shared" si="41"/>
        <v>191</v>
      </c>
      <c r="DF47" s="311">
        <f t="shared" si="41"/>
        <v>0</v>
      </c>
      <c r="DG47" s="311">
        <f t="shared" si="41"/>
        <v>0</v>
      </c>
      <c r="DH47" s="311">
        <v>0</v>
      </c>
      <c r="DI47" s="311">
        <f t="shared" si="42"/>
        <v>0</v>
      </c>
      <c r="DJ47" s="311">
        <v>0</v>
      </c>
      <c r="DK47" s="311">
        <v>0</v>
      </c>
      <c r="DL47" s="311">
        <v>0</v>
      </c>
      <c r="DM47" s="311">
        <v>0</v>
      </c>
    </row>
    <row r="48" spans="1:117" s="282" customFormat="1" ht="12" customHeight="1">
      <c r="A48" s="277" t="s">
        <v>555</v>
      </c>
      <c r="B48" s="278" t="s">
        <v>644</v>
      </c>
      <c r="C48" s="277" t="s">
        <v>645</v>
      </c>
      <c r="D48" s="311">
        <f t="shared" si="4"/>
        <v>5070</v>
      </c>
      <c r="E48" s="311">
        <f t="shared" si="5"/>
        <v>3232</v>
      </c>
      <c r="F48" s="311">
        <f t="shared" si="6"/>
        <v>0</v>
      </c>
      <c r="G48" s="311">
        <v>0</v>
      </c>
      <c r="H48" s="311">
        <v>0</v>
      </c>
      <c r="I48" s="311">
        <v>0</v>
      </c>
      <c r="J48" s="311">
        <f t="shared" si="7"/>
        <v>2725</v>
      </c>
      <c r="K48" s="311">
        <v>0</v>
      </c>
      <c r="L48" s="311">
        <v>2725</v>
      </c>
      <c r="M48" s="311">
        <v>0</v>
      </c>
      <c r="N48" s="311">
        <f t="shared" si="8"/>
        <v>165</v>
      </c>
      <c r="O48" s="311">
        <v>0</v>
      </c>
      <c r="P48" s="311">
        <v>165</v>
      </c>
      <c r="Q48" s="311">
        <v>0</v>
      </c>
      <c r="R48" s="311">
        <f t="shared" si="9"/>
        <v>325</v>
      </c>
      <c r="S48" s="311">
        <v>0</v>
      </c>
      <c r="T48" s="311">
        <v>325</v>
      </c>
      <c r="U48" s="311">
        <v>0</v>
      </c>
      <c r="V48" s="311">
        <f t="shared" si="10"/>
        <v>7</v>
      </c>
      <c r="W48" s="311">
        <v>0</v>
      </c>
      <c r="X48" s="311">
        <v>7</v>
      </c>
      <c r="Y48" s="311">
        <v>0</v>
      </c>
      <c r="Z48" s="311">
        <f t="shared" si="11"/>
        <v>10</v>
      </c>
      <c r="AA48" s="311">
        <v>0</v>
      </c>
      <c r="AB48" s="311">
        <v>10</v>
      </c>
      <c r="AC48" s="311">
        <v>0</v>
      </c>
      <c r="AD48" s="311">
        <f t="shared" si="12"/>
        <v>995</v>
      </c>
      <c r="AE48" s="311">
        <f t="shared" si="13"/>
        <v>0</v>
      </c>
      <c r="AF48" s="311">
        <v>0</v>
      </c>
      <c r="AG48" s="311">
        <v>0</v>
      </c>
      <c r="AH48" s="311">
        <v>0</v>
      </c>
      <c r="AI48" s="311">
        <f t="shared" si="14"/>
        <v>921</v>
      </c>
      <c r="AJ48" s="311">
        <v>0</v>
      </c>
      <c r="AK48" s="311">
        <v>0</v>
      </c>
      <c r="AL48" s="311">
        <v>921</v>
      </c>
      <c r="AM48" s="311">
        <f t="shared" si="15"/>
        <v>1</v>
      </c>
      <c r="AN48" s="311">
        <v>0</v>
      </c>
      <c r="AO48" s="311">
        <v>0</v>
      </c>
      <c r="AP48" s="311">
        <v>1</v>
      </c>
      <c r="AQ48" s="311">
        <f t="shared" si="16"/>
        <v>73</v>
      </c>
      <c r="AR48" s="311">
        <v>0</v>
      </c>
      <c r="AS48" s="311">
        <v>0</v>
      </c>
      <c r="AT48" s="311">
        <v>73</v>
      </c>
      <c r="AU48" s="311">
        <f t="shared" si="17"/>
        <v>0</v>
      </c>
      <c r="AV48" s="311">
        <v>0</v>
      </c>
      <c r="AW48" s="311">
        <v>0</v>
      </c>
      <c r="AX48" s="311">
        <v>0</v>
      </c>
      <c r="AY48" s="311">
        <f t="shared" si="18"/>
        <v>0</v>
      </c>
      <c r="AZ48" s="311">
        <v>0</v>
      </c>
      <c r="BA48" s="311">
        <v>0</v>
      </c>
      <c r="BB48" s="311">
        <v>0</v>
      </c>
      <c r="BC48" s="311">
        <f t="shared" si="19"/>
        <v>843</v>
      </c>
      <c r="BD48" s="311">
        <f t="shared" si="20"/>
        <v>555</v>
      </c>
      <c r="BE48" s="311">
        <v>0</v>
      </c>
      <c r="BF48" s="311">
        <v>292</v>
      </c>
      <c r="BG48" s="311">
        <v>56</v>
      </c>
      <c r="BH48" s="311">
        <v>0</v>
      </c>
      <c r="BI48" s="311">
        <v>0</v>
      </c>
      <c r="BJ48" s="311">
        <v>207</v>
      </c>
      <c r="BK48" s="311">
        <f t="shared" si="21"/>
        <v>288</v>
      </c>
      <c r="BL48" s="311">
        <v>0</v>
      </c>
      <c r="BM48" s="311">
        <v>270</v>
      </c>
      <c r="BN48" s="311">
        <v>18</v>
      </c>
      <c r="BO48" s="311">
        <v>0</v>
      </c>
      <c r="BP48" s="311">
        <v>0</v>
      </c>
      <c r="BQ48" s="311">
        <v>0</v>
      </c>
      <c r="BR48" s="311">
        <f t="shared" si="51"/>
        <v>3787</v>
      </c>
      <c r="BS48" s="311">
        <f t="shared" si="52"/>
        <v>0</v>
      </c>
      <c r="BT48" s="311">
        <f t="shared" si="53"/>
        <v>3017</v>
      </c>
      <c r="BU48" s="311">
        <f t="shared" si="43"/>
        <v>221</v>
      </c>
      <c r="BV48" s="311">
        <f t="shared" si="44"/>
        <v>325</v>
      </c>
      <c r="BW48" s="311">
        <f t="shared" si="45"/>
        <v>7</v>
      </c>
      <c r="BX48" s="311">
        <f t="shared" si="46"/>
        <v>217</v>
      </c>
      <c r="BY48" s="311">
        <f t="shared" si="23"/>
        <v>3232</v>
      </c>
      <c r="BZ48" s="311">
        <f t="shared" si="24"/>
        <v>0</v>
      </c>
      <c r="CA48" s="311">
        <f t="shared" si="25"/>
        <v>2725</v>
      </c>
      <c r="CB48" s="311">
        <f t="shared" si="26"/>
        <v>165</v>
      </c>
      <c r="CC48" s="311">
        <f t="shared" si="27"/>
        <v>325</v>
      </c>
      <c r="CD48" s="311">
        <f t="shared" si="28"/>
        <v>7</v>
      </c>
      <c r="CE48" s="311">
        <f t="shared" si="29"/>
        <v>10</v>
      </c>
      <c r="CF48" s="311">
        <f t="shared" si="30"/>
        <v>555</v>
      </c>
      <c r="CG48" s="311">
        <f t="shared" si="31"/>
        <v>0</v>
      </c>
      <c r="CH48" s="311">
        <f t="shared" si="31"/>
        <v>292</v>
      </c>
      <c r="CI48" s="311">
        <f t="shared" si="31"/>
        <v>56</v>
      </c>
      <c r="CJ48" s="311">
        <f t="shared" si="31"/>
        <v>0</v>
      </c>
      <c r="CK48" s="311">
        <f t="shared" si="31"/>
        <v>0</v>
      </c>
      <c r="CL48" s="311">
        <f t="shared" si="31"/>
        <v>207</v>
      </c>
      <c r="CM48" s="311">
        <f t="shared" si="54"/>
        <v>1283</v>
      </c>
      <c r="CN48" s="311">
        <f t="shared" si="55"/>
        <v>0</v>
      </c>
      <c r="CO48" s="311">
        <f t="shared" si="56"/>
        <v>1191</v>
      </c>
      <c r="CP48" s="311">
        <f t="shared" si="47"/>
        <v>19</v>
      </c>
      <c r="CQ48" s="311">
        <f t="shared" si="48"/>
        <v>73</v>
      </c>
      <c r="CR48" s="311">
        <f t="shared" si="49"/>
        <v>0</v>
      </c>
      <c r="CS48" s="311">
        <f t="shared" si="50"/>
        <v>0</v>
      </c>
      <c r="CT48" s="311">
        <f t="shared" si="33"/>
        <v>995</v>
      </c>
      <c r="CU48" s="311">
        <f t="shared" si="34"/>
        <v>0</v>
      </c>
      <c r="CV48" s="311">
        <f t="shared" si="35"/>
        <v>921</v>
      </c>
      <c r="CW48" s="311">
        <f t="shared" si="36"/>
        <v>1</v>
      </c>
      <c r="CX48" s="311">
        <f t="shared" si="37"/>
        <v>73</v>
      </c>
      <c r="CY48" s="311">
        <f t="shared" si="38"/>
        <v>0</v>
      </c>
      <c r="CZ48" s="311">
        <f t="shared" si="39"/>
        <v>0</v>
      </c>
      <c r="DA48" s="311">
        <f t="shared" si="40"/>
        <v>288</v>
      </c>
      <c r="DB48" s="311">
        <f t="shared" si="41"/>
        <v>0</v>
      </c>
      <c r="DC48" s="311">
        <f t="shared" si="41"/>
        <v>270</v>
      </c>
      <c r="DD48" s="311">
        <f t="shared" si="41"/>
        <v>18</v>
      </c>
      <c r="DE48" s="311">
        <f t="shared" si="41"/>
        <v>0</v>
      </c>
      <c r="DF48" s="311">
        <f t="shared" si="41"/>
        <v>0</v>
      </c>
      <c r="DG48" s="311">
        <f t="shared" si="41"/>
        <v>0</v>
      </c>
      <c r="DH48" s="311">
        <v>0</v>
      </c>
      <c r="DI48" s="311">
        <f t="shared" si="42"/>
        <v>1</v>
      </c>
      <c r="DJ48" s="311">
        <v>0</v>
      </c>
      <c r="DK48" s="311">
        <v>1</v>
      </c>
      <c r="DL48" s="311">
        <v>0</v>
      </c>
      <c r="DM48" s="311">
        <v>0</v>
      </c>
    </row>
    <row r="49" spans="1:117" s="282" customFormat="1" ht="12" customHeight="1">
      <c r="A49" s="277" t="s">
        <v>555</v>
      </c>
      <c r="B49" s="278" t="s">
        <v>646</v>
      </c>
      <c r="C49" s="277" t="s">
        <v>647</v>
      </c>
      <c r="D49" s="311">
        <f t="shared" si="4"/>
        <v>3302</v>
      </c>
      <c r="E49" s="311">
        <f t="shared" si="5"/>
        <v>2380</v>
      </c>
      <c r="F49" s="311">
        <f t="shared" si="6"/>
        <v>0</v>
      </c>
      <c r="G49" s="311">
        <v>0</v>
      </c>
      <c r="H49" s="311">
        <v>0</v>
      </c>
      <c r="I49" s="311">
        <v>0</v>
      </c>
      <c r="J49" s="311">
        <f t="shared" si="7"/>
        <v>1975</v>
      </c>
      <c r="K49" s="311">
        <v>0</v>
      </c>
      <c r="L49" s="311">
        <v>1975</v>
      </c>
      <c r="M49" s="311">
        <v>0</v>
      </c>
      <c r="N49" s="311">
        <f t="shared" si="8"/>
        <v>68</v>
      </c>
      <c r="O49" s="311">
        <v>0</v>
      </c>
      <c r="P49" s="311">
        <v>68</v>
      </c>
      <c r="Q49" s="311">
        <v>0</v>
      </c>
      <c r="R49" s="311">
        <f t="shared" si="9"/>
        <v>256</v>
      </c>
      <c r="S49" s="311">
        <v>0</v>
      </c>
      <c r="T49" s="311">
        <v>256</v>
      </c>
      <c r="U49" s="311">
        <v>0</v>
      </c>
      <c r="V49" s="311">
        <f t="shared" si="10"/>
        <v>0</v>
      </c>
      <c r="W49" s="311">
        <v>0</v>
      </c>
      <c r="X49" s="311">
        <v>0</v>
      </c>
      <c r="Y49" s="311">
        <v>0</v>
      </c>
      <c r="Z49" s="311">
        <f t="shared" si="11"/>
        <v>81</v>
      </c>
      <c r="AA49" s="311">
        <v>0</v>
      </c>
      <c r="AB49" s="311">
        <v>81</v>
      </c>
      <c r="AC49" s="311">
        <v>0</v>
      </c>
      <c r="AD49" s="311">
        <f t="shared" si="12"/>
        <v>787</v>
      </c>
      <c r="AE49" s="311">
        <f t="shared" si="13"/>
        <v>0</v>
      </c>
      <c r="AF49" s="311">
        <v>0</v>
      </c>
      <c r="AG49" s="311">
        <v>0</v>
      </c>
      <c r="AH49" s="311">
        <v>0</v>
      </c>
      <c r="AI49" s="311">
        <f t="shared" si="14"/>
        <v>787</v>
      </c>
      <c r="AJ49" s="311">
        <v>0</v>
      </c>
      <c r="AK49" s="311">
        <v>0</v>
      </c>
      <c r="AL49" s="311">
        <v>787</v>
      </c>
      <c r="AM49" s="311">
        <f t="shared" si="15"/>
        <v>0</v>
      </c>
      <c r="AN49" s="311">
        <v>0</v>
      </c>
      <c r="AO49" s="311">
        <v>0</v>
      </c>
      <c r="AP49" s="311">
        <v>0</v>
      </c>
      <c r="AQ49" s="311">
        <f t="shared" si="16"/>
        <v>0</v>
      </c>
      <c r="AR49" s="311">
        <v>0</v>
      </c>
      <c r="AS49" s="311">
        <v>0</v>
      </c>
      <c r="AT49" s="311">
        <v>0</v>
      </c>
      <c r="AU49" s="311">
        <f t="shared" si="17"/>
        <v>0</v>
      </c>
      <c r="AV49" s="311">
        <v>0</v>
      </c>
      <c r="AW49" s="311">
        <v>0</v>
      </c>
      <c r="AX49" s="311">
        <v>0</v>
      </c>
      <c r="AY49" s="311">
        <f t="shared" si="18"/>
        <v>0</v>
      </c>
      <c r="AZ49" s="311">
        <v>0</v>
      </c>
      <c r="BA49" s="311">
        <v>0</v>
      </c>
      <c r="BB49" s="311">
        <v>0</v>
      </c>
      <c r="BC49" s="311">
        <f t="shared" si="19"/>
        <v>135</v>
      </c>
      <c r="BD49" s="311">
        <f t="shared" si="20"/>
        <v>135</v>
      </c>
      <c r="BE49" s="311">
        <v>0</v>
      </c>
      <c r="BF49" s="311">
        <v>94</v>
      </c>
      <c r="BG49" s="311">
        <v>3</v>
      </c>
      <c r="BH49" s="311">
        <v>1</v>
      </c>
      <c r="BI49" s="311">
        <v>0</v>
      </c>
      <c r="BJ49" s="311">
        <v>37</v>
      </c>
      <c r="BK49" s="311">
        <f t="shared" si="21"/>
        <v>0</v>
      </c>
      <c r="BL49" s="311">
        <v>0</v>
      </c>
      <c r="BM49" s="311">
        <v>0</v>
      </c>
      <c r="BN49" s="311">
        <v>0</v>
      </c>
      <c r="BO49" s="311">
        <v>0</v>
      </c>
      <c r="BP49" s="311">
        <v>0</v>
      </c>
      <c r="BQ49" s="311">
        <v>0</v>
      </c>
      <c r="BR49" s="311">
        <f t="shared" si="51"/>
        <v>2515</v>
      </c>
      <c r="BS49" s="311">
        <f t="shared" si="52"/>
        <v>0</v>
      </c>
      <c r="BT49" s="311">
        <f t="shared" si="53"/>
        <v>2069</v>
      </c>
      <c r="BU49" s="311">
        <f t="shared" si="43"/>
        <v>71</v>
      </c>
      <c r="BV49" s="311">
        <f t="shared" si="44"/>
        <v>257</v>
      </c>
      <c r="BW49" s="311">
        <f t="shared" si="45"/>
        <v>0</v>
      </c>
      <c r="BX49" s="311">
        <f t="shared" si="46"/>
        <v>118</v>
      </c>
      <c r="BY49" s="311">
        <f t="shared" si="23"/>
        <v>2380</v>
      </c>
      <c r="BZ49" s="311">
        <f t="shared" si="24"/>
        <v>0</v>
      </c>
      <c r="CA49" s="311">
        <f t="shared" si="25"/>
        <v>1975</v>
      </c>
      <c r="CB49" s="311">
        <f t="shared" si="26"/>
        <v>68</v>
      </c>
      <c r="CC49" s="311">
        <f t="shared" si="27"/>
        <v>256</v>
      </c>
      <c r="CD49" s="311">
        <f t="shared" si="28"/>
        <v>0</v>
      </c>
      <c r="CE49" s="311">
        <f t="shared" si="29"/>
        <v>81</v>
      </c>
      <c r="CF49" s="311">
        <f t="shared" si="30"/>
        <v>135</v>
      </c>
      <c r="CG49" s="311">
        <f t="shared" si="31"/>
        <v>0</v>
      </c>
      <c r="CH49" s="311">
        <f t="shared" si="31"/>
        <v>94</v>
      </c>
      <c r="CI49" s="311">
        <f t="shared" si="31"/>
        <v>3</v>
      </c>
      <c r="CJ49" s="311">
        <f t="shared" si="31"/>
        <v>1</v>
      </c>
      <c r="CK49" s="311">
        <f t="shared" si="31"/>
        <v>0</v>
      </c>
      <c r="CL49" s="311">
        <f t="shared" si="31"/>
        <v>37</v>
      </c>
      <c r="CM49" s="311">
        <f t="shared" si="54"/>
        <v>787</v>
      </c>
      <c r="CN49" s="311">
        <f t="shared" si="55"/>
        <v>0</v>
      </c>
      <c r="CO49" s="311">
        <f t="shared" si="56"/>
        <v>787</v>
      </c>
      <c r="CP49" s="311">
        <f t="shared" si="47"/>
        <v>0</v>
      </c>
      <c r="CQ49" s="311">
        <f t="shared" si="48"/>
        <v>0</v>
      </c>
      <c r="CR49" s="311">
        <f t="shared" si="49"/>
        <v>0</v>
      </c>
      <c r="CS49" s="311">
        <f t="shared" si="50"/>
        <v>0</v>
      </c>
      <c r="CT49" s="311">
        <f t="shared" si="33"/>
        <v>787</v>
      </c>
      <c r="CU49" s="311">
        <f t="shared" si="34"/>
        <v>0</v>
      </c>
      <c r="CV49" s="311">
        <f t="shared" si="35"/>
        <v>787</v>
      </c>
      <c r="CW49" s="311">
        <f t="shared" si="36"/>
        <v>0</v>
      </c>
      <c r="CX49" s="311">
        <f t="shared" si="37"/>
        <v>0</v>
      </c>
      <c r="CY49" s="311">
        <f t="shared" si="38"/>
        <v>0</v>
      </c>
      <c r="CZ49" s="311">
        <f t="shared" si="39"/>
        <v>0</v>
      </c>
      <c r="DA49" s="311">
        <f t="shared" si="40"/>
        <v>0</v>
      </c>
      <c r="DB49" s="311">
        <f t="shared" si="41"/>
        <v>0</v>
      </c>
      <c r="DC49" s="311">
        <f t="shared" si="41"/>
        <v>0</v>
      </c>
      <c r="DD49" s="311">
        <f t="shared" si="41"/>
        <v>0</v>
      </c>
      <c r="DE49" s="311">
        <f t="shared" si="41"/>
        <v>0</v>
      </c>
      <c r="DF49" s="311">
        <f t="shared" si="41"/>
        <v>0</v>
      </c>
      <c r="DG49" s="311">
        <f t="shared" si="41"/>
        <v>0</v>
      </c>
      <c r="DH49" s="311">
        <v>0</v>
      </c>
      <c r="DI49" s="311">
        <f t="shared" si="42"/>
        <v>0</v>
      </c>
      <c r="DJ49" s="311">
        <v>0</v>
      </c>
      <c r="DK49" s="311">
        <v>0</v>
      </c>
      <c r="DL49" s="311">
        <v>0</v>
      </c>
      <c r="DM49" s="311">
        <v>0</v>
      </c>
    </row>
    <row r="50" spans="1:117" s="282" customFormat="1" ht="12" customHeight="1">
      <c r="A50" s="277" t="s">
        <v>555</v>
      </c>
      <c r="B50" s="278" t="s">
        <v>648</v>
      </c>
      <c r="C50" s="277" t="s">
        <v>649</v>
      </c>
      <c r="D50" s="311">
        <f t="shared" si="4"/>
        <v>8046</v>
      </c>
      <c r="E50" s="311">
        <f t="shared" si="5"/>
        <v>6234</v>
      </c>
      <c r="F50" s="311">
        <f t="shared" si="6"/>
        <v>0</v>
      </c>
      <c r="G50" s="311">
        <v>0</v>
      </c>
      <c r="H50" s="311">
        <v>0</v>
      </c>
      <c r="I50" s="311">
        <v>0</v>
      </c>
      <c r="J50" s="311">
        <f t="shared" si="7"/>
        <v>5192</v>
      </c>
      <c r="K50" s="311">
        <v>136</v>
      </c>
      <c r="L50" s="311">
        <v>5056</v>
      </c>
      <c r="M50" s="311">
        <v>0</v>
      </c>
      <c r="N50" s="311">
        <f t="shared" si="8"/>
        <v>144</v>
      </c>
      <c r="O50" s="311">
        <v>5</v>
      </c>
      <c r="P50" s="311">
        <v>139</v>
      </c>
      <c r="Q50" s="311">
        <v>0</v>
      </c>
      <c r="R50" s="311">
        <f t="shared" si="9"/>
        <v>743</v>
      </c>
      <c r="S50" s="311">
        <v>1</v>
      </c>
      <c r="T50" s="311">
        <v>742</v>
      </c>
      <c r="U50" s="311">
        <v>0</v>
      </c>
      <c r="V50" s="311">
        <f t="shared" si="10"/>
        <v>0</v>
      </c>
      <c r="W50" s="311">
        <v>0</v>
      </c>
      <c r="X50" s="311">
        <v>0</v>
      </c>
      <c r="Y50" s="311">
        <v>0</v>
      </c>
      <c r="Z50" s="311">
        <f t="shared" si="11"/>
        <v>155</v>
      </c>
      <c r="AA50" s="311">
        <v>70</v>
      </c>
      <c r="AB50" s="311">
        <v>85</v>
      </c>
      <c r="AC50" s="311">
        <v>0</v>
      </c>
      <c r="AD50" s="311">
        <f t="shared" si="12"/>
        <v>1119</v>
      </c>
      <c r="AE50" s="311">
        <f t="shared" si="13"/>
        <v>0</v>
      </c>
      <c r="AF50" s="311">
        <v>0</v>
      </c>
      <c r="AG50" s="311">
        <v>0</v>
      </c>
      <c r="AH50" s="311">
        <v>0</v>
      </c>
      <c r="AI50" s="311">
        <f t="shared" si="14"/>
        <v>870</v>
      </c>
      <c r="AJ50" s="311">
        <v>0</v>
      </c>
      <c r="AK50" s="311">
        <v>0</v>
      </c>
      <c r="AL50" s="311">
        <v>870</v>
      </c>
      <c r="AM50" s="311">
        <f t="shared" si="15"/>
        <v>0</v>
      </c>
      <c r="AN50" s="311">
        <v>0</v>
      </c>
      <c r="AO50" s="311">
        <v>0</v>
      </c>
      <c r="AP50" s="311">
        <v>0</v>
      </c>
      <c r="AQ50" s="311">
        <f t="shared" si="16"/>
        <v>249</v>
      </c>
      <c r="AR50" s="311">
        <v>0</v>
      </c>
      <c r="AS50" s="311">
        <v>0</v>
      </c>
      <c r="AT50" s="311">
        <v>249</v>
      </c>
      <c r="AU50" s="311">
        <f t="shared" si="17"/>
        <v>0</v>
      </c>
      <c r="AV50" s="311">
        <v>0</v>
      </c>
      <c r="AW50" s="311">
        <v>0</v>
      </c>
      <c r="AX50" s="311">
        <v>0</v>
      </c>
      <c r="AY50" s="311">
        <f t="shared" si="18"/>
        <v>0</v>
      </c>
      <c r="AZ50" s="311">
        <v>0</v>
      </c>
      <c r="BA50" s="311">
        <v>0</v>
      </c>
      <c r="BB50" s="311">
        <v>0</v>
      </c>
      <c r="BC50" s="311">
        <f t="shared" si="19"/>
        <v>693</v>
      </c>
      <c r="BD50" s="311">
        <f t="shared" si="20"/>
        <v>213</v>
      </c>
      <c r="BE50" s="311">
        <v>0</v>
      </c>
      <c r="BF50" s="311">
        <v>79</v>
      </c>
      <c r="BG50" s="311">
        <v>20</v>
      </c>
      <c r="BH50" s="311">
        <v>4</v>
      </c>
      <c r="BI50" s="311">
        <v>0</v>
      </c>
      <c r="BJ50" s="311">
        <v>110</v>
      </c>
      <c r="BK50" s="311">
        <f t="shared" si="21"/>
        <v>480</v>
      </c>
      <c r="BL50" s="311">
        <v>0</v>
      </c>
      <c r="BM50" s="311">
        <v>239</v>
      </c>
      <c r="BN50" s="311">
        <v>0</v>
      </c>
      <c r="BO50" s="311">
        <v>130</v>
      </c>
      <c r="BP50" s="311">
        <v>0</v>
      </c>
      <c r="BQ50" s="311">
        <v>111</v>
      </c>
      <c r="BR50" s="311">
        <f t="shared" si="51"/>
        <v>6447</v>
      </c>
      <c r="BS50" s="311">
        <f t="shared" si="52"/>
        <v>0</v>
      </c>
      <c r="BT50" s="311">
        <f t="shared" si="53"/>
        <v>5271</v>
      </c>
      <c r="BU50" s="311">
        <f t="shared" si="43"/>
        <v>164</v>
      </c>
      <c r="BV50" s="311">
        <f t="shared" si="44"/>
        <v>747</v>
      </c>
      <c r="BW50" s="311">
        <f t="shared" si="45"/>
        <v>0</v>
      </c>
      <c r="BX50" s="311">
        <f t="shared" si="46"/>
        <v>265</v>
      </c>
      <c r="BY50" s="311">
        <f t="shared" si="23"/>
        <v>6234</v>
      </c>
      <c r="BZ50" s="311">
        <f t="shared" si="24"/>
        <v>0</v>
      </c>
      <c r="CA50" s="311">
        <f t="shared" si="25"/>
        <v>5192</v>
      </c>
      <c r="CB50" s="311">
        <f t="shared" si="26"/>
        <v>144</v>
      </c>
      <c r="CC50" s="311">
        <f t="shared" si="27"/>
        <v>743</v>
      </c>
      <c r="CD50" s="311">
        <f t="shared" si="28"/>
        <v>0</v>
      </c>
      <c r="CE50" s="311">
        <f t="shared" si="29"/>
        <v>155</v>
      </c>
      <c r="CF50" s="311">
        <f t="shared" si="30"/>
        <v>213</v>
      </c>
      <c r="CG50" s="311">
        <f t="shared" si="31"/>
        <v>0</v>
      </c>
      <c r="CH50" s="311">
        <f t="shared" si="31"/>
        <v>79</v>
      </c>
      <c r="CI50" s="311">
        <f t="shared" si="31"/>
        <v>20</v>
      </c>
      <c r="CJ50" s="311">
        <f aca="true" t="shared" si="57" ref="CJ50:CL51">BH50</f>
        <v>4</v>
      </c>
      <c r="CK50" s="311">
        <f t="shared" si="57"/>
        <v>0</v>
      </c>
      <c r="CL50" s="311">
        <f t="shared" si="57"/>
        <v>110</v>
      </c>
      <c r="CM50" s="311">
        <f t="shared" si="54"/>
        <v>1599</v>
      </c>
      <c r="CN50" s="311">
        <f t="shared" si="55"/>
        <v>0</v>
      </c>
      <c r="CO50" s="311">
        <f t="shared" si="56"/>
        <v>1109</v>
      </c>
      <c r="CP50" s="311">
        <f t="shared" si="47"/>
        <v>0</v>
      </c>
      <c r="CQ50" s="311">
        <f t="shared" si="48"/>
        <v>379</v>
      </c>
      <c r="CR50" s="311">
        <f t="shared" si="49"/>
        <v>0</v>
      </c>
      <c r="CS50" s="311">
        <f t="shared" si="50"/>
        <v>111</v>
      </c>
      <c r="CT50" s="311">
        <f t="shared" si="33"/>
        <v>1119</v>
      </c>
      <c r="CU50" s="311">
        <f t="shared" si="34"/>
        <v>0</v>
      </c>
      <c r="CV50" s="311">
        <f t="shared" si="35"/>
        <v>870</v>
      </c>
      <c r="CW50" s="311">
        <f t="shared" si="36"/>
        <v>0</v>
      </c>
      <c r="CX50" s="311">
        <f t="shared" si="37"/>
        <v>249</v>
      </c>
      <c r="CY50" s="311">
        <f t="shared" si="38"/>
        <v>0</v>
      </c>
      <c r="CZ50" s="311">
        <f t="shared" si="39"/>
        <v>0</v>
      </c>
      <c r="DA50" s="311">
        <f t="shared" si="40"/>
        <v>480</v>
      </c>
      <c r="DB50" s="311">
        <f t="shared" si="41"/>
        <v>0</v>
      </c>
      <c r="DC50" s="311">
        <f t="shared" si="41"/>
        <v>239</v>
      </c>
      <c r="DD50" s="311">
        <f t="shared" si="41"/>
        <v>0</v>
      </c>
      <c r="DE50" s="311">
        <f aca="true" t="shared" si="58" ref="DE50:DG51">BO50</f>
        <v>130</v>
      </c>
      <c r="DF50" s="311">
        <f t="shared" si="58"/>
        <v>0</v>
      </c>
      <c r="DG50" s="311">
        <f t="shared" si="58"/>
        <v>111</v>
      </c>
      <c r="DH50" s="311">
        <v>0</v>
      </c>
      <c r="DI50" s="311">
        <f t="shared" si="42"/>
        <v>1</v>
      </c>
      <c r="DJ50" s="311">
        <v>1</v>
      </c>
      <c r="DK50" s="311">
        <v>0</v>
      </c>
      <c r="DL50" s="311">
        <v>0</v>
      </c>
      <c r="DM50" s="311">
        <v>0</v>
      </c>
    </row>
    <row r="51" spans="1:117" s="282" customFormat="1" ht="12" customHeight="1">
      <c r="A51" s="277" t="s">
        <v>555</v>
      </c>
      <c r="B51" s="278" t="s">
        <v>650</v>
      </c>
      <c r="C51" s="277" t="s">
        <v>651</v>
      </c>
      <c r="D51" s="311">
        <f t="shared" si="4"/>
        <v>5093</v>
      </c>
      <c r="E51" s="311">
        <f t="shared" si="5"/>
        <v>4728</v>
      </c>
      <c r="F51" s="311">
        <f t="shared" si="6"/>
        <v>0</v>
      </c>
      <c r="G51" s="311">
        <v>0</v>
      </c>
      <c r="H51" s="311">
        <v>0</v>
      </c>
      <c r="I51" s="311">
        <v>0</v>
      </c>
      <c r="J51" s="311">
        <f t="shared" si="7"/>
        <v>3793</v>
      </c>
      <c r="K51" s="311">
        <v>26</v>
      </c>
      <c r="L51" s="311">
        <v>3767</v>
      </c>
      <c r="M51" s="311">
        <v>0</v>
      </c>
      <c r="N51" s="311">
        <f t="shared" si="8"/>
        <v>231</v>
      </c>
      <c r="O51" s="311">
        <v>1</v>
      </c>
      <c r="P51" s="311">
        <v>230</v>
      </c>
      <c r="Q51" s="311">
        <v>0</v>
      </c>
      <c r="R51" s="311">
        <f t="shared" si="9"/>
        <v>575</v>
      </c>
      <c r="S51" s="311">
        <v>1</v>
      </c>
      <c r="T51" s="311">
        <v>574</v>
      </c>
      <c r="U51" s="311">
        <v>0</v>
      </c>
      <c r="V51" s="311">
        <f t="shared" si="10"/>
        <v>0</v>
      </c>
      <c r="W51" s="311">
        <v>0</v>
      </c>
      <c r="X51" s="311">
        <v>0</v>
      </c>
      <c r="Y51" s="311">
        <v>0</v>
      </c>
      <c r="Z51" s="311">
        <f t="shared" si="11"/>
        <v>129</v>
      </c>
      <c r="AA51" s="311">
        <v>1</v>
      </c>
      <c r="AB51" s="311">
        <v>128</v>
      </c>
      <c r="AC51" s="311">
        <v>0</v>
      </c>
      <c r="AD51" s="311">
        <f t="shared" si="12"/>
        <v>317</v>
      </c>
      <c r="AE51" s="311">
        <f t="shared" si="13"/>
        <v>0</v>
      </c>
      <c r="AF51" s="311">
        <v>0</v>
      </c>
      <c r="AG51" s="311">
        <v>0</v>
      </c>
      <c r="AH51" s="311">
        <v>0</v>
      </c>
      <c r="AI51" s="311">
        <f t="shared" si="14"/>
        <v>313</v>
      </c>
      <c r="AJ51" s="311">
        <v>0</v>
      </c>
      <c r="AK51" s="311">
        <v>0</v>
      </c>
      <c r="AL51" s="311">
        <v>313</v>
      </c>
      <c r="AM51" s="311">
        <f t="shared" si="15"/>
        <v>1</v>
      </c>
      <c r="AN51" s="311">
        <v>0</v>
      </c>
      <c r="AO51" s="311">
        <v>0</v>
      </c>
      <c r="AP51" s="311">
        <v>1</v>
      </c>
      <c r="AQ51" s="311">
        <f t="shared" si="16"/>
        <v>0</v>
      </c>
      <c r="AR51" s="311">
        <v>0</v>
      </c>
      <c r="AS51" s="311">
        <v>0</v>
      </c>
      <c r="AT51" s="311">
        <v>0</v>
      </c>
      <c r="AU51" s="311">
        <f t="shared" si="17"/>
        <v>0</v>
      </c>
      <c r="AV51" s="311">
        <v>0</v>
      </c>
      <c r="AW51" s="311">
        <v>0</v>
      </c>
      <c r="AX51" s="311">
        <v>0</v>
      </c>
      <c r="AY51" s="311">
        <f t="shared" si="18"/>
        <v>3</v>
      </c>
      <c r="AZ51" s="311">
        <v>0</v>
      </c>
      <c r="BA51" s="311">
        <v>0</v>
      </c>
      <c r="BB51" s="311">
        <v>3</v>
      </c>
      <c r="BC51" s="311">
        <f t="shared" si="19"/>
        <v>48</v>
      </c>
      <c r="BD51" s="311">
        <f t="shared" si="20"/>
        <v>42</v>
      </c>
      <c r="BE51" s="311">
        <v>0</v>
      </c>
      <c r="BF51" s="311">
        <v>29</v>
      </c>
      <c r="BG51" s="311">
        <v>2</v>
      </c>
      <c r="BH51" s="311">
        <v>0</v>
      </c>
      <c r="BI51" s="311">
        <v>0</v>
      </c>
      <c r="BJ51" s="311">
        <v>11</v>
      </c>
      <c r="BK51" s="311">
        <f t="shared" si="21"/>
        <v>6</v>
      </c>
      <c r="BL51" s="311">
        <v>0</v>
      </c>
      <c r="BM51" s="311">
        <v>6</v>
      </c>
      <c r="BN51" s="311">
        <v>0</v>
      </c>
      <c r="BO51" s="311">
        <v>0</v>
      </c>
      <c r="BP51" s="311">
        <v>0</v>
      </c>
      <c r="BQ51" s="311">
        <v>0</v>
      </c>
      <c r="BR51" s="311">
        <f t="shared" si="51"/>
        <v>4770</v>
      </c>
      <c r="BS51" s="311">
        <f t="shared" si="52"/>
        <v>0</v>
      </c>
      <c r="BT51" s="311">
        <f t="shared" si="53"/>
        <v>3822</v>
      </c>
      <c r="BU51" s="311">
        <f t="shared" si="43"/>
        <v>233</v>
      </c>
      <c r="BV51" s="311">
        <f t="shared" si="44"/>
        <v>575</v>
      </c>
      <c r="BW51" s="311">
        <f t="shared" si="45"/>
        <v>0</v>
      </c>
      <c r="BX51" s="311">
        <f t="shared" si="46"/>
        <v>140</v>
      </c>
      <c r="BY51" s="311">
        <f t="shared" si="23"/>
        <v>4728</v>
      </c>
      <c r="BZ51" s="311">
        <f t="shared" si="24"/>
        <v>0</v>
      </c>
      <c r="CA51" s="311">
        <f t="shared" si="25"/>
        <v>3793</v>
      </c>
      <c r="CB51" s="311">
        <f t="shared" si="26"/>
        <v>231</v>
      </c>
      <c r="CC51" s="311">
        <f t="shared" si="27"/>
        <v>575</v>
      </c>
      <c r="CD51" s="311">
        <f t="shared" si="28"/>
        <v>0</v>
      </c>
      <c r="CE51" s="311">
        <f t="shared" si="29"/>
        <v>129</v>
      </c>
      <c r="CF51" s="311">
        <f t="shared" si="30"/>
        <v>42</v>
      </c>
      <c r="CG51" s="311">
        <f>BE51</f>
        <v>0</v>
      </c>
      <c r="CH51" s="311">
        <f>BF51</f>
        <v>29</v>
      </c>
      <c r="CI51" s="311">
        <f>BG51</f>
        <v>2</v>
      </c>
      <c r="CJ51" s="311">
        <f t="shared" si="57"/>
        <v>0</v>
      </c>
      <c r="CK51" s="311">
        <f t="shared" si="57"/>
        <v>0</v>
      </c>
      <c r="CL51" s="311">
        <f t="shared" si="57"/>
        <v>11</v>
      </c>
      <c r="CM51" s="311">
        <f t="shared" si="54"/>
        <v>323</v>
      </c>
      <c r="CN51" s="311">
        <f t="shared" si="55"/>
        <v>0</v>
      </c>
      <c r="CO51" s="311">
        <f t="shared" si="56"/>
        <v>319</v>
      </c>
      <c r="CP51" s="311">
        <f t="shared" si="47"/>
        <v>1</v>
      </c>
      <c r="CQ51" s="311">
        <f t="shared" si="48"/>
        <v>0</v>
      </c>
      <c r="CR51" s="311">
        <f t="shared" si="49"/>
        <v>0</v>
      </c>
      <c r="CS51" s="311">
        <f t="shared" si="50"/>
        <v>3</v>
      </c>
      <c r="CT51" s="311">
        <f t="shared" si="33"/>
        <v>317</v>
      </c>
      <c r="CU51" s="311">
        <f t="shared" si="34"/>
        <v>0</v>
      </c>
      <c r="CV51" s="311">
        <f t="shared" si="35"/>
        <v>313</v>
      </c>
      <c r="CW51" s="311">
        <f t="shared" si="36"/>
        <v>1</v>
      </c>
      <c r="CX51" s="311">
        <f t="shared" si="37"/>
        <v>0</v>
      </c>
      <c r="CY51" s="311">
        <f t="shared" si="38"/>
        <v>0</v>
      </c>
      <c r="CZ51" s="311">
        <f t="shared" si="39"/>
        <v>3</v>
      </c>
      <c r="DA51" s="311">
        <f t="shared" si="40"/>
        <v>6</v>
      </c>
      <c r="DB51" s="311">
        <f>BL51</f>
        <v>0</v>
      </c>
      <c r="DC51" s="311">
        <f>BM51</f>
        <v>6</v>
      </c>
      <c r="DD51" s="311">
        <f>BN51</f>
        <v>0</v>
      </c>
      <c r="DE51" s="311">
        <f t="shared" si="58"/>
        <v>0</v>
      </c>
      <c r="DF51" s="311">
        <f t="shared" si="58"/>
        <v>0</v>
      </c>
      <c r="DG51" s="311">
        <f t="shared" si="58"/>
        <v>0</v>
      </c>
      <c r="DH51" s="311">
        <v>0</v>
      </c>
      <c r="DI51" s="311">
        <f t="shared" si="42"/>
        <v>0</v>
      </c>
      <c r="DJ51" s="311">
        <v>0</v>
      </c>
      <c r="DK51" s="311">
        <v>0</v>
      </c>
      <c r="DL51" s="311">
        <v>0</v>
      </c>
      <c r="DM51" s="311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5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44" width="9.8984375" style="306" customWidth="1"/>
    <col min="145" max="16384" width="9" style="308" customWidth="1"/>
  </cols>
  <sheetData>
    <row r="1" spans="1:3" s="175" customFormat="1" ht="17.25">
      <c r="A1" s="249" t="s">
        <v>560</v>
      </c>
      <c r="B1" s="173"/>
      <c r="C1" s="173"/>
    </row>
    <row r="2" spans="1:144" s="175" customFormat="1" ht="25.5" customHeight="1">
      <c r="A2" s="317" t="s">
        <v>278</v>
      </c>
      <c r="B2" s="317" t="s">
        <v>279</v>
      </c>
      <c r="C2" s="317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18"/>
      <c r="B3" s="318"/>
      <c r="C3" s="320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18"/>
      <c r="B4" s="318"/>
      <c r="C4" s="320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18"/>
      <c r="B5" s="318"/>
      <c r="C5" s="320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18"/>
      <c r="B6" s="319"/>
      <c r="C6" s="320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555</v>
      </c>
      <c r="B7" s="272" t="s">
        <v>556</v>
      </c>
      <c r="C7" s="273" t="s">
        <v>300</v>
      </c>
      <c r="D7" s="274">
        <f aca="true" t="shared" si="0" ref="D7:AI7">SUM(D8:D51)</f>
        <v>1050430</v>
      </c>
      <c r="E7" s="274">
        <f t="shared" si="0"/>
        <v>793378</v>
      </c>
      <c r="F7" s="274">
        <f t="shared" si="0"/>
        <v>737691</v>
      </c>
      <c r="G7" s="274">
        <f t="shared" si="0"/>
        <v>0</v>
      </c>
      <c r="H7" s="274">
        <f t="shared" si="0"/>
        <v>734807</v>
      </c>
      <c r="I7" s="274">
        <f t="shared" si="0"/>
        <v>2264</v>
      </c>
      <c r="J7" s="274">
        <f t="shared" si="0"/>
        <v>153</v>
      </c>
      <c r="K7" s="274">
        <f t="shared" si="0"/>
        <v>0</v>
      </c>
      <c r="L7" s="274">
        <f t="shared" si="0"/>
        <v>467</v>
      </c>
      <c r="M7" s="274">
        <f t="shared" si="0"/>
        <v>55687</v>
      </c>
      <c r="N7" s="274">
        <f t="shared" si="0"/>
        <v>0</v>
      </c>
      <c r="O7" s="274">
        <f t="shared" si="0"/>
        <v>54219</v>
      </c>
      <c r="P7" s="274">
        <f t="shared" si="0"/>
        <v>350</v>
      </c>
      <c r="Q7" s="274">
        <f t="shared" si="0"/>
        <v>0</v>
      </c>
      <c r="R7" s="274">
        <f t="shared" si="0"/>
        <v>0</v>
      </c>
      <c r="S7" s="274">
        <f t="shared" si="0"/>
        <v>1118</v>
      </c>
      <c r="T7" s="274">
        <f t="shared" si="0"/>
        <v>71862</v>
      </c>
      <c r="U7" s="274">
        <f t="shared" si="0"/>
        <v>49828</v>
      </c>
      <c r="V7" s="274">
        <f t="shared" si="0"/>
        <v>14195</v>
      </c>
      <c r="W7" s="274">
        <f t="shared" si="0"/>
        <v>0</v>
      </c>
      <c r="X7" s="274">
        <f t="shared" si="0"/>
        <v>26301</v>
      </c>
      <c r="Y7" s="274">
        <f t="shared" si="0"/>
        <v>3282</v>
      </c>
      <c r="Z7" s="274">
        <f t="shared" si="0"/>
        <v>46</v>
      </c>
      <c r="AA7" s="274">
        <f t="shared" si="0"/>
        <v>6004</v>
      </c>
      <c r="AB7" s="274">
        <f t="shared" si="0"/>
        <v>22034</v>
      </c>
      <c r="AC7" s="274">
        <f t="shared" si="0"/>
        <v>8218</v>
      </c>
      <c r="AD7" s="274">
        <f t="shared" si="0"/>
        <v>0</v>
      </c>
      <c r="AE7" s="274">
        <f t="shared" si="0"/>
        <v>4765</v>
      </c>
      <c r="AF7" s="274">
        <f t="shared" si="0"/>
        <v>166</v>
      </c>
      <c r="AG7" s="274">
        <f t="shared" si="0"/>
        <v>0</v>
      </c>
      <c r="AH7" s="274">
        <f t="shared" si="0"/>
        <v>8885</v>
      </c>
      <c r="AI7" s="274">
        <f t="shared" si="0"/>
        <v>1285</v>
      </c>
      <c r="AJ7" s="274">
        <f aca="true" t="shared" si="1" ref="AJ7:BO7">SUM(AJ8:AJ51)</f>
        <v>849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849</v>
      </c>
      <c r="AO7" s="274">
        <f t="shared" si="1"/>
        <v>0</v>
      </c>
      <c r="AP7" s="274">
        <f t="shared" si="1"/>
        <v>0</v>
      </c>
      <c r="AQ7" s="274">
        <f t="shared" si="1"/>
        <v>436</v>
      </c>
      <c r="AR7" s="274">
        <f t="shared" si="1"/>
        <v>0</v>
      </c>
      <c r="AS7" s="274">
        <f t="shared" si="1"/>
        <v>436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SUM(BP8:BP51)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41145</v>
      </c>
      <c r="CC7" s="274">
        <f t="shared" si="2"/>
        <v>39250</v>
      </c>
      <c r="CD7" s="274">
        <f t="shared" si="2"/>
        <v>0</v>
      </c>
      <c r="CE7" s="274">
        <f t="shared" si="2"/>
        <v>39159</v>
      </c>
      <c r="CF7" s="274">
        <f t="shared" si="2"/>
        <v>0</v>
      </c>
      <c r="CG7" s="274">
        <f t="shared" si="2"/>
        <v>8</v>
      </c>
      <c r="CH7" s="274">
        <f t="shared" si="2"/>
        <v>0</v>
      </c>
      <c r="CI7" s="274">
        <f t="shared" si="2"/>
        <v>83</v>
      </c>
      <c r="CJ7" s="274">
        <f t="shared" si="2"/>
        <v>1895</v>
      </c>
      <c r="CK7" s="274">
        <f t="shared" si="2"/>
        <v>0</v>
      </c>
      <c r="CL7" s="274">
        <f t="shared" si="2"/>
        <v>1895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59478</v>
      </c>
      <c r="CR7" s="274">
        <f t="shared" si="2"/>
        <v>52680</v>
      </c>
      <c r="CS7" s="274">
        <f t="shared" si="2"/>
        <v>8</v>
      </c>
      <c r="CT7" s="274">
        <f t="shared" si="2"/>
        <v>23</v>
      </c>
      <c r="CU7" s="274">
        <f t="shared" si="2"/>
        <v>15695</v>
      </c>
      <c r="CV7" s="274">
        <f aca="true" t="shared" si="3" ref="CV7:EA7">SUM(CV8:CV51)</f>
        <v>35176</v>
      </c>
      <c r="CW7" s="274">
        <f t="shared" si="3"/>
        <v>337</v>
      </c>
      <c r="CX7" s="274">
        <f t="shared" si="3"/>
        <v>1441</v>
      </c>
      <c r="CY7" s="274">
        <f t="shared" si="3"/>
        <v>6798</v>
      </c>
      <c r="CZ7" s="274">
        <f t="shared" si="3"/>
        <v>0</v>
      </c>
      <c r="DA7" s="274">
        <f t="shared" si="3"/>
        <v>0</v>
      </c>
      <c r="DB7" s="274">
        <f t="shared" si="3"/>
        <v>1301</v>
      </c>
      <c r="DC7" s="274">
        <f t="shared" si="3"/>
        <v>3449</v>
      </c>
      <c r="DD7" s="274">
        <f t="shared" si="3"/>
        <v>437</v>
      </c>
      <c r="DE7" s="274">
        <f t="shared" si="3"/>
        <v>1611</v>
      </c>
      <c r="DF7" s="274">
        <f t="shared" si="3"/>
        <v>1651</v>
      </c>
      <c r="DG7" s="274">
        <f t="shared" si="3"/>
        <v>1314</v>
      </c>
      <c r="DH7" s="274">
        <f t="shared" si="3"/>
        <v>0</v>
      </c>
      <c r="DI7" s="274">
        <f t="shared" si="3"/>
        <v>0</v>
      </c>
      <c r="DJ7" s="274">
        <f t="shared" si="3"/>
        <v>961</v>
      </c>
      <c r="DK7" s="274">
        <f t="shared" si="3"/>
        <v>323</v>
      </c>
      <c r="DL7" s="274">
        <f t="shared" si="3"/>
        <v>27</v>
      </c>
      <c r="DM7" s="274">
        <f t="shared" si="3"/>
        <v>3</v>
      </c>
      <c r="DN7" s="274">
        <f t="shared" si="3"/>
        <v>337</v>
      </c>
      <c r="DO7" s="274">
        <f t="shared" si="3"/>
        <v>0</v>
      </c>
      <c r="DP7" s="274">
        <f t="shared" si="3"/>
        <v>0</v>
      </c>
      <c r="DQ7" s="274">
        <f t="shared" si="3"/>
        <v>67</v>
      </c>
      <c r="DR7" s="274">
        <f t="shared" si="3"/>
        <v>11</v>
      </c>
      <c r="DS7" s="274">
        <f t="shared" si="3"/>
        <v>0</v>
      </c>
      <c r="DT7" s="274">
        <f t="shared" si="3"/>
        <v>259</v>
      </c>
      <c r="DU7" s="274">
        <f t="shared" si="3"/>
        <v>79861</v>
      </c>
      <c r="DV7" s="274">
        <f t="shared" si="3"/>
        <v>33306</v>
      </c>
      <c r="DW7" s="274">
        <f t="shared" si="3"/>
        <v>108</v>
      </c>
      <c r="DX7" s="274">
        <f t="shared" si="3"/>
        <v>46424</v>
      </c>
      <c r="DY7" s="274">
        <f t="shared" si="3"/>
        <v>23</v>
      </c>
      <c r="DZ7" s="274">
        <f t="shared" si="3"/>
        <v>1770</v>
      </c>
      <c r="EA7" s="274">
        <f t="shared" si="3"/>
        <v>1366</v>
      </c>
      <c r="EB7" s="274">
        <f aca="true" t="shared" si="4" ref="EB7:EN7">SUM(EB8:EB51)</f>
        <v>0</v>
      </c>
      <c r="EC7" s="274">
        <f t="shared" si="4"/>
        <v>0</v>
      </c>
      <c r="ED7" s="274">
        <f t="shared" si="4"/>
        <v>1283</v>
      </c>
      <c r="EE7" s="274">
        <f t="shared" si="4"/>
        <v>0</v>
      </c>
      <c r="EF7" s="274">
        <f t="shared" si="4"/>
        <v>0</v>
      </c>
      <c r="EG7" s="274">
        <f t="shared" si="4"/>
        <v>83</v>
      </c>
      <c r="EH7" s="274">
        <f t="shared" si="4"/>
        <v>404</v>
      </c>
      <c r="EI7" s="274">
        <f t="shared" si="4"/>
        <v>0</v>
      </c>
      <c r="EJ7" s="274">
        <f t="shared" si="4"/>
        <v>0</v>
      </c>
      <c r="EK7" s="274">
        <f t="shared" si="4"/>
        <v>404</v>
      </c>
      <c r="EL7" s="274">
        <f t="shared" si="4"/>
        <v>0</v>
      </c>
      <c r="EM7" s="274">
        <f t="shared" si="4"/>
        <v>0</v>
      </c>
      <c r="EN7" s="274">
        <f t="shared" si="4"/>
        <v>0</v>
      </c>
    </row>
    <row r="8" spans="1:144" s="282" customFormat="1" ht="12" customHeight="1">
      <c r="A8" s="277" t="s">
        <v>555</v>
      </c>
      <c r="B8" s="278" t="s">
        <v>564</v>
      </c>
      <c r="C8" s="277" t="s">
        <v>565</v>
      </c>
      <c r="D8" s="285">
        <f aca="true" t="shared" si="5" ref="D8:D51">SUM(E8,T8,AI8,AX8,BM8,CB8,CQ8,DF8,DU8,DZ8)</f>
        <v>112480</v>
      </c>
      <c r="E8" s="285">
        <f aca="true" t="shared" si="6" ref="E8:E51">SUM(F8,M8)</f>
        <v>94401</v>
      </c>
      <c r="F8" s="285">
        <f aca="true" t="shared" si="7" ref="F8:F51">SUM(G8:L8)</f>
        <v>88542</v>
      </c>
      <c r="G8" s="285">
        <v>0</v>
      </c>
      <c r="H8" s="285">
        <v>88542</v>
      </c>
      <c r="I8" s="285">
        <v>0</v>
      </c>
      <c r="J8" s="285">
        <v>0</v>
      </c>
      <c r="K8" s="285">
        <v>0</v>
      </c>
      <c r="L8" s="285">
        <v>0</v>
      </c>
      <c r="M8" s="285">
        <f aca="true" t="shared" si="8" ref="M8:M51">SUM(N8:S8)</f>
        <v>5859</v>
      </c>
      <c r="N8" s="285">
        <v>0</v>
      </c>
      <c r="O8" s="285">
        <v>5859</v>
      </c>
      <c r="P8" s="285">
        <v>0</v>
      </c>
      <c r="Q8" s="285">
        <v>0</v>
      </c>
      <c r="R8" s="285">
        <v>0</v>
      </c>
      <c r="S8" s="285">
        <v>0</v>
      </c>
      <c r="T8" s="285">
        <f aca="true" t="shared" si="9" ref="T8:T51">SUM(U8,AB8)</f>
        <v>4785</v>
      </c>
      <c r="U8" s="285">
        <f aca="true" t="shared" si="10" ref="U8:U51">SUM(V8:AA8)</f>
        <v>4103</v>
      </c>
      <c r="V8" s="285">
        <v>0</v>
      </c>
      <c r="W8" s="285">
        <v>0</v>
      </c>
      <c r="X8" s="285">
        <v>4077</v>
      </c>
      <c r="Y8" s="285">
        <v>17</v>
      </c>
      <c r="Z8" s="285">
        <v>0</v>
      </c>
      <c r="AA8" s="285">
        <v>9</v>
      </c>
      <c r="AB8" s="285">
        <f aca="true" t="shared" si="11" ref="AB8:AB51">SUM(AC8:AH8)</f>
        <v>682</v>
      </c>
      <c r="AC8" s="285">
        <v>0</v>
      </c>
      <c r="AD8" s="285">
        <v>0</v>
      </c>
      <c r="AE8" s="285">
        <v>572</v>
      </c>
      <c r="AF8" s="285">
        <v>0</v>
      </c>
      <c r="AG8" s="285">
        <v>0</v>
      </c>
      <c r="AH8" s="285">
        <v>110</v>
      </c>
      <c r="AI8" s="285">
        <f aca="true" t="shared" si="12" ref="AI8:AI51">SUM(AJ8,AQ8)</f>
        <v>0</v>
      </c>
      <c r="AJ8" s="285">
        <f aca="true" t="shared" si="13" ref="AJ8:AJ51">SUM(AK8:AP8)</f>
        <v>0</v>
      </c>
      <c r="AK8" s="285"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f aca="true" t="shared" si="14" ref="AQ8:AQ51">SUM(AR8:AW8)</f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v>0</v>
      </c>
      <c r="AW8" s="285">
        <v>0</v>
      </c>
      <c r="AX8" s="285">
        <f aca="true" t="shared" si="15" ref="AX8:AX51">SUM(AY8,BF8)</f>
        <v>0</v>
      </c>
      <c r="AY8" s="285">
        <f aca="true" t="shared" si="16" ref="AY8:AY51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51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51">SUM(BN8,BU8)</f>
        <v>0</v>
      </c>
      <c r="BN8" s="285">
        <f aca="true" t="shared" si="19" ref="BN8:BN51">SUM(BO8:BT8)</f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v>0</v>
      </c>
      <c r="BU8" s="285">
        <f aca="true" t="shared" si="20" ref="BU8:BU51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51">SUM(CC8,CJ8)</f>
        <v>0</v>
      </c>
      <c r="CC8" s="285">
        <f aca="true" t="shared" si="22" ref="CC8:CC51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51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51">SUM(CR8,CY8)</f>
        <v>3614</v>
      </c>
      <c r="CR8" s="285">
        <f aca="true" t="shared" si="25" ref="CR8:CR51">SUM(CS8:CX8)</f>
        <v>3567</v>
      </c>
      <c r="CS8" s="285">
        <v>0</v>
      </c>
      <c r="CT8" s="285">
        <v>0</v>
      </c>
      <c r="CU8" s="285">
        <v>0</v>
      </c>
      <c r="CV8" s="285">
        <v>3567</v>
      </c>
      <c r="CW8" s="285">
        <v>0</v>
      </c>
      <c r="CX8" s="285">
        <v>0</v>
      </c>
      <c r="CY8" s="285">
        <f aca="true" t="shared" si="26" ref="CY8:CY51">SUM(CZ8:DE8)</f>
        <v>47</v>
      </c>
      <c r="CZ8" s="285">
        <v>0</v>
      </c>
      <c r="DA8" s="285">
        <v>0</v>
      </c>
      <c r="DB8" s="285">
        <v>0</v>
      </c>
      <c r="DC8" s="285">
        <v>47</v>
      </c>
      <c r="DD8" s="285">
        <v>0</v>
      </c>
      <c r="DE8" s="285">
        <v>0</v>
      </c>
      <c r="DF8" s="285">
        <f aca="true" t="shared" si="27" ref="DF8:DF51">SUM(DG8,DN8)</f>
        <v>0</v>
      </c>
      <c r="DG8" s="285">
        <f aca="true" t="shared" si="28" ref="DG8:DG51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51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51">SUM(DV8:DY8)</f>
        <v>9680</v>
      </c>
      <c r="DV8" s="285"/>
      <c r="DW8" s="285">
        <v>0</v>
      </c>
      <c r="DX8" s="285">
        <v>9680</v>
      </c>
      <c r="DY8" s="285">
        <v>0</v>
      </c>
      <c r="DZ8" s="285">
        <f aca="true" t="shared" si="31" ref="DZ8:DZ51">SUM(EA8,EH8)</f>
        <v>0</v>
      </c>
      <c r="EA8" s="285">
        <f aca="true" t="shared" si="32" ref="EA8:EA51">SUM(EB8:EG8)</f>
        <v>0</v>
      </c>
      <c r="EB8" s="285">
        <v>0</v>
      </c>
      <c r="EC8" s="285">
        <v>0</v>
      </c>
      <c r="ED8" s="285">
        <v>0</v>
      </c>
      <c r="EE8" s="285">
        <v>0</v>
      </c>
      <c r="EF8" s="285">
        <v>0</v>
      </c>
      <c r="EG8" s="285">
        <v>0</v>
      </c>
      <c r="EH8" s="285">
        <f aca="true" t="shared" si="33" ref="EH8:EH51">SUM(EI8:EN8)</f>
        <v>0</v>
      </c>
      <c r="EI8" s="285">
        <v>0</v>
      </c>
      <c r="EJ8" s="285">
        <v>0</v>
      </c>
      <c r="EK8" s="285">
        <v>0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555</v>
      </c>
      <c r="B9" s="278" t="s">
        <v>566</v>
      </c>
      <c r="C9" s="277" t="s">
        <v>567</v>
      </c>
      <c r="D9" s="285">
        <f t="shared" si="5"/>
        <v>64899</v>
      </c>
      <c r="E9" s="285">
        <f t="shared" si="6"/>
        <v>39691</v>
      </c>
      <c r="F9" s="285">
        <f t="shared" si="7"/>
        <v>38439</v>
      </c>
      <c r="G9" s="285">
        <v>0</v>
      </c>
      <c r="H9" s="285">
        <v>38439</v>
      </c>
      <c r="I9" s="285">
        <v>0</v>
      </c>
      <c r="J9" s="285">
        <v>0</v>
      </c>
      <c r="K9" s="285">
        <v>0</v>
      </c>
      <c r="L9" s="285">
        <v>0</v>
      </c>
      <c r="M9" s="285">
        <f t="shared" si="8"/>
        <v>1252</v>
      </c>
      <c r="N9" s="285">
        <v>0</v>
      </c>
      <c r="O9" s="285">
        <v>1252</v>
      </c>
      <c r="P9" s="285">
        <v>0</v>
      </c>
      <c r="Q9" s="285">
        <v>0</v>
      </c>
      <c r="R9" s="285">
        <v>0</v>
      </c>
      <c r="S9" s="285">
        <v>0</v>
      </c>
      <c r="T9" s="285">
        <f t="shared" si="9"/>
        <v>24237</v>
      </c>
      <c r="U9" s="285">
        <f t="shared" si="10"/>
        <v>16019</v>
      </c>
      <c r="V9" s="285">
        <v>14195</v>
      </c>
      <c r="W9" s="285">
        <v>0</v>
      </c>
      <c r="X9" s="285">
        <v>249</v>
      </c>
      <c r="Y9" s="285">
        <v>1294</v>
      </c>
      <c r="Z9" s="285">
        <v>0</v>
      </c>
      <c r="AA9" s="285">
        <v>281</v>
      </c>
      <c r="AB9" s="285">
        <f t="shared" si="11"/>
        <v>8218</v>
      </c>
      <c r="AC9" s="285">
        <v>8218</v>
      </c>
      <c r="AD9" s="285">
        <v>0</v>
      </c>
      <c r="AE9" s="285">
        <v>0</v>
      </c>
      <c r="AF9" s="285">
        <v>0</v>
      </c>
      <c r="AG9" s="285">
        <v>0</v>
      </c>
      <c r="AH9" s="285">
        <v>0</v>
      </c>
      <c r="AI9" s="285">
        <f t="shared" si="12"/>
        <v>0</v>
      </c>
      <c r="AJ9" s="285">
        <f t="shared" si="13"/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0</v>
      </c>
      <c r="CC9" s="285">
        <f t="shared" si="22"/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946</v>
      </c>
      <c r="CR9" s="285">
        <f t="shared" si="25"/>
        <v>931</v>
      </c>
      <c r="CS9" s="285">
        <v>0</v>
      </c>
      <c r="CT9" s="285">
        <v>0</v>
      </c>
      <c r="CU9" s="285">
        <v>0</v>
      </c>
      <c r="CV9" s="285">
        <v>895</v>
      </c>
      <c r="CW9" s="285">
        <v>36</v>
      </c>
      <c r="CX9" s="285">
        <v>0</v>
      </c>
      <c r="CY9" s="285">
        <f t="shared" si="26"/>
        <v>15</v>
      </c>
      <c r="CZ9" s="285">
        <v>0</v>
      </c>
      <c r="DA9" s="285">
        <v>0</v>
      </c>
      <c r="DB9" s="285">
        <v>0</v>
      </c>
      <c r="DC9" s="285">
        <v>15</v>
      </c>
      <c r="DD9" s="285">
        <v>0</v>
      </c>
      <c r="DE9" s="285">
        <v>0</v>
      </c>
      <c r="DF9" s="285">
        <f t="shared" si="27"/>
        <v>0</v>
      </c>
      <c r="DG9" s="285">
        <f t="shared" si="28"/>
        <v>0</v>
      </c>
      <c r="DH9" s="285">
        <v>0</v>
      </c>
      <c r="DI9" s="285">
        <v>0</v>
      </c>
      <c r="DJ9" s="285">
        <v>0</v>
      </c>
      <c r="DK9" s="285">
        <v>0</v>
      </c>
      <c r="DL9" s="285">
        <v>0</v>
      </c>
      <c r="DM9" s="285">
        <v>0</v>
      </c>
      <c r="DN9" s="285">
        <f t="shared" si="29"/>
        <v>0</v>
      </c>
      <c r="DO9" s="285">
        <v>0</v>
      </c>
      <c r="DP9" s="285">
        <v>0</v>
      </c>
      <c r="DQ9" s="285">
        <v>0</v>
      </c>
      <c r="DR9" s="285">
        <v>0</v>
      </c>
      <c r="DS9" s="285">
        <v>0</v>
      </c>
      <c r="DT9" s="285">
        <v>0</v>
      </c>
      <c r="DU9" s="285">
        <f t="shared" si="30"/>
        <v>25</v>
      </c>
      <c r="DV9" s="285">
        <v>25</v>
      </c>
      <c r="DW9" s="285">
        <v>0</v>
      </c>
      <c r="DX9" s="285">
        <v>0</v>
      </c>
      <c r="DY9" s="285">
        <v>0</v>
      </c>
      <c r="DZ9" s="285">
        <f t="shared" si="31"/>
        <v>0</v>
      </c>
      <c r="EA9" s="285">
        <f t="shared" si="32"/>
        <v>0</v>
      </c>
      <c r="EB9" s="285">
        <v>0</v>
      </c>
      <c r="EC9" s="285">
        <v>0</v>
      </c>
      <c r="ED9" s="285">
        <v>0</v>
      </c>
      <c r="EE9" s="285">
        <v>0</v>
      </c>
      <c r="EF9" s="285">
        <v>0</v>
      </c>
      <c r="EG9" s="285">
        <v>0</v>
      </c>
      <c r="EH9" s="285">
        <f t="shared" si="33"/>
        <v>0</v>
      </c>
      <c r="EI9" s="285">
        <v>0</v>
      </c>
      <c r="EJ9" s="285">
        <v>0</v>
      </c>
      <c r="EK9" s="285">
        <v>0</v>
      </c>
      <c r="EL9" s="285">
        <v>0</v>
      </c>
      <c r="EM9" s="285">
        <v>0</v>
      </c>
      <c r="EN9" s="285">
        <v>0</v>
      </c>
    </row>
    <row r="10" spans="1:144" s="282" customFormat="1" ht="12" customHeight="1">
      <c r="A10" s="277" t="s">
        <v>555</v>
      </c>
      <c r="B10" s="278" t="s">
        <v>568</v>
      </c>
      <c r="C10" s="277" t="s">
        <v>569</v>
      </c>
      <c r="D10" s="285">
        <f t="shared" si="5"/>
        <v>67060</v>
      </c>
      <c r="E10" s="285">
        <f t="shared" si="6"/>
        <v>51438</v>
      </c>
      <c r="F10" s="285">
        <f t="shared" si="7"/>
        <v>49242</v>
      </c>
      <c r="G10" s="285">
        <v>0</v>
      </c>
      <c r="H10" s="285">
        <v>49206</v>
      </c>
      <c r="I10" s="285">
        <v>0</v>
      </c>
      <c r="J10" s="285">
        <v>0</v>
      </c>
      <c r="K10" s="285">
        <v>0</v>
      </c>
      <c r="L10" s="285">
        <v>36</v>
      </c>
      <c r="M10" s="285">
        <f t="shared" si="8"/>
        <v>2196</v>
      </c>
      <c r="N10" s="285">
        <v>0</v>
      </c>
      <c r="O10" s="285">
        <v>2196</v>
      </c>
      <c r="P10" s="285">
        <v>0</v>
      </c>
      <c r="Q10" s="285">
        <v>0</v>
      </c>
      <c r="R10" s="285">
        <v>0</v>
      </c>
      <c r="S10" s="285">
        <v>0</v>
      </c>
      <c r="T10" s="285">
        <f t="shared" si="9"/>
        <v>4081</v>
      </c>
      <c r="U10" s="285">
        <f t="shared" si="10"/>
        <v>3797</v>
      </c>
      <c r="V10" s="285">
        <v>0</v>
      </c>
      <c r="W10" s="285">
        <v>0</v>
      </c>
      <c r="X10" s="285">
        <v>3514</v>
      </c>
      <c r="Y10" s="285">
        <v>0</v>
      </c>
      <c r="Z10" s="285">
        <v>0</v>
      </c>
      <c r="AA10" s="285">
        <v>283</v>
      </c>
      <c r="AB10" s="285">
        <f t="shared" si="11"/>
        <v>284</v>
      </c>
      <c r="AC10" s="285">
        <v>0</v>
      </c>
      <c r="AD10" s="285">
        <v>0</v>
      </c>
      <c r="AE10" s="285">
        <v>237</v>
      </c>
      <c r="AF10" s="285">
        <v>0</v>
      </c>
      <c r="AG10" s="285">
        <v>0</v>
      </c>
      <c r="AH10" s="285">
        <v>47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8</v>
      </c>
      <c r="CC10" s="285">
        <f t="shared" si="22"/>
        <v>8</v>
      </c>
      <c r="CD10" s="285">
        <v>0</v>
      </c>
      <c r="CE10" s="285">
        <v>0</v>
      </c>
      <c r="CF10" s="285">
        <v>0</v>
      </c>
      <c r="CG10" s="285">
        <v>8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4748</v>
      </c>
      <c r="CR10" s="285">
        <f t="shared" si="25"/>
        <v>2670</v>
      </c>
      <c r="CS10" s="285">
        <v>0</v>
      </c>
      <c r="CT10" s="285">
        <v>0</v>
      </c>
      <c r="CU10" s="285">
        <v>0</v>
      </c>
      <c r="CV10" s="285">
        <v>2670</v>
      </c>
      <c r="CW10" s="285">
        <v>0</v>
      </c>
      <c r="CX10" s="285">
        <v>0</v>
      </c>
      <c r="CY10" s="285">
        <f t="shared" si="26"/>
        <v>2078</v>
      </c>
      <c r="CZ10" s="285">
        <v>0</v>
      </c>
      <c r="DA10" s="285">
        <v>0</v>
      </c>
      <c r="DB10" s="285">
        <v>0</v>
      </c>
      <c r="DC10" s="285">
        <v>2078</v>
      </c>
      <c r="DD10" s="285">
        <v>0</v>
      </c>
      <c r="DE10" s="285">
        <v>0</v>
      </c>
      <c r="DF10" s="285">
        <f t="shared" si="27"/>
        <v>20</v>
      </c>
      <c r="DG10" s="285">
        <f t="shared" si="28"/>
        <v>20</v>
      </c>
      <c r="DH10" s="285">
        <v>0</v>
      </c>
      <c r="DI10" s="285">
        <v>0</v>
      </c>
      <c r="DJ10" s="285">
        <v>20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6765</v>
      </c>
      <c r="DV10" s="285">
        <v>1055</v>
      </c>
      <c r="DW10" s="285">
        <v>0</v>
      </c>
      <c r="DX10" s="285">
        <v>5710</v>
      </c>
      <c r="DY10" s="285">
        <v>0</v>
      </c>
      <c r="DZ10" s="285">
        <f t="shared" si="31"/>
        <v>0</v>
      </c>
      <c r="EA10" s="285">
        <f t="shared" si="32"/>
        <v>0</v>
      </c>
      <c r="EB10" s="285">
        <v>0</v>
      </c>
      <c r="EC10" s="285">
        <v>0</v>
      </c>
      <c r="ED10" s="285">
        <v>0</v>
      </c>
      <c r="EE10" s="285">
        <v>0</v>
      </c>
      <c r="EF10" s="285">
        <v>0</v>
      </c>
      <c r="EG10" s="285">
        <v>0</v>
      </c>
      <c r="EH10" s="285">
        <f t="shared" si="33"/>
        <v>0</v>
      </c>
      <c r="EI10" s="285">
        <v>0</v>
      </c>
      <c r="EJ10" s="285">
        <v>0</v>
      </c>
      <c r="EK10" s="285">
        <v>0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555</v>
      </c>
      <c r="B11" s="278" t="s">
        <v>570</v>
      </c>
      <c r="C11" s="277" t="s">
        <v>571</v>
      </c>
      <c r="D11" s="285">
        <f t="shared" si="5"/>
        <v>49032</v>
      </c>
      <c r="E11" s="285">
        <f t="shared" si="6"/>
        <v>41900</v>
      </c>
      <c r="F11" s="285">
        <f t="shared" si="7"/>
        <v>39788</v>
      </c>
      <c r="G11" s="285">
        <v>0</v>
      </c>
      <c r="H11" s="285">
        <v>39788</v>
      </c>
      <c r="I11" s="285">
        <v>0</v>
      </c>
      <c r="J11" s="285">
        <v>0</v>
      </c>
      <c r="K11" s="285">
        <v>0</v>
      </c>
      <c r="L11" s="285">
        <v>0</v>
      </c>
      <c r="M11" s="285">
        <f t="shared" si="8"/>
        <v>2112</v>
      </c>
      <c r="N11" s="285">
        <v>0</v>
      </c>
      <c r="O11" s="285">
        <v>2112</v>
      </c>
      <c r="P11" s="285">
        <v>0</v>
      </c>
      <c r="Q11" s="285">
        <v>0</v>
      </c>
      <c r="R11" s="285">
        <v>0</v>
      </c>
      <c r="S11" s="285">
        <v>0</v>
      </c>
      <c r="T11" s="285">
        <f t="shared" si="9"/>
        <v>0</v>
      </c>
      <c r="U11" s="285">
        <f t="shared" si="10"/>
        <v>0</v>
      </c>
      <c r="V11" s="285">
        <v>0</v>
      </c>
      <c r="W11" s="285">
        <v>0</v>
      </c>
      <c r="X11" s="285">
        <v>0</v>
      </c>
      <c r="Y11" s="285">
        <v>0</v>
      </c>
      <c r="Z11" s="285">
        <v>0</v>
      </c>
      <c r="AA11" s="285">
        <v>0</v>
      </c>
      <c r="AB11" s="285">
        <f t="shared" si="11"/>
        <v>0</v>
      </c>
      <c r="AC11" s="285">
        <v>0</v>
      </c>
      <c r="AD11" s="285">
        <v>0</v>
      </c>
      <c r="AE11" s="285">
        <v>0</v>
      </c>
      <c r="AF11" s="285">
        <v>0</v>
      </c>
      <c r="AG11" s="285">
        <v>0</v>
      </c>
      <c r="AH11" s="285">
        <v>0</v>
      </c>
      <c r="AI11" s="285">
        <f t="shared" si="12"/>
        <v>0</v>
      </c>
      <c r="AJ11" s="285">
        <f t="shared" si="13"/>
        <v>0</v>
      </c>
      <c r="AK11" s="285">
        <v>0</v>
      </c>
      <c r="AL11" s="285">
        <v>0</v>
      </c>
      <c r="AM11" s="285">
        <v>0</v>
      </c>
      <c r="AN11" s="285">
        <v>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0</v>
      </c>
      <c r="CC11" s="285">
        <f t="shared" si="22"/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3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4895</v>
      </c>
      <c r="CR11" s="285">
        <f t="shared" si="25"/>
        <v>4490</v>
      </c>
      <c r="CS11" s="285">
        <v>0</v>
      </c>
      <c r="CT11" s="285">
        <v>0</v>
      </c>
      <c r="CU11" s="285">
        <v>585</v>
      </c>
      <c r="CV11" s="285">
        <v>3263</v>
      </c>
      <c r="CW11" s="285">
        <v>0</v>
      </c>
      <c r="CX11" s="285">
        <v>642</v>
      </c>
      <c r="CY11" s="285">
        <f t="shared" si="26"/>
        <v>405</v>
      </c>
      <c r="CZ11" s="285">
        <v>0</v>
      </c>
      <c r="DA11" s="285">
        <v>0</v>
      </c>
      <c r="DB11" s="285">
        <v>26</v>
      </c>
      <c r="DC11" s="285">
        <v>79</v>
      </c>
      <c r="DD11" s="285">
        <v>0</v>
      </c>
      <c r="DE11" s="285">
        <v>300</v>
      </c>
      <c r="DF11" s="285">
        <f t="shared" si="27"/>
        <v>716</v>
      </c>
      <c r="DG11" s="285">
        <f t="shared" si="28"/>
        <v>691</v>
      </c>
      <c r="DH11" s="285">
        <v>0</v>
      </c>
      <c r="DI11" s="285">
        <v>0</v>
      </c>
      <c r="DJ11" s="285">
        <v>691</v>
      </c>
      <c r="DK11" s="285">
        <v>0</v>
      </c>
      <c r="DL11" s="285">
        <v>0</v>
      </c>
      <c r="DM11" s="285">
        <v>0</v>
      </c>
      <c r="DN11" s="285">
        <f t="shared" si="29"/>
        <v>25</v>
      </c>
      <c r="DO11" s="285">
        <v>0</v>
      </c>
      <c r="DP11" s="285">
        <v>0</v>
      </c>
      <c r="DQ11" s="285">
        <v>25</v>
      </c>
      <c r="DR11" s="285">
        <v>0</v>
      </c>
      <c r="DS11" s="285">
        <v>0</v>
      </c>
      <c r="DT11" s="285">
        <v>0</v>
      </c>
      <c r="DU11" s="285">
        <f t="shared" si="30"/>
        <v>1521</v>
      </c>
      <c r="DV11" s="285">
        <v>1521</v>
      </c>
      <c r="DW11" s="285">
        <v>0</v>
      </c>
      <c r="DX11" s="285">
        <v>0</v>
      </c>
      <c r="DY11" s="285">
        <v>0</v>
      </c>
      <c r="DZ11" s="285">
        <f t="shared" si="31"/>
        <v>0</v>
      </c>
      <c r="EA11" s="285">
        <f t="shared" si="32"/>
        <v>0</v>
      </c>
      <c r="EB11" s="285">
        <v>0</v>
      </c>
      <c r="EC11" s="285">
        <v>0</v>
      </c>
      <c r="ED11" s="285">
        <v>0</v>
      </c>
      <c r="EE11" s="285">
        <v>0</v>
      </c>
      <c r="EF11" s="285">
        <v>0</v>
      </c>
      <c r="EG11" s="285">
        <v>0</v>
      </c>
      <c r="EH11" s="285">
        <f t="shared" si="33"/>
        <v>0</v>
      </c>
      <c r="EI11" s="285">
        <v>0</v>
      </c>
      <c r="EJ11" s="285">
        <v>0</v>
      </c>
      <c r="EK11" s="285">
        <v>0</v>
      </c>
      <c r="EL11" s="285">
        <v>0</v>
      </c>
      <c r="EM11" s="285">
        <v>0</v>
      </c>
      <c r="EN11" s="285">
        <v>0</v>
      </c>
    </row>
    <row r="12" spans="1:144" s="282" customFormat="1" ht="12" customHeight="1">
      <c r="A12" s="277" t="s">
        <v>555</v>
      </c>
      <c r="B12" s="278" t="s">
        <v>572</v>
      </c>
      <c r="C12" s="277" t="s">
        <v>573</v>
      </c>
      <c r="D12" s="311">
        <f t="shared" si="5"/>
        <v>28078</v>
      </c>
      <c r="E12" s="311">
        <f t="shared" si="6"/>
        <v>23509</v>
      </c>
      <c r="F12" s="311">
        <f t="shared" si="7"/>
        <v>20603</v>
      </c>
      <c r="G12" s="311">
        <v>0</v>
      </c>
      <c r="H12" s="311">
        <v>20501</v>
      </c>
      <c r="I12" s="311">
        <v>71</v>
      </c>
      <c r="J12" s="311">
        <v>0</v>
      </c>
      <c r="K12" s="311">
        <v>0</v>
      </c>
      <c r="L12" s="311">
        <v>31</v>
      </c>
      <c r="M12" s="311">
        <f t="shared" si="8"/>
        <v>2906</v>
      </c>
      <c r="N12" s="311">
        <v>0</v>
      </c>
      <c r="O12" s="311">
        <v>2906</v>
      </c>
      <c r="P12" s="311">
        <v>0</v>
      </c>
      <c r="Q12" s="311">
        <v>0</v>
      </c>
      <c r="R12" s="311">
        <v>0</v>
      </c>
      <c r="S12" s="311">
        <v>0</v>
      </c>
      <c r="T12" s="311">
        <f t="shared" si="9"/>
        <v>1853</v>
      </c>
      <c r="U12" s="311">
        <f t="shared" si="10"/>
        <v>1256</v>
      </c>
      <c r="V12" s="311">
        <v>0</v>
      </c>
      <c r="W12" s="311">
        <v>0</v>
      </c>
      <c r="X12" s="311">
        <v>1149</v>
      </c>
      <c r="Y12" s="311">
        <v>0</v>
      </c>
      <c r="Z12" s="311">
        <v>0</v>
      </c>
      <c r="AA12" s="311">
        <v>107</v>
      </c>
      <c r="AB12" s="311">
        <f t="shared" si="11"/>
        <v>597</v>
      </c>
      <c r="AC12" s="311">
        <v>0</v>
      </c>
      <c r="AD12" s="311">
        <v>0</v>
      </c>
      <c r="AE12" s="311">
        <v>145</v>
      </c>
      <c r="AF12" s="311">
        <v>0</v>
      </c>
      <c r="AG12" s="311">
        <v>0</v>
      </c>
      <c r="AH12" s="311">
        <v>452</v>
      </c>
      <c r="AI12" s="311">
        <f t="shared" si="12"/>
        <v>0</v>
      </c>
      <c r="AJ12" s="311">
        <f t="shared" si="13"/>
        <v>0</v>
      </c>
      <c r="AK12" s="311">
        <v>0</v>
      </c>
      <c r="AL12" s="311">
        <v>0</v>
      </c>
      <c r="AM12" s="311">
        <v>0</v>
      </c>
      <c r="AN12" s="311">
        <v>0</v>
      </c>
      <c r="AO12" s="311">
        <v>0</v>
      </c>
      <c r="AP12" s="311">
        <v>0</v>
      </c>
      <c r="AQ12" s="311">
        <f t="shared" si="14"/>
        <v>0</v>
      </c>
      <c r="AR12" s="311">
        <v>0</v>
      </c>
      <c r="AS12" s="311">
        <v>0</v>
      </c>
      <c r="AT12" s="311">
        <v>0</v>
      </c>
      <c r="AU12" s="311">
        <v>0</v>
      </c>
      <c r="AV12" s="311">
        <v>0</v>
      </c>
      <c r="AW12" s="311">
        <v>0</v>
      </c>
      <c r="AX12" s="311">
        <f t="shared" si="15"/>
        <v>0</v>
      </c>
      <c r="AY12" s="311">
        <f t="shared" si="16"/>
        <v>0</v>
      </c>
      <c r="AZ12" s="311">
        <v>0</v>
      </c>
      <c r="BA12" s="311">
        <v>0</v>
      </c>
      <c r="BB12" s="311">
        <v>0</v>
      </c>
      <c r="BC12" s="311">
        <v>0</v>
      </c>
      <c r="BD12" s="311">
        <v>0</v>
      </c>
      <c r="BE12" s="311">
        <v>0</v>
      </c>
      <c r="BF12" s="311">
        <f t="shared" si="17"/>
        <v>0</v>
      </c>
      <c r="BG12" s="311">
        <v>0</v>
      </c>
      <c r="BH12" s="311">
        <v>0</v>
      </c>
      <c r="BI12" s="311">
        <v>0</v>
      </c>
      <c r="BJ12" s="311">
        <v>0</v>
      </c>
      <c r="BK12" s="311">
        <v>0</v>
      </c>
      <c r="BL12" s="311">
        <v>0</v>
      </c>
      <c r="BM12" s="311">
        <f t="shared" si="18"/>
        <v>0</v>
      </c>
      <c r="BN12" s="311">
        <f t="shared" si="19"/>
        <v>0</v>
      </c>
      <c r="BO12" s="311">
        <v>0</v>
      </c>
      <c r="BP12" s="311">
        <v>0</v>
      </c>
      <c r="BQ12" s="311">
        <v>0</v>
      </c>
      <c r="BR12" s="311">
        <v>0</v>
      </c>
      <c r="BS12" s="311">
        <v>0</v>
      </c>
      <c r="BT12" s="311">
        <v>0</v>
      </c>
      <c r="BU12" s="311">
        <f t="shared" si="20"/>
        <v>0</v>
      </c>
      <c r="BV12" s="311">
        <v>0</v>
      </c>
      <c r="BW12" s="311">
        <v>0</v>
      </c>
      <c r="BX12" s="311">
        <v>0</v>
      </c>
      <c r="BY12" s="311">
        <v>0</v>
      </c>
      <c r="BZ12" s="311">
        <v>0</v>
      </c>
      <c r="CA12" s="311">
        <v>0</v>
      </c>
      <c r="CB12" s="311">
        <f t="shared" si="21"/>
        <v>0</v>
      </c>
      <c r="CC12" s="311">
        <f t="shared" si="22"/>
        <v>0</v>
      </c>
      <c r="CD12" s="311">
        <v>0</v>
      </c>
      <c r="CE12" s="311">
        <v>0</v>
      </c>
      <c r="CF12" s="311">
        <v>0</v>
      </c>
      <c r="CG12" s="311">
        <v>0</v>
      </c>
      <c r="CH12" s="311">
        <v>0</v>
      </c>
      <c r="CI12" s="311">
        <v>0</v>
      </c>
      <c r="CJ12" s="311">
        <f t="shared" si="23"/>
        <v>0</v>
      </c>
      <c r="CK12" s="311">
        <v>0</v>
      </c>
      <c r="CL12" s="311">
        <v>0</v>
      </c>
      <c r="CM12" s="311">
        <v>0</v>
      </c>
      <c r="CN12" s="311">
        <v>0</v>
      </c>
      <c r="CO12" s="311">
        <v>0</v>
      </c>
      <c r="CP12" s="311">
        <v>0</v>
      </c>
      <c r="CQ12" s="311">
        <f t="shared" si="24"/>
        <v>881</v>
      </c>
      <c r="CR12" s="311">
        <f t="shared" si="25"/>
        <v>856</v>
      </c>
      <c r="CS12" s="311">
        <v>0</v>
      </c>
      <c r="CT12" s="311">
        <v>0</v>
      </c>
      <c r="CU12" s="311">
        <v>0</v>
      </c>
      <c r="CV12" s="311">
        <v>856</v>
      </c>
      <c r="CW12" s="311">
        <v>0</v>
      </c>
      <c r="CX12" s="311">
        <v>0</v>
      </c>
      <c r="CY12" s="311">
        <f t="shared" si="26"/>
        <v>25</v>
      </c>
      <c r="CZ12" s="311">
        <v>0</v>
      </c>
      <c r="DA12" s="311">
        <v>0</v>
      </c>
      <c r="DB12" s="311">
        <v>0</v>
      </c>
      <c r="DC12" s="311">
        <v>25</v>
      </c>
      <c r="DD12" s="311">
        <v>0</v>
      </c>
      <c r="DE12" s="311">
        <v>0</v>
      </c>
      <c r="DF12" s="311">
        <f t="shared" si="27"/>
        <v>0</v>
      </c>
      <c r="DG12" s="311">
        <f t="shared" si="28"/>
        <v>0</v>
      </c>
      <c r="DH12" s="311">
        <v>0</v>
      </c>
      <c r="DI12" s="311">
        <v>0</v>
      </c>
      <c r="DJ12" s="311">
        <v>0</v>
      </c>
      <c r="DK12" s="311">
        <v>0</v>
      </c>
      <c r="DL12" s="311">
        <v>0</v>
      </c>
      <c r="DM12" s="311">
        <v>0</v>
      </c>
      <c r="DN12" s="311">
        <f t="shared" si="29"/>
        <v>0</v>
      </c>
      <c r="DO12" s="311">
        <v>0</v>
      </c>
      <c r="DP12" s="311">
        <v>0</v>
      </c>
      <c r="DQ12" s="311">
        <v>0</v>
      </c>
      <c r="DR12" s="311">
        <v>0</v>
      </c>
      <c r="DS12" s="311">
        <v>0</v>
      </c>
      <c r="DT12" s="311">
        <v>0</v>
      </c>
      <c r="DU12" s="311">
        <f t="shared" si="30"/>
        <v>1835</v>
      </c>
      <c r="DV12" s="311">
        <v>1835</v>
      </c>
      <c r="DW12" s="311">
        <v>0</v>
      </c>
      <c r="DX12" s="311">
        <v>0</v>
      </c>
      <c r="DY12" s="311">
        <v>0</v>
      </c>
      <c r="DZ12" s="311">
        <f t="shared" si="31"/>
        <v>0</v>
      </c>
      <c r="EA12" s="311">
        <f t="shared" si="32"/>
        <v>0</v>
      </c>
      <c r="EB12" s="311">
        <v>0</v>
      </c>
      <c r="EC12" s="311">
        <v>0</v>
      </c>
      <c r="ED12" s="311">
        <v>0</v>
      </c>
      <c r="EE12" s="311">
        <v>0</v>
      </c>
      <c r="EF12" s="311">
        <v>0</v>
      </c>
      <c r="EG12" s="311">
        <v>0</v>
      </c>
      <c r="EH12" s="311">
        <f t="shared" si="33"/>
        <v>0</v>
      </c>
      <c r="EI12" s="311">
        <v>0</v>
      </c>
      <c r="EJ12" s="311">
        <v>0</v>
      </c>
      <c r="EK12" s="311">
        <v>0</v>
      </c>
      <c r="EL12" s="311">
        <v>0</v>
      </c>
      <c r="EM12" s="311">
        <v>0</v>
      </c>
      <c r="EN12" s="311">
        <v>0</v>
      </c>
    </row>
    <row r="13" spans="1:144" s="282" customFormat="1" ht="12" customHeight="1">
      <c r="A13" s="277" t="s">
        <v>555</v>
      </c>
      <c r="B13" s="278" t="s">
        <v>574</v>
      </c>
      <c r="C13" s="277" t="s">
        <v>575</v>
      </c>
      <c r="D13" s="311">
        <f t="shared" si="5"/>
        <v>26579</v>
      </c>
      <c r="E13" s="311">
        <f t="shared" si="6"/>
        <v>18716</v>
      </c>
      <c r="F13" s="311">
        <f t="shared" si="7"/>
        <v>18327</v>
      </c>
      <c r="G13" s="311">
        <v>0</v>
      </c>
      <c r="H13" s="311">
        <v>17455</v>
      </c>
      <c r="I13" s="311">
        <v>670</v>
      </c>
      <c r="J13" s="311">
        <v>0</v>
      </c>
      <c r="K13" s="311">
        <v>0</v>
      </c>
      <c r="L13" s="311">
        <v>202</v>
      </c>
      <c r="M13" s="311">
        <f t="shared" si="8"/>
        <v>389</v>
      </c>
      <c r="N13" s="311">
        <v>0</v>
      </c>
      <c r="O13" s="311">
        <v>308</v>
      </c>
      <c r="P13" s="311">
        <v>81</v>
      </c>
      <c r="Q13" s="311">
        <v>0</v>
      </c>
      <c r="R13" s="311">
        <v>0</v>
      </c>
      <c r="S13" s="311">
        <v>0</v>
      </c>
      <c r="T13" s="311">
        <f t="shared" si="9"/>
        <v>0</v>
      </c>
      <c r="U13" s="311">
        <f t="shared" si="10"/>
        <v>0</v>
      </c>
      <c r="V13" s="311">
        <v>0</v>
      </c>
      <c r="W13" s="311">
        <v>0</v>
      </c>
      <c r="X13" s="311">
        <v>0</v>
      </c>
      <c r="Y13" s="311">
        <v>0</v>
      </c>
      <c r="Z13" s="311">
        <v>0</v>
      </c>
      <c r="AA13" s="311">
        <v>0</v>
      </c>
      <c r="AB13" s="311">
        <f t="shared" si="11"/>
        <v>0</v>
      </c>
      <c r="AC13" s="311">
        <v>0</v>
      </c>
      <c r="AD13" s="311">
        <v>0</v>
      </c>
      <c r="AE13" s="311">
        <v>0</v>
      </c>
      <c r="AF13" s="311">
        <v>0</v>
      </c>
      <c r="AG13" s="311">
        <v>0</v>
      </c>
      <c r="AH13" s="311">
        <v>0</v>
      </c>
      <c r="AI13" s="311">
        <f t="shared" si="12"/>
        <v>0</v>
      </c>
      <c r="AJ13" s="311">
        <f t="shared" si="13"/>
        <v>0</v>
      </c>
      <c r="AK13" s="311">
        <v>0</v>
      </c>
      <c r="AL13" s="311">
        <v>0</v>
      </c>
      <c r="AM13" s="311">
        <v>0</v>
      </c>
      <c r="AN13" s="311">
        <v>0</v>
      </c>
      <c r="AO13" s="311">
        <v>0</v>
      </c>
      <c r="AP13" s="311">
        <v>0</v>
      </c>
      <c r="AQ13" s="311">
        <f t="shared" si="14"/>
        <v>0</v>
      </c>
      <c r="AR13" s="311">
        <v>0</v>
      </c>
      <c r="AS13" s="311">
        <v>0</v>
      </c>
      <c r="AT13" s="311">
        <v>0</v>
      </c>
      <c r="AU13" s="311">
        <v>0</v>
      </c>
      <c r="AV13" s="311">
        <v>0</v>
      </c>
      <c r="AW13" s="311">
        <v>0</v>
      </c>
      <c r="AX13" s="311">
        <f t="shared" si="15"/>
        <v>0</v>
      </c>
      <c r="AY13" s="311">
        <f t="shared" si="16"/>
        <v>0</v>
      </c>
      <c r="AZ13" s="311">
        <v>0</v>
      </c>
      <c r="BA13" s="311">
        <v>0</v>
      </c>
      <c r="BB13" s="311">
        <v>0</v>
      </c>
      <c r="BC13" s="311">
        <v>0</v>
      </c>
      <c r="BD13" s="311">
        <v>0</v>
      </c>
      <c r="BE13" s="311">
        <v>0</v>
      </c>
      <c r="BF13" s="311">
        <f t="shared" si="17"/>
        <v>0</v>
      </c>
      <c r="BG13" s="311">
        <v>0</v>
      </c>
      <c r="BH13" s="311">
        <v>0</v>
      </c>
      <c r="BI13" s="311">
        <v>0</v>
      </c>
      <c r="BJ13" s="311">
        <v>0</v>
      </c>
      <c r="BK13" s="311">
        <v>0</v>
      </c>
      <c r="BL13" s="311">
        <v>0</v>
      </c>
      <c r="BM13" s="311">
        <f t="shared" si="18"/>
        <v>0</v>
      </c>
      <c r="BN13" s="311">
        <f t="shared" si="19"/>
        <v>0</v>
      </c>
      <c r="BO13" s="311">
        <v>0</v>
      </c>
      <c r="BP13" s="311">
        <v>0</v>
      </c>
      <c r="BQ13" s="311">
        <v>0</v>
      </c>
      <c r="BR13" s="311">
        <v>0</v>
      </c>
      <c r="BS13" s="311">
        <v>0</v>
      </c>
      <c r="BT13" s="311">
        <v>0</v>
      </c>
      <c r="BU13" s="311">
        <f t="shared" si="20"/>
        <v>0</v>
      </c>
      <c r="BV13" s="311">
        <v>0</v>
      </c>
      <c r="BW13" s="311">
        <v>0</v>
      </c>
      <c r="BX13" s="311">
        <v>0</v>
      </c>
      <c r="BY13" s="311">
        <v>0</v>
      </c>
      <c r="BZ13" s="311">
        <v>0</v>
      </c>
      <c r="CA13" s="311">
        <v>0</v>
      </c>
      <c r="CB13" s="311">
        <f t="shared" si="21"/>
        <v>0</v>
      </c>
      <c r="CC13" s="311">
        <f t="shared" si="22"/>
        <v>0</v>
      </c>
      <c r="CD13" s="311">
        <v>0</v>
      </c>
      <c r="CE13" s="311">
        <v>0</v>
      </c>
      <c r="CF13" s="311">
        <v>0</v>
      </c>
      <c r="CG13" s="311">
        <v>0</v>
      </c>
      <c r="CH13" s="311">
        <v>0</v>
      </c>
      <c r="CI13" s="311">
        <v>0</v>
      </c>
      <c r="CJ13" s="311">
        <f t="shared" si="23"/>
        <v>0</v>
      </c>
      <c r="CK13" s="311">
        <v>0</v>
      </c>
      <c r="CL13" s="311">
        <v>0</v>
      </c>
      <c r="CM13" s="311">
        <v>0</v>
      </c>
      <c r="CN13" s="311">
        <v>0</v>
      </c>
      <c r="CO13" s="311">
        <v>0</v>
      </c>
      <c r="CP13" s="311">
        <v>0</v>
      </c>
      <c r="CQ13" s="311">
        <f t="shared" si="24"/>
        <v>0</v>
      </c>
      <c r="CR13" s="311">
        <f t="shared" si="25"/>
        <v>0</v>
      </c>
      <c r="CS13" s="311">
        <v>0</v>
      </c>
      <c r="CT13" s="311">
        <v>0</v>
      </c>
      <c r="CU13" s="311">
        <v>0</v>
      </c>
      <c r="CV13" s="311">
        <v>0</v>
      </c>
      <c r="CW13" s="311">
        <v>0</v>
      </c>
      <c r="CX13" s="311">
        <v>0</v>
      </c>
      <c r="CY13" s="311">
        <f t="shared" si="26"/>
        <v>0</v>
      </c>
      <c r="CZ13" s="311">
        <v>0</v>
      </c>
      <c r="DA13" s="311">
        <v>0</v>
      </c>
      <c r="DB13" s="311">
        <v>0</v>
      </c>
      <c r="DC13" s="311">
        <v>0</v>
      </c>
      <c r="DD13" s="311">
        <v>0</v>
      </c>
      <c r="DE13" s="311">
        <v>0</v>
      </c>
      <c r="DF13" s="311">
        <f t="shared" si="27"/>
        <v>21</v>
      </c>
      <c r="DG13" s="311">
        <f t="shared" si="28"/>
        <v>21</v>
      </c>
      <c r="DH13" s="311">
        <v>0</v>
      </c>
      <c r="DI13" s="311">
        <v>0</v>
      </c>
      <c r="DJ13" s="311">
        <v>0</v>
      </c>
      <c r="DK13" s="311">
        <v>0</v>
      </c>
      <c r="DL13" s="311">
        <v>21</v>
      </c>
      <c r="DM13" s="311">
        <v>0</v>
      </c>
      <c r="DN13" s="311">
        <f t="shared" si="29"/>
        <v>0</v>
      </c>
      <c r="DO13" s="311">
        <v>0</v>
      </c>
      <c r="DP13" s="311">
        <v>0</v>
      </c>
      <c r="DQ13" s="311">
        <v>0</v>
      </c>
      <c r="DR13" s="311">
        <v>0</v>
      </c>
      <c r="DS13" s="311">
        <v>0</v>
      </c>
      <c r="DT13" s="311">
        <v>0</v>
      </c>
      <c r="DU13" s="311">
        <f t="shared" si="30"/>
        <v>7842</v>
      </c>
      <c r="DV13" s="311">
        <v>1872</v>
      </c>
      <c r="DW13" s="311">
        <v>0</v>
      </c>
      <c r="DX13" s="311">
        <v>5970</v>
      </c>
      <c r="DY13" s="311">
        <v>0</v>
      </c>
      <c r="DZ13" s="311">
        <f t="shared" si="31"/>
        <v>0</v>
      </c>
      <c r="EA13" s="311">
        <f t="shared" si="32"/>
        <v>0</v>
      </c>
      <c r="EB13" s="311">
        <v>0</v>
      </c>
      <c r="EC13" s="311">
        <v>0</v>
      </c>
      <c r="ED13" s="311">
        <v>0</v>
      </c>
      <c r="EE13" s="311">
        <v>0</v>
      </c>
      <c r="EF13" s="311">
        <v>0</v>
      </c>
      <c r="EG13" s="311">
        <v>0</v>
      </c>
      <c r="EH13" s="311">
        <f t="shared" si="33"/>
        <v>0</v>
      </c>
      <c r="EI13" s="311">
        <v>0</v>
      </c>
      <c r="EJ13" s="311">
        <v>0</v>
      </c>
      <c r="EK13" s="311">
        <v>0</v>
      </c>
      <c r="EL13" s="311">
        <v>0</v>
      </c>
      <c r="EM13" s="311">
        <v>0</v>
      </c>
      <c r="EN13" s="311">
        <v>0</v>
      </c>
    </row>
    <row r="14" spans="1:144" s="282" customFormat="1" ht="12" customHeight="1">
      <c r="A14" s="277" t="s">
        <v>555</v>
      </c>
      <c r="B14" s="278" t="s">
        <v>576</v>
      </c>
      <c r="C14" s="277" t="s">
        <v>577</v>
      </c>
      <c r="D14" s="311">
        <f t="shared" si="5"/>
        <v>29061</v>
      </c>
      <c r="E14" s="311">
        <f t="shared" si="6"/>
        <v>24064</v>
      </c>
      <c r="F14" s="311">
        <f t="shared" si="7"/>
        <v>23559</v>
      </c>
      <c r="G14" s="311">
        <v>0</v>
      </c>
      <c r="H14" s="311">
        <v>23518</v>
      </c>
      <c r="I14" s="311">
        <v>0</v>
      </c>
      <c r="J14" s="311">
        <v>0</v>
      </c>
      <c r="K14" s="311">
        <v>0</v>
      </c>
      <c r="L14" s="311">
        <v>41</v>
      </c>
      <c r="M14" s="311">
        <f t="shared" si="8"/>
        <v>505</v>
      </c>
      <c r="N14" s="311">
        <v>0</v>
      </c>
      <c r="O14" s="311">
        <v>429</v>
      </c>
      <c r="P14" s="311">
        <v>0</v>
      </c>
      <c r="Q14" s="311">
        <v>0</v>
      </c>
      <c r="R14" s="311">
        <v>0</v>
      </c>
      <c r="S14" s="311">
        <v>76</v>
      </c>
      <c r="T14" s="311">
        <f t="shared" si="9"/>
        <v>1168</v>
      </c>
      <c r="U14" s="311">
        <f t="shared" si="10"/>
        <v>1030</v>
      </c>
      <c r="V14" s="311">
        <v>0</v>
      </c>
      <c r="W14" s="311">
        <v>0</v>
      </c>
      <c r="X14" s="311">
        <v>990</v>
      </c>
      <c r="Y14" s="311">
        <v>0</v>
      </c>
      <c r="Z14" s="311">
        <v>0</v>
      </c>
      <c r="AA14" s="311">
        <v>40</v>
      </c>
      <c r="AB14" s="311">
        <f t="shared" si="11"/>
        <v>138</v>
      </c>
      <c r="AC14" s="311">
        <v>0</v>
      </c>
      <c r="AD14" s="311">
        <v>0</v>
      </c>
      <c r="AE14" s="311">
        <v>61</v>
      </c>
      <c r="AF14" s="311">
        <v>0</v>
      </c>
      <c r="AG14" s="311">
        <v>0</v>
      </c>
      <c r="AH14" s="311">
        <v>77</v>
      </c>
      <c r="AI14" s="311">
        <f t="shared" si="12"/>
        <v>0</v>
      </c>
      <c r="AJ14" s="311">
        <f t="shared" si="13"/>
        <v>0</v>
      </c>
      <c r="AK14" s="311">
        <v>0</v>
      </c>
      <c r="AL14" s="311">
        <v>0</v>
      </c>
      <c r="AM14" s="311">
        <v>0</v>
      </c>
      <c r="AN14" s="311">
        <v>0</v>
      </c>
      <c r="AO14" s="311">
        <v>0</v>
      </c>
      <c r="AP14" s="311">
        <v>0</v>
      </c>
      <c r="AQ14" s="311">
        <f t="shared" si="14"/>
        <v>0</v>
      </c>
      <c r="AR14" s="311">
        <v>0</v>
      </c>
      <c r="AS14" s="311">
        <v>0</v>
      </c>
      <c r="AT14" s="311">
        <v>0</v>
      </c>
      <c r="AU14" s="311">
        <v>0</v>
      </c>
      <c r="AV14" s="311">
        <v>0</v>
      </c>
      <c r="AW14" s="311">
        <v>0</v>
      </c>
      <c r="AX14" s="311">
        <f t="shared" si="15"/>
        <v>0</v>
      </c>
      <c r="AY14" s="311">
        <f t="shared" si="16"/>
        <v>0</v>
      </c>
      <c r="AZ14" s="311">
        <v>0</v>
      </c>
      <c r="BA14" s="311">
        <v>0</v>
      </c>
      <c r="BB14" s="311">
        <v>0</v>
      </c>
      <c r="BC14" s="311">
        <v>0</v>
      </c>
      <c r="BD14" s="311">
        <v>0</v>
      </c>
      <c r="BE14" s="311">
        <v>0</v>
      </c>
      <c r="BF14" s="311">
        <f t="shared" si="17"/>
        <v>0</v>
      </c>
      <c r="BG14" s="311">
        <v>0</v>
      </c>
      <c r="BH14" s="311">
        <v>0</v>
      </c>
      <c r="BI14" s="311">
        <v>0</v>
      </c>
      <c r="BJ14" s="311">
        <v>0</v>
      </c>
      <c r="BK14" s="311">
        <v>0</v>
      </c>
      <c r="BL14" s="311">
        <v>0</v>
      </c>
      <c r="BM14" s="311">
        <f t="shared" si="18"/>
        <v>0</v>
      </c>
      <c r="BN14" s="311">
        <f t="shared" si="19"/>
        <v>0</v>
      </c>
      <c r="BO14" s="311">
        <v>0</v>
      </c>
      <c r="BP14" s="311">
        <v>0</v>
      </c>
      <c r="BQ14" s="311">
        <v>0</v>
      </c>
      <c r="BR14" s="311">
        <v>0</v>
      </c>
      <c r="BS14" s="311">
        <v>0</v>
      </c>
      <c r="BT14" s="311">
        <v>0</v>
      </c>
      <c r="BU14" s="311">
        <f t="shared" si="20"/>
        <v>0</v>
      </c>
      <c r="BV14" s="311">
        <v>0</v>
      </c>
      <c r="BW14" s="311">
        <v>0</v>
      </c>
      <c r="BX14" s="311">
        <v>0</v>
      </c>
      <c r="BY14" s="311">
        <v>0</v>
      </c>
      <c r="BZ14" s="311">
        <v>0</v>
      </c>
      <c r="CA14" s="311">
        <v>0</v>
      </c>
      <c r="CB14" s="311">
        <f t="shared" si="21"/>
        <v>0</v>
      </c>
      <c r="CC14" s="311">
        <f t="shared" si="22"/>
        <v>0</v>
      </c>
      <c r="CD14" s="311">
        <v>0</v>
      </c>
      <c r="CE14" s="311">
        <v>0</v>
      </c>
      <c r="CF14" s="311">
        <v>0</v>
      </c>
      <c r="CG14" s="311">
        <v>0</v>
      </c>
      <c r="CH14" s="311">
        <v>0</v>
      </c>
      <c r="CI14" s="311">
        <v>0</v>
      </c>
      <c r="CJ14" s="311">
        <f t="shared" si="23"/>
        <v>0</v>
      </c>
      <c r="CK14" s="311">
        <v>0</v>
      </c>
      <c r="CL14" s="311">
        <v>0</v>
      </c>
      <c r="CM14" s="311">
        <v>0</v>
      </c>
      <c r="CN14" s="311">
        <v>0</v>
      </c>
      <c r="CO14" s="311">
        <v>0</v>
      </c>
      <c r="CP14" s="311">
        <v>0</v>
      </c>
      <c r="CQ14" s="311">
        <f t="shared" si="24"/>
        <v>446</v>
      </c>
      <c r="CR14" s="311">
        <f t="shared" si="25"/>
        <v>446</v>
      </c>
      <c r="CS14" s="311">
        <v>0</v>
      </c>
      <c r="CT14" s="311">
        <v>0</v>
      </c>
      <c r="CU14" s="311">
        <v>0</v>
      </c>
      <c r="CV14" s="311">
        <v>446</v>
      </c>
      <c r="CW14" s="311">
        <v>0</v>
      </c>
      <c r="CX14" s="311">
        <v>0</v>
      </c>
      <c r="CY14" s="311">
        <f t="shared" si="26"/>
        <v>0</v>
      </c>
      <c r="CZ14" s="311">
        <v>0</v>
      </c>
      <c r="DA14" s="311">
        <v>0</v>
      </c>
      <c r="DB14" s="311">
        <v>0</v>
      </c>
      <c r="DC14" s="311">
        <v>0</v>
      </c>
      <c r="DD14" s="311">
        <v>0</v>
      </c>
      <c r="DE14" s="311">
        <v>0</v>
      </c>
      <c r="DF14" s="311">
        <f t="shared" si="27"/>
        <v>0</v>
      </c>
      <c r="DG14" s="311">
        <f t="shared" si="28"/>
        <v>0</v>
      </c>
      <c r="DH14" s="311">
        <v>0</v>
      </c>
      <c r="DI14" s="311">
        <v>0</v>
      </c>
      <c r="DJ14" s="311">
        <v>0</v>
      </c>
      <c r="DK14" s="311">
        <v>0</v>
      </c>
      <c r="DL14" s="311">
        <v>0</v>
      </c>
      <c r="DM14" s="311">
        <v>0</v>
      </c>
      <c r="DN14" s="311">
        <f t="shared" si="29"/>
        <v>0</v>
      </c>
      <c r="DO14" s="311">
        <v>0</v>
      </c>
      <c r="DP14" s="311">
        <v>0</v>
      </c>
      <c r="DQ14" s="311">
        <v>0</v>
      </c>
      <c r="DR14" s="311">
        <v>0</v>
      </c>
      <c r="DS14" s="311">
        <v>0</v>
      </c>
      <c r="DT14" s="311">
        <v>0</v>
      </c>
      <c r="DU14" s="311">
        <f t="shared" si="30"/>
        <v>3383</v>
      </c>
      <c r="DV14" s="311">
        <v>945</v>
      </c>
      <c r="DW14" s="311">
        <v>0</v>
      </c>
      <c r="DX14" s="311">
        <v>2438</v>
      </c>
      <c r="DY14" s="311">
        <v>0</v>
      </c>
      <c r="DZ14" s="311">
        <f t="shared" si="31"/>
        <v>0</v>
      </c>
      <c r="EA14" s="311">
        <f t="shared" si="32"/>
        <v>0</v>
      </c>
      <c r="EB14" s="311">
        <v>0</v>
      </c>
      <c r="EC14" s="311">
        <v>0</v>
      </c>
      <c r="ED14" s="311">
        <v>0</v>
      </c>
      <c r="EE14" s="311">
        <v>0</v>
      </c>
      <c r="EF14" s="311">
        <v>0</v>
      </c>
      <c r="EG14" s="311">
        <v>0</v>
      </c>
      <c r="EH14" s="311">
        <f t="shared" si="33"/>
        <v>0</v>
      </c>
      <c r="EI14" s="311">
        <v>0</v>
      </c>
      <c r="EJ14" s="311">
        <v>0</v>
      </c>
      <c r="EK14" s="311">
        <v>0</v>
      </c>
      <c r="EL14" s="311">
        <v>0</v>
      </c>
      <c r="EM14" s="311">
        <v>0</v>
      </c>
      <c r="EN14" s="311">
        <v>0</v>
      </c>
    </row>
    <row r="15" spans="1:144" s="282" customFormat="1" ht="12" customHeight="1">
      <c r="A15" s="277" t="s">
        <v>555</v>
      </c>
      <c r="B15" s="278" t="s">
        <v>578</v>
      </c>
      <c r="C15" s="277" t="s">
        <v>579</v>
      </c>
      <c r="D15" s="311">
        <f t="shared" si="5"/>
        <v>17748</v>
      </c>
      <c r="E15" s="311">
        <f t="shared" si="6"/>
        <v>13383</v>
      </c>
      <c r="F15" s="311">
        <f t="shared" si="7"/>
        <v>10726</v>
      </c>
      <c r="G15" s="311">
        <v>0</v>
      </c>
      <c r="H15" s="311">
        <v>10726</v>
      </c>
      <c r="I15" s="311">
        <v>0</v>
      </c>
      <c r="J15" s="311">
        <v>0</v>
      </c>
      <c r="K15" s="311">
        <v>0</v>
      </c>
      <c r="L15" s="311">
        <v>0</v>
      </c>
      <c r="M15" s="311">
        <f t="shared" si="8"/>
        <v>2657</v>
      </c>
      <c r="N15" s="311">
        <v>0</v>
      </c>
      <c r="O15" s="311">
        <v>2138</v>
      </c>
      <c r="P15" s="311">
        <v>0</v>
      </c>
      <c r="Q15" s="311">
        <v>0</v>
      </c>
      <c r="R15" s="311">
        <v>0</v>
      </c>
      <c r="S15" s="311">
        <v>519</v>
      </c>
      <c r="T15" s="311">
        <f t="shared" si="9"/>
        <v>893</v>
      </c>
      <c r="U15" s="311">
        <f t="shared" si="10"/>
        <v>563</v>
      </c>
      <c r="V15" s="311">
        <v>0</v>
      </c>
      <c r="W15" s="311">
        <v>0</v>
      </c>
      <c r="X15" s="311">
        <v>535</v>
      </c>
      <c r="Y15" s="311">
        <v>0</v>
      </c>
      <c r="Z15" s="311">
        <v>0</v>
      </c>
      <c r="AA15" s="311">
        <v>28</v>
      </c>
      <c r="AB15" s="311">
        <f t="shared" si="11"/>
        <v>330</v>
      </c>
      <c r="AC15" s="311">
        <v>0</v>
      </c>
      <c r="AD15" s="311">
        <v>0</v>
      </c>
      <c r="AE15" s="311">
        <v>218</v>
      </c>
      <c r="AF15" s="311">
        <v>0</v>
      </c>
      <c r="AG15" s="311">
        <v>0</v>
      </c>
      <c r="AH15" s="311">
        <v>112</v>
      </c>
      <c r="AI15" s="311">
        <f t="shared" si="12"/>
        <v>0</v>
      </c>
      <c r="AJ15" s="311">
        <f t="shared" si="13"/>
        <v>0</v>
      </c>
      <c r="AK15" s="311">
        <v>0</v>
      </c>
      <c r="AL15" s="311">
        <v>0</v>
      </c>
      <c r="AM15" s="311">
        <v>0</v>
      </c>
      <c r="AN15" s="311">
        <v>0</v>
      </c>
      <c r="AO15" s="311">
        <v>0</v>
      </c>
      <c r="AP15" s="311">
        <v>0</v>
      </c>
      <c r="AQ15" s="311">
        <f t="shared" si="14"/>
        <v>0</v>
      </c>
      <c r="AR15" s="311">
        <v>0</v>
      </c>
      <c r="AS15" s="311">
        <v>0</v>
      </c>
      <c r="AT15" s="311">
        <v>0</v>
      </c>
      <c r="AU15" s="311">
        <v>0</v>
      </c>
      <c r="AV15" s="311">
        <v>0</v>
      </c>
      <c r="AW15" s="311">
        <v>0</v>
      </c>
      <c r="AX15" s="311">
        <f t="shared" si="15"/>
        <v>0</v>
      </c>
      <c r="AY15" s="311">
        <f t="shared" si="16"/>
        <v>0</v>
      </c>
      <c r="AZ15" s="311">
        <v>0</v>
      </c>
      <c r="BA15" s="311">
        <v>0</v>
      </c>
      <c r="BB15" s="311">
        <v>0</v>
      </c>
      <c r="BC15" s="311">
        <v>0</v>
      </c>
      <c r="BD15" s="311">
        <v>0</v>
      </c>
      <c r="BE15" s="311">
        <v>0</v>
      </c>
      <c r="BF15" s="311">
        <f t="shared" si="17"/>
        <v>0</v>
      </c>
      <c r="BG15" s="311">
        <v>0</v>
      </c>
      <c r="BH15" s="311">
        <v>0</v>
      </c>
      <c r="BI15" s="311">
        <v>0</v>
      </c>
      <c r="BJ15" s="311">
        <v>0</v>
      </c>
      <c r="BK15" s="311">
        <v>0</v>
      </c>
      <c r="BL15" s="311">
        <v>0</v>
      </c>
      <c r="BM15" s="311">
        <f t="shared" si="18"/>
        <v>0</v>
      </c>
      <c r="BN15" s="311">
        <f t="shared" si="19"/>
        <v>0</v>
      </c>
      <c r="BO15" s="311">
        <v>0</v>
      </c>
      <c r="BP15" s="311">
        <v>0</v>
      </c>
      <c r="BQ15" s="311">
        <v>0</v>
      </c>
      <c r="BR15" s="311">
        <v>0</v>
      </c>
      <c r="BS15" s="311">
        <v>0</v>
      </c>
      <c r="BT15" s="311">
        <v>0</v>
      </c>
      <c r="BU15" s="311">
        <f t="shared" si="20"/>
        <v>0</v>
      </c>
      <c r="BV15" s="311">
        <v>0</v>
      </c>
      <c r="BW15" s="311">
        <v>0</v>
      </c>
      <c r="BX15" s="311">
        <v>0</v>
      </c>
      <c r="BY15" s="311">
        <v>0</v>
      </c>
      <c r="BZ15" s="311">
        <v>0</v>
      </c>
      <c r="CA15" s="311">
        <v>0</v>
      </c>
      <c r="CB15" s="311">
        <f t="shared" si="21"/>
        <v>0</v>
      </c>
      <c r="CC15" s="311">
        <f t="shared" si="22"/>
        <v>0</v>
      </c>
      <c r="CD15" s="311">
        <v>0</v>
      </c>
      <c r="CE15" s="311">
        <v>0</v>
      </c>
      <c r="CF15" s="311">
        <v>0</v>
      </c>
      <c r="CG15" s="311">
        <v>0</v>
      </c>
      <c r="CH15" s="311">
        <v>0</v>
      </c>
      <c r="CI15" s="311">
        <v>0</v>
      </c>
      <c r="CJ15" s="311">
        <f t="shared" si="23"/>
        <v>0</v>
      </c>
      <c r="CK15" s="311">
        <v>0</v>
      </c>
      <c r="CL15" s="311">
        <v>0</v>
      </c>
      <c r="CM15" s="311">
        <v>0</v>
      </c>
      <c r="CN15" s="311">
        <v>0</v>
      </c>
      <c r="CO15" s="311">
        <v>0</v>
      </c>
      <c r="CP15" s="311">
        <v>0</v>
      </c>
      <c r="CQ15" s="311">
        <f t="shared" si="24"/>
        <v>13</v>
      </c>
      <c r="CR15" s="311">
        <f t="shared" si="25"/>
        <v>13</v>
      </c>
      <c r="CS15" s="311">
        <v>0</v>
      </c>
      <c r="CT15" s="311">
        <v>0</v>
      </c>
      <c r="CU15" s="311">
        <v>0</v>
      </c>
      <c r="CV15" s="311">
        <v>0</v>
      </c>
      <c r="CW15" s="311">
        <v>13</v>
      </c>
      <c r="CX15" s="311">
        <v>0</v>
      </c>
      <c r="CY15" s="311">
        <f t="shared" si="26"/>
        <v>0</v>
      </c>
      <c r="CZ15" s="311">
        <v>0</v>
      </c>
      <c r="DA15" s="311">
        <v>0</v>
      </c>
      <c r="DB15" s="311">
        <v>0</v>
      </c>
      <c r="DC15" s="311">
        <v>0</v>
      </c>
      <c r="DD15" s="311">
        <v>0</v>
      </c>
      <c r="DE15" s="311">
        <v>0</v>
      </c>
      <c r="DF15" s="311">
        <f t="shared" si="27"/>
        <v>0</v>
      </c>
      <c r="DG15" s="311">
        <f t="shared" si="28"/>
        <v>0</v>
      </c>
      <c r="DH15" s="311">
        <v>0</v>
      </c>
      <c r="DI15" s="311">
        <v>0</v>
      </c>
      <c r="DJ15" s="311">
        <v>0</v>
      </c>
      <c r="DK15" s="311">
        <v>0</v>
      </c>
      <c r="DL15" s="311">
        <v>0</v>
      </c>
      <c r="DM15" s="311">
        <v>0</v>
      </c>
      <c r="DN15" s="311">
        <f t="shared" si="29"/>
        <v>0</v>
      </c>
      <c r="DO15" s="311">
        <v>0</v>
      </c>
      <c r="DP15" s="311">
        <v>0</v>
      </c>
      <c r="DQ15" s="311">
        <v>0</v>
      </c>
      <c r="DR15" s="311">
        <v>0</v>
      </c>
      <c r="DS15" s="311">
        <v>0</v>
      </c>
      <c r="DT15" s="311">
        <v>0</v>
      </c>
      <c r="DU15" s="311">
        <f t="shared" si="30"/>
        <v>3459</v>
      </c>
      <c r="DV15" s="311">
        <v>822</v>
      </c>
      <c r="DW15" s="311">
        <v>0</v>
      </c>
      <c r="DX15" s="311">
        <v>2637</v>
      </c>
      <c r="DY15" s="311">
        <v>0</v>
      </c>
      <c r="DZ15" s="311">
        <f t="shared" si="31"/>
        <v>0</v>
      </c>
      <c r="EA15" s="311">
        <f t="shared" si="32"/>
        <v>0</v>
      </c>
      <c r="EB15" s="311">
        <v>0</v>
      </c>
      <c r="EC15" s="311">
        <v>0</v>
      </c>
      <c r="ED15" s="311">
        <v>0</v>
      </c>
      <c r="EE15" s="311">
        <v>0</v>
      </c>
      <c r="EF15" s="311">
        <v>0</v>
      </c>
      <c r="EG15" s="311">
        <v>0</v>
      </c>
      <c r="EH15" s="311">
        <f t="shared" si="33"/>
        <v>0</v>
      </c>
      <c r="EI15" s="311">
        <v>0</v>
      </c>
      <c r="EJ15" s="311">
        <v>0</v>
      </c>
      <c r="EK15" s="311">
        <v>0</v>
      </c>
      <c r="EL15" s="311">
        <v>0</v>
      </c>
      <c r="EM15" s="311">
        <v>0</v>
      </c>
      <c r="EN15" s="311">
        <v>0</v>
      </c>
    </row>
    <row r="16" spans="1:144" s="282" customFormat="1" ht="12" customHeight="1">
      <c r="A16" s="277" t="s">
        <v>555</v>
      </c>
      <c r="B16" s="278" t="s">
        <v>580</v>
      </c>
      <c r="C16" s="277" t="s">
        <v>581</v>
      </c>
      <c r="D16" s="311">
        <f t="shared" si="5"/>
        <v>17986</v>
      </c>
      <c r="E16" s="311">
        <f t="shared" si="6"/>
        <v>14078</v>
      </c>
      <c r="F16" s="311">
        <f t="shared" si="7"/>
        <v>13027</v>
      </c>
      <c r="G16" s="311">
        <v>0</v>
      </c>
      <c r="H16" s="311">
        <v>13027</v>
      </c>
      <c r="I16" s="311">
        <v>0</v>
      </c>
      <c r="J16" s="311">
        <v>0</v>
      </c>
      <c r="K16" s="311">
        <v>0</v>
      </c>
      <c r="L16" s="311">
        <v>0</v>
      </c>
      <c r="M16" s="311">
        <f t="shared" si="8"/>
        <v>1051</v>
      </c>
      <c r="N16" s="311">
        <v>0</v>
      </c>
      <c r="O16" s="311">
        <v>827</v>
      </c>
      <c r="P16" s="311">
        <v>0</v>
      </c>
      <c r="Q16" s="311">
        <v>0</v>
      </c>
      <c r="R16" s="311">
        <v>0</v>
      </c>
      <c r="S16" s="311">
        <v>224</v>
      </c>
      <c r="T16" s="311">
        <f t="shared" si="9"/>
        <v>614</v>
      </c>
      <c r="U16" s="311">
        <f t="shared" si="10"/>
        <v>405</v>
      </c>
      <c r="V16" s="311">
        <v>0</v>
      </c>
      <c r="W16" s="311">
        <v>0</v>
      </c>
      <c r="X16" s="311">
        <v>275</v>
      </c>
      <c r="Y16" s="311">
        <v>0</v>
      </c>
      <c r="Z16" s="311">
        <v>0</v>
      </c>
      <c r="AA16" s="311">
        <v>130</v>
      </c>
      <c r="AB16" s="311">
        <f t="shared" si="11"/>
        <v>209</v>
      </c>
      <c r="AC16" s="311">
        <v>0</v>
      </c>
      <c r="AD16" s="311">
        <v>0</v>
      </c>
      <c r="AE16" s="311">
        <v>99</v>
      </c>
      <c r="AF16" s="311">
        <v>1</v>
      </c>
      <c r="AG16" s="311">
        <v>0</v>
      </c>
      <c r="AH16" s="311">
        <v>109</v>
      </c>
      <c r="AI16" s="311">
        <f t="shared" si="12"/>
        <v>41</v>
      </c>
      <c r="AJ16" s="311">
        <f t="shared" si="13"/>
        <v>41</v>
      </c>
      <c r="AK16" s="311">
        <v>0</v>
      </c>
      <c r="AL16" s="311">
        <v>0</v>
      </c>
      <c r="AM16" s="311">
        <v>0</v>
      </c>
      <c r="AN16" s="311">
        <v>41</v>
      </c>
      <c r="AO16" s="311">
        <v>0</v>
      </c>
      <c r="AP16" s="311">
        <v>0</v>
      </c>
      <c r="AQ16" s="311">
        <f t="shared" si="14"/>
        <v>0</v>
      </c>
      <c r="AR16" s="311">
        <v>0</v>
      </c>
      <c r="AS16" s="311">
        <v>0</v>
      </c>
      <c r="AT16" s="311">
        <v>0</v>
      </c>
      <c r="AU16" s="311">
        <v>0</v>
      </c>
      <c r="AV16" s="311">
        <v>0</v>
      </c>
      <c r="AW16" s="311">
        <v>0</v>
      </c>
      <c r="AX16" s="311">
        <f t="shared" si="15"/>
        <v>0</v>
      </c>
      <c r="AY16" s="311">
        <f t="shared" si="16"/>
        <v>0</v>
      </c>
      <c r="AZ16" s="311">
        <v>0</v>
      </c>
      <c r="BA16" s="311">
        <v>0</v>
      </c>
      <c r="BB16" s="311">
        <v>0</v>
      </c>
      <c r="BC16" s="311">
        <v>0</v>
      </c>
      <c r="BD16" s="311">
        <v>0</v>
      </c>
      <c r="BE16" s="311">
        <v>0</v>
      </c>
      <c r="BF16" s="311">
        <f t="shared" si="17"/>
        <v>0</v>
      </c>
      <c r="BG16" s="311">
        <v>0</v>
      </c>
      <c r="BH16" s="311">
        <v>0</v>
      </c>
      <c r="BI16" s="311">
        <v>0</v>
      </c>
      <c r="BJ16" s="311">
        <v>0</v>
      </c>
      <c r="BK16" s="311">
        <v>0</v>
      </c>
      <c r="BL16" s="311">
        <v>0</v>
      </c>
      <c r="BM16" s="311">
        <f t="shared" si="18"/>
        <v>0</v>
      </c>
      <c r="BN16" s="311">
        <f t="shared" si="19"/>
        <v>0</v>
      </c>
      <c r="BO16" s="311">
        <v>0</v>
      </c>
      <c r="BP16" s="311">
        <v>0</v>
      </c>
      <c r="BQ16" s="311">
        <v>0</v>
      </c>
      <c r="BR16" s="311">
        <v>0</v>
      </c>
      <c r="BS16" s="311">
        <v>0</v>
      </c>
      <c r="BT16" s="311">
        <v>0</v>
      </c>
      <c r="BU16" s="311">
        <f t="shared" si="20"/>
        <v>0</v>
      </c>
      <c r="BV16" s="311">
        <v>0</v>
      </c>
      <c r="BW16" s="311">
        <v>0</v>
      </c>
      <c r="BX16" s="311">
        <v>0</v>
      </c>
      <c r="BY16" s="311">
        <v>0</v>
      </c>
      <c r="BZ16" s="311">
        <v>0</v>
      </c>
      <c r="CA16" s="311">
        <v>0</v>
      </c>
      <c r="CB16" s="311">
        <f t="shared" si="21"/>
        <v>0</v>
      </c>
      <c r="CC16" s="311">
        <f t="shared" si="22"/>
        <v>0</v>
      </c>
      <c r="CD16" s="311">
        <v>0</v>
      </c>
      <c r="CE16" s="311">
        <v>0</v>
      </c>
      <c r="CF16" s="311">
        <v>0</v>
      </c>
      <c r="CG16" s="311">
        <v>0</v>
      </c>
      <c r="CH16" s="311">
        <v>0</v>
      </c>
      <c r="CI16" s="311">
        <v>0</v>
      </c>
      <c r="CJ16" s="311">
        <f t="shared" si="23"/>
        <v>0</v>
      </c>
      <c r="CK16" s="311">
        <v>0</v>
      </c>
      <c r="CL16" s="311">
        <v>0</v>
      </c>
      <c r="CM16" s="311">
        <v>0</v>
      </c>
      <c r="CN16" s="311">
        <v>0</v>
      </c>
      <c r="CO16" s="311">
        <v>0</v>
      </c>
      <c r="CP16" s="311">
        <v>0</v>
      </c>
      <c r="CQ16" s="311">
        <f t="shared" si="24"/>
        <v>2109</v>
      </c>
      <c r="CR16" s="311">
        <f t="shared" si="25"/>
        <v>2073</v>
      </c>
      <c r="CS16" s="311">
        <v>0</v>
      </c>
      <c r="CT16" s="311">
        <v>0</v>
      </c>
      <c r="CU16" s="311">
        <v>1244</v>
      </c>
      <c r="CV16" s="311">
        <v>812</v>
      </c>
      <c r="CW16" s="311">
        <v>17</v>
      </c>
      <c r="CX16" s="311">
        <v>0</v>
      </c>
      <c r="CY16" s="311">
        <f t="shared" si="26"/>
        <v>36</v>
      </c>
      <c r="CZ16" s="311">
        <v>0</v>
      </c>
      <c r="DA16" s="311">
        <v>0</v>
      </c>
      <c r="DB16" s="311">
        <v>36</v>
      </c>
      <c r="DC16" s="311">
        <v>0</v>
      </c>
      <c r="DD16" s="311">
        <v>0</v>
      </c>
      <c r="DE16" s="311">
        <v>0</v>
      </c>
      <c r="DF16" s="311">
        <f t="shared" si="27"/>
        <v>6</v>
      </c>
      <c r="DG16" s="311">
        <f t="shared" si="28"/>
        <v>6</v>
      </c>
      <c r="DH16" s="311">
        <v>0</v>
      </c>
      <c r="DI16" s="311">
        <v>0</v>
      </c>
      <c r="DJ16" s="311">
        <v>0</v>
      </c>
      <c r="DK16" s="311">
        <v>0</v>
      </c>
      <c r="DL16" s="311">
        <v>6</v>
      </c>
      <c r="DM16" s="311">
        <v>0</v>
      </c>
      <c r="DN16" s="311">
        <f t="shared" si="29"/>
        <v>0</v>
      </c>
      <c r="DO16" s="311">
        <v>0</v>
      </c>
      <c r="DP16" s="311">
        <v>0</v>
      </c>
      <c r="DQ16" s="311">
        <v>0</v>
      </c>
      <c r="DR16" s="311">
        <v>0</v>
      </c>
      <c r="DS16" s="311">
        <v>0</v>
      </c>
      <c r="DT16" s="311">
        <v>0</v>
      </c>
      <c r="DU16" s="311">
        <f t="shared" si="30"/>
        <v>1138</v>
      </c>
      <c r="DV16" s="311">
        <v>1138</v>
      </c>
      <c r="DW16" s="311">
        <v>0</v>
      </c>
      <c r="DX16" s="311"/>
      <c r="DY16" s="311">
        <v>0</v>
      </c>
      <c r="DZ16" s="311">
        <f t="shared" si="31"/>
        <v>0</v>
      </c>
      <c r="EA16" s="311">
        <f t="shared" si="32"/>
        <v>0</v>
      </c>
      <c r="EB16" s="311">
        <v>0</v>
      </c>
      <c r="EC16" s="311">
        <v>0</v>
      </c>
      <c r="ED16" s="311">
        <v>0</v>
      </c>
      <c r="EE16" s="311">
        <v>0</v>
      </c>
      <c r="EF16" s="311">
        <v>0</v>
      </c>
      <c r="EG16" s="311">
        <v>0</v>
      </c>
      <c r="EH16" s="311">
        <f t="shared" si="33"/>
        <v>0</v>
      </c>
      <c r="EI16" s="311">
        <v>0</v>
      </c>
      <c r="EJ16" s="311">
        <v>0</v>
      </c>
      <c r="EK16" s="311">
        <v>0</v>
      </c>
      <c r="EL16" s="311">
        <v>0</v>
      </c>
      <c r="EM16" s="311">
        <v>0</v>
      </c>
      <c r="EN16" s="311">
        <v>0</v>
      </c>
    </row>
    <row r="17" spans="1:144" s="282" customFormat="1" ht="12" customHeight="1">
      <c r="A17" s="277" t="s">
        <v>555</v>
      </c>
      <c r="B17" s="278" t="s">
        <v>582</v>
      </c>
      <c r="C17" s="277" t="s">
        <v>583</v>
      </c>
      <c r="D17" s="311">
        <f t="shared" si="5"/>
        <v>17552</v>
      </c>
      <c r="E17" s="311">
        <f t="shared" si="6"/>
        <v>15536</v>
      </c>
      <c r="F17" s="311">
        <f t="shared" si="7"/>
        <v>12313</v>
      </c>
      <c r="G17" s="311">
        <v>0</v>
      </c>
      <c r="H17" s="311">
        <v>12313</v>
      </c>
      <c r="I17" s="311">
        <v>0</v>
      </c>
      <c r="J17" s="311">
        <v>0</v>
      </c>
      <c r="K17" s="311">
        <v>0</v>
      </c>
      <c r="L17" s="311">
        <v>0</v>
      </c>
      <c r="M17" s="311">
        <f t="shared" si="8"/>
        <v>3223</v>
      </c>
      <c r="N17" s="311">
        <v>0</v>
      </c>
      <c r="O17" s="311">
        <v>3223</v>
      </c>
      <c r="P17" s="311">
        <v>0</v>
      </c>
      <c r="Q17" s="311">
        <v>0</v>
      </c>
      <c r="R17" s="311">
        <v>0</v>
      </c>
      <c r="S17" s="311">
        <v>0</v>
      </c>
      <c r="T17" s="311">
        <f t="shared" si="9"/>
        <v>0</v>
      </c>
      <c r="U17" s="311">
        <f t="shared" si="10"/>
        <v>0</v>
      </c>
      <c r="V17" s="311">
        <v>0</v>
      </c>
      <c r="W17" s="311">
        <v>0</v>
      </c>
      <c r="X17" s="311">
        <v>0</v>
      </c>
      <c r="Y17" s="311">
        <v>0</v>
      </c>
      <c r="Z17" s="311">
        <v>0</v>
      </c>
      <c r="AA17" s="311">
        <v>0</v>
      </c>
      <c r="AB17" s="311">
        <f t="shared" si="11"/>
        <v>0</v>
      </c>
      <c r="AC17" s="311">
        <v>0</v>
      </c>
      <c r="AD17" s="311">
        <v>0</v>
      </c>
      <c r="AE17" s="311">
        <v>0</v>
      </c>
      <c r="AF17" s="311">
        <v>0</v>
      </c>
      <c r="AG17" s="311">
        <v>0</v>
      </c>
      <c r="AH17" s="311">
        <v>0</v>
      </c>
      <c r="AI17" s="311">
        <f t="shared" si="12"/>
        <v>0</v>
      </c>
      <c r="AJ17" s="311">
        <f t="shared" si="13"/>
        <v>0</v>
      </c>
      <c r="AK17" s="311">
        <v>0</v>
      </c>
      <c r="AL17" s="311">
        <v>0</v>
      </c>
      <c r="AM17" s="311">
        <v>0</v>
      </c>
      <c r="AN17" s="311">
        <v>0</v>
      </c>
      <c r="AO17" s="311">
        <v>0</v>
      </c>
      <c r="AP17" s="311">
        <v>0</v>
      </c>
      <c r="AQ17" s="311">
        <f t="shared" si="14"/>
        <v>0</v>
      </c>
      <c r="AR17" s="311">
        <v>0</v>
      </c>
      <c r="AS17" s="311">
        <v>0</v>
      </c>
      <c r="AT17" s="311">
        <v>0</v>
      </c>
      <c r="AU17" s="311">
        <v>0</v>
      </c>
      <c r="AV17" s="311">
        <v>0</v>
      </c>
      <c r="AW17" s="311">
        <v>0</v>
      </c>
      <c r="AX17" s="311">
        <f t="shared" si="15"/>
        <v>0</v>
      </c>
      <c r="AY17" s="311">
        <f t="shared" si="16"/>
        <v>0</v>
      </c>
      <c r="AZ17" s="311">
        <v>0</v>
      </c>
      <c r="BA17" s="311">
        <v>0</v>
      </c>
      <c r="BB17" s="311">
        <v>0</v>
      </c>
      <c r="BC17" s="311">
        <v>0</v>
      </c>
      <c r="BD17" s="311">
        <v>0</v>
      </c>
      <c r="BE17" s="311">
        <v>0</v>
      </c>
      <c r="BF17" s="311">
        <f t="shared" si="17"/>
        <v>0</v>
      </c>
      <c r="BG17" s="311">
        <v>0</v>
      </c>
      <c r="BH17" s="311">
        <v>0</v>
      </c>
      <c r="BI17" s="311">
        <v>0</v>
      </c>
      <c r="BJ17" s="311">
        <v>0</v>
      </c>
      <c r="BK17" s="311">
        <v>0</v>
      </c>
      <c r="BL17" s="311">
        <v>0</v>
      </c>
      <c r="BM17" s="311">
        <f t="shared" si="18"/>
        <v>0</v>
      </c>
      <c r="BN17" s="311">
        <f t="shared" si="19"/>
        <v>0</v>
      </c>
      <c r="BO17" s="311">
        <v>0</v>
      </c>
      <c r="BP17" s="311">
        <v>0</v>
      </c>
      <c r="BQ17" s="311">
        <v>0</v>
      </c>
      <c r="BR17" s="311">
        <v>0</v>
      </c>
      <c r="BS17" s="311">
        <v>0</v>
      </c>
      <c r="BT17" s="311">
        <v>0</v>
      </c>
      <c r="BU17" s="311">
        <f t="shared" si="20"/>
        <v>0</v>
      </c>
      <c r="BV17" s="311">
        <v>0</v>
      </c>
      <c r="BW17" s="311">
        <v>0</v>
      </c>
      <c r="BX17" s="311">
        <v>0</v>
      </c>
      <c r="BY17" s="311">
        <v>0</v>
      </c>
      <c r="BZ17" s="311">
        <v>0</v>
      </c>
      <c r="CA17" s="311">
        <v>0</v>
      </c>
      <c r="CB17" s="311">
        <f t="shared" si="21"/>
        <v>0</v>
      </c>
      <c r="CC17" s="311">
        <f t="shared" si="22"/>
        <v>0</v>
      </c>
      <c r="CD17" s="311">
        <v>0</v>
      </c>
      <c r="CE17" s="311">
        <v>0</v>
      </c>
      <c r="CF17" s="311">
        <v>0</v>
      </c>
      <c r="CG17" s="311">
        <v>0</v>
      </c>
      <c r="CH17" s="311">
        <v>0</v>
      </c>
      <c r="CI17" s="311">
        <v>0</v>
      </c>
      <c r="CJ17" s="311">
        <f t="shared" si="23"/>
        <v>0</v>
      </c>
      <c r="CK17" s="311">
        <v>0</v>
      </c>
      <c r="CL17" s="311">
        <v>0</v>
      </c>
      <c r="CM17" s="311">
        <v>0</v>
      </c>
      <c r="CN17" s="311">
        <v>0</v>
      </c>
      <c r="CO17" s="311">
        <v>0</v>
      </c>
      <c r="CP17" s="311">
        <v>0</v>
      </c>
      <c r="CQ17" s="311">
        <f t="shared" si="24"/>
        <v>1126</v>
      </c>
      <c r="CR17" s="311">
        <f t="shared" si="25"/>
        <v>1017</v>
      </c>
      <c r="CS17" s="311">
        <v>0</v>
      </c>
      <c r="CT17" s="311">
        <v>0</v>
      </c>
      <c r="CU17" s="311">
        <v>0</v>
      </c>
      <c r="CV17" s="311">
        <v>1009</v>
      </c>
      <c r="CW17" s="311">
        <v>0</v>
      </c>
      <c r="CX17" s="311">
        <v>8</v>
      </c>
      <c r="CY17" s="311">
        <f t="shared" si="26"/>
        <v>109</v>
      </c>
      <c r="CZ17" s="311">
        <v>0</v>
      </c>
      <c r="DA17" s="311">
        <v>0</v>
      </c>
      <c r="DB17" s="311">
        <v>0</v>
      </c>
      <c r="DC17" s="311">
        <v>109</v>
      </c>
      <c r="DD17" s="311">
        <v>0</v>
      </c>
      <c r="DE17" s="311">
        <v>0</v>
      </c>
      <c r="DF17" s="311">
        <f t="shared" si="27"/>
        <v>0</v>
      </c>
      <c r="DG17" s="311">
        <f t="shared" si="28"/>
        <v>0</v>
      </c>
      <c r="DH17" s="311">
        <v>0</v>
      </c>
      <c r="DI17" s="311">
        <v>0</v>
      </c>
      <c r="DJ17" s="311">
        <v>0</v>
      </c>
      <c r="DK17" s="311">
        <v>0</v>
      </c>
      <c r="DL17" s="311">
        <v>0</v>
      </c>
      <c r="DM17" s="311">
        <v>0</v>
      </c>
      <c r="DN17" s="311">
        <f t="shared" si="29"/>
        <v>0</v>
      </c>
      <c r="DO17" s="311">
        <v>0</v>
      </c>
      <c r="DP17" s="311">
        <v>0</v>
      </c>
      <c r="DQ17" s="311">
        <v>0</v>
      </c>
      <c r="DR17" s="311">
        <v>0</v>
      </c>
      <c r="DS17" s="311">
        <v>0</v>
      </c>
      <c r="DT17" s="311">
        <v>0</v>
      </c>
      <c r="DU17" s="311">
        <f t="shared" si="30"/>
        <v>890</v>
      </c>
      <c r="DV17" s="311">
        <v>684</v>
      </c>
      <c r="DW17" s="311">
        <v>0</v>
      </c>
      <c r="DX17" s="311">
        <v>206</v>
      </c>
      <c r="DY17" s="311">
        <v>0</v>
      </c>
      <c r="DZ17" s="311">
        <f t="shared" si="31"/>
        <v>0</v>
      </c>
      <c r="EA17" s="311">
        <f t="shared" si="32"/>
        <v>0</v>
      </c>
      <c r="EB17" s="311">
        <v>0</v>
      </c>
      <c r="EC17" s="311">
        <v>0</v>
      </c>
      <c r="ED17" s="311">
        <v>0</v>
      </c>
      <c r="EE17" s="311">
        <v>0</v>
      </c>
      <c r="EF17" s="311">
        <v>0</v>
      </c>
      <c r="EG17" s="311">
        <v>0</v>
      </c>
      <c r="EH17" s="311">
        <f t="shared" si="33"/>
        <v>0</v>
      </c>
      <c r="EI17" s="311">
        <v>0</v>
      </c>
      <c r="EJ17" s="311">
        <v>0</v>
      </c>
      <c r="EK17" s="311">
        <v>0</v>
      </c>
      <c r="EL17" s="311">
        <v>0</v>
      </c>
      <c r="EM17" s="311">
        <v>0</v>
      </c>
      <c r="EN17" s="311">
        <v>0</v>
      </c>
    </row>
    <row r="18" spans="1:144" s="282" customFormat="1" ht="12" customHeight="1">
      <c r="A18" s="277" t="s">
        <v>555</v>
      </c>
      <c r="B18" s="278" t="s">
        <v>584</v>
      </c>
      <c r="C18" s="277" t="s">
        <v>585</v>
      </c>
      <c r="D18" s="311">
        <f t="shared" si="5"/>
        <v>9811</v>
      </c>
      <c r="E18" s="311">
        <f t="shared" si="6"/>
        <v>7084</v>
      </c>
      <c r="F18" s="311">
        <f t="shared" si="7"/>
        <v>6757</v>
      </c>
      <c r="G18" s="311">
        <v>0</v>
      </c>
      <c r="H18" s="311">
        <v>6757</v>
      </c>
      <c r="I18" s="311">
        <v>0</v>
      </c>
      <c r="J18" s="311">
        <v>0</v>
      </c>
      <c r="K18" s="311">
        <v>0</v>
      </c>
      <c r="L18" s="311">
        <v>0</v>
      </c>
      <c r="M18" s="311">
        <f t="shared" si="8"/>
        <v>327</v>
      </c>
      <c r="N18" s="311">
        <v>0</v>
      </c>
      <c r="O18" s="311">
        <v>327</v>
      </c>
      <c r="P18" s="311">
        <v>0</v>
      </c>
      <c r="Q18" s="311">
        <v>0</v>
      </c>
      <c r="R18" s="311">
        <v>0</v>
      </c>
      <c r="S18" s="311">
        <v>0</v>
      </c>
      <c r="T18" s="311">
        <f t="shared" si="9"/>
        <v>0</v>
      </c>
      <c r="U18" s="311">
        <f t="shared" si="10"/>
        <v>0</v>
      </c>
      <c r="V18" s="311">
        <v>0</v>
      </c>
      <c r="W18" s="311">
        <v>0</v>
      </c>
      <c r="X18" s="311">
        <v>0</v>
      </c>
      <c r="Y18" s="311">
        <v>0</v>
      </c>
      <c r="Z18" s="311">
        <v>0</v>
      </c>
      <c r="AA18" s="311">
        <v>0</v>
      </c>
      <c r="AB18" s="311">
        <f t="shared" si="11"/>
        <v>0</v>
      </c>
      <c r="AC18" s="311">
        <v>0</v>
      </c>
      <c r="AD18" s="311">
        <v>0</v>
      </c>
      <c r="AE18" s="311">
        <v>0</v>
      </c>
      <c r="AF18" s="311">
        <v>0</v>
      </c>
      <c r="AG18" s="311">
        <v>0</v>
      </c>
      <c r="AH18" s="311">
        <v>0</v>
      </c>
      <c r="AI18" s="311">
        <f t="shared" si="12"/>
        <v>0</v>
      </c>
      <c r="AJ18" s="311">
        <f t="shared" si="13"/>
        <v>0</v>
      </c>
      <c r="AK18" s="311">
        <v>0</v>
      </c>
      <c r="AL18" s="311">
        <v>0</v>
      </c>
      <c r="AM18" s="311">
        <v>0</v>
      </c>
      <c r="AN18" s="311">
        <v>0</v>
      </c>
      <c r="AO18" s="311">
        <v>0</v>
      </c>
      <c r="AP18" s="311">
        <v>0</v>
      </c>
      <c r="AQ18" s="311">
        <f t="shared" si="14"/>
        <v>0</v>
      </c>
      <c r="AR18" s="311">
        <v>0</v>
      </c>
      <c r="AS18" s="311">
        <v>0</v>
      </c>
      <c r="AT18" s="311">
        <v>0</v>
      </c>
      <c r="AU18" s="311">
        <v>0</v>
      </c>
      <c r="AV18" s="311">
        <v>0</v>
      </c>
      <c r="AW18" s="311">
        <v>0</v>
      </c>
      <c r="AX18" s="311">
        <f t="shared" si="15"/>
        <v>0</v>
      </c>
      <c r="AY18" s="311">
        <f t="shared" si="16"/>
        <v>0</v>
      </c>
      <c r="AZ18" s="311">
        <v>0</v>
      </c>
      <c r="BA18" s="311">
        <v>0</v>
      </c>
      <c r="BB18" s="311">
        <v>0</v>
      </c>
      <c r="BC18" s="311">
        <v>0</v>
      </c>
      <c r="BD18" s="311">
        <v>0</v>
      </c>
      <c r="BE18" s="311">
        <v>0</v>
      </c>
      <c r="BF18" s="311">
        <f t="shared" si="17"/>
        <v>0</v>
      </c>
      <c r="BG18" s="311">
        <v>0</v>
      </c>
      <c r="BH18" s="311">
        <v>0</v>
      </c>
      <c r="BI18" s="311">
        <v>0</v>
      </c>
      <c r="BJ18" s="311">
        <v>0</v>
      </c>
      <c r="BK18" s="311">
        <v>0</v>
      </c>
      <c r="BL18" s="311">
        <v>0</v>
      </c>
      <c r="BM18" s="311">
        <f t="shared" si="18"/>
        <v>0</v>
      </c>
      <c r="BN18" s="311">
        <f t="shared" si="19"/>
        <v>0</v>
      </c>
      <c r="BO18" s="311">
        <v>0</v>
      </c>
      <c r="BP18" s="311">
        <v>0</v>
      </c>
      <c r="BQ18" s="311">
        <v>0</v>
      </c>
      <c r="BR18" s="311">
        <v>0</v>
      </c>
      <c r="BS18" s="311">
        <v>0</v>
      </c>
      <c r="BT18" s="311">
        <v>0</v>
      </c>
      <c r="BU18" s="311">
        <f t="shared" si="20"/>
        <v>0</v>
      </c>
      <c r="BV18" s="311">
        <v>0</v>
      </c>
      <c r="BW18" s="311">
        <v>0</v>
      </c>
      <c r="BX18" s="311">
        <v>0</v>
      </c>
      <c r="BY18" s="311">
        <v>0</v>
      </c>
      <c r="BZ18" s="311">
        <v>0</v>
      </c>
      <c r="CA18" s="311">
        <v>0</v>
      </c>
      <c r="CB18" s="311">
        <f t="shared" si="21"/>
        <v>0</v>
      </c>
      <c r="CC18" s="311">
        <f t="shared" si="22"/>
        <v>0</v>
      </c>
      <c r="CD18" s="311">
        <v>0</v>
      </c>
      <c r="CE18" s="311">
        <v>0</v>
      </c>
      <c r="CF18" s="311">
        <v>0</v>
      </c>
      <c r="CG18" s="311">
        <v>0</v>
      </c>
      <c r="CH18" s="311">
        <v>0</v>
      </c>
      <c r="CI18" s="311">
        <v>0</v>
      </c>
      <c r="CJ18" s="311">
        <f t="shared" si="23"/>
        <v>0</v>
      </c>
      <c r="CK18" s="311">
        <v>0</v>
      </c>
      <c r="CL18" s="311">
        <v>0</v>
      </c>
      <c r="CM18" s="311">
        <v>0</v>
      </c>
      <c r="CN18" s="311">
        <v>0</v>
      </c>
      <c r="CO18" s="311">
        <v>0</v>
      </c>
      <c r="CP18" s="311">
        <v>0</v>
      </c>
      <c r="CQ18" s="311">
        <f t="shared" si="24"/>
        <v>2556</v>
      </c>
      <c r="CR18" s="311">
        <f t="shared" si="25"/>
        <v>1714</v>
      </c>
      <c r="CS18" s="311">
        <v>0</v>
      </c>
      <c r="CT18" s="311">
        <v>23</v>
      </c>
      <c r="CU18" s="311">
        <v>0</v>
      </c>
      <c r="CV18" s="311">
        <v>1627</v>
      </c>
      <c r="CW18" s="311">
        <v>0</v>
      </c>
      <c r="CX18" s="311">
        <v>64</v>
      </c>
      <c r="CY18" s="311">
        <f t="shared" si="26"/>
        <v>842</v>
      </c>
      <c r="CZ18" s="311">
        <v>0</v>
      </c>
      <c r="DA18" s="311">
        <v>0</v>
      </c>
      <c r="DB18" s="311">
        <v>0</v>
      </c>
      <c r="DC18" s="311">
        <v>146</v>
      </c>
      <c r="DD18" s="311">
        <v>420</v>
      </c>
      <c r="DE18" s="311">
        <v>276</v>
      </c>
      <c r="DF18" s="311">
        <f t="shared" si="27"/>
        <v>171</v>
      </c>
      <c r="DG18" s="311">
        <f t="shared" si="28"/>
        <v>115</v>
      </c>
      <c r="DH18" s="311">
        <v>0</v>
      </c>
      <c r="DI18" s="311">
        <v>0</v>
      </c>
      <c r="DJ18" s="311">
        <v>112</v>
      </c>
      <c r="DK18" s="311">
        <v>0</v>
      </c>
      <c r="DL18" s="311">
        <v>0</v>
      </c>
      <c r="DM18" s="311">
        <v>3</v>
      </c>
      <c r="DN18" s="311">
        <f t="shared" si="29"/>
        <v>56</v>
      </c>
      <c r="DO18" s="311">
        <v>0</v>
      </c>
      <c r="DP18" s="311">
        <v>0</v>
      </c>
      <c r="DQ18" s="311">
        <v>42</v>
      </c>
      <c r="DR18" s="311">
        <v>0</v>
      </c>
      <c r="DS18" s="311">
        <v>0</v>
      </c>
      <c r="DT18" s="311">
        <v>14</v>
      </c>
      <c r="DU18" s="311">
        <f t="shared" si="30"/>
        <v>0</v>
      </c>
      <c r="DV18" s="311">
        <v>0</v>
      </c>
      <c r="DW18" s="311">
        <v>0</v>
      </c>
      <c r="DX18" s="311">
        <v>0</v>
      </c>
      <c r="DY18" s="311">
        <v>0</v>
      </c>
      <c r="DZ18" s="311">
        <f t="shared" si="31"/>
        <v>0</v>
      </c>
      <c r="EA18" s="311">
        <f t="shared" si="32"/>
        <v>0</v>
      </c>
      <c r="EB18" s="311">
        <v>0</v>
      </c>
      <c r="EC18" s="311">
        <v>0</v>
      </c>
      <c r="ED18" s="311">
        <v>0</v>
      </c>
      <c r="EE18" s="311">
        <v>0</v>
      </c>
      <c r="EF18" s="311">
        <v>0</v>
      </c>
      <c r="EG18" s="311">
        <v>0</v>
      </c>
      <c r="EH18" s="311">
        <f t="shared" si="33"/>
        <v>0</v>
      </c>
      <c r="EI18" s="311">
        <v>0</v>
      </c>
      <c r="EJ18" s="311">
        <v>0</v>
      </c>
      <c r="EK18" s="311">
        <v>0</v>
      </c>
      <c r="EL18" s="311">
        <v>0</v>
      </c>
      <c r="EM18" s="311">
        <v>0</v>
      </c>
      <c r="EN18" s="311">
        <v>0</v>
      </c>
    </row>
    <row r="19" spans="1:144" s="282" customFormat="1" ht="12" customHeight="1">
      <c r="A19" s="277" t="s">
        <v>555</v>
      </c>
      <c r="B19" s="278" t="s">
        <v>586</v>
      </c>
      <c r="C19" s="277" t="s">
        <v>587</v>
      </c>
      <c r="D19" s="311">
        <f t="shared" si="5"/>
        <v>19301</v>
      </c>
      <c r="E19" s="311">
        <f t="shared" si="6"/>
        <v>14529</v>
      </c>
      <c r="F19" s="311">
        <f t="shared" si="7"/>
        <v>11592</v>
      </c>
      <c r="G19" s="311">
        <v>0</v>
      </c>
      <c r="H19" s="311">
        <v>11572</v>
      </c>
      <c r="I19" s="311">
        <v>0</v>
      </c>
      <c r="J19" s="311">
        <v>0</v>
      </c>
      <c r="K19" s="311">
        <v>0</v>
      </c>
      <c r="L19" s="311">
        <v>20</v>
      </c>
      <c r="M19" s="311">
        <f t="shared" si="8"/>
        <v>2937</v>
      </c>
      <c r="N19" s="311">
        <v>0</v>
      </c>
      <c r="O19" s="311">
        <v>2937</v>
      </c>
      <c r="P19" s="311">
        <v>0</v>
      </c>
      <c r="Q19" s="311">
        <v>0</v>
      </c>
      <c r="R19" s="311">
        <v>0</v>
      </c>
      <c r="S19" s="311">
        <v>0</v>
      </c>
      <c r="T19" s="311">
        <f t="shared" si="9"/>
        <v>0</v>
      </c>
      <c r="U19" s="311">
        <f t="shared" si="10"/>
        <v>0</v>
      </c>
      <c r="V19" s="311">
        <v>0</v>
      </c>
      <c r="W19" s="311">
        <v>0</v>
      </c>
      <c r="X19" s="311">
        <v>0</v>
      </c>
      <c r="Y19" s="311">
        <v>0</v>
      </c>
      <c r="Z19" s="311">
        <v>0</v>
      </c>
      <c r="AA19" s="311">
        <v>0</v>
      </c>
      <c r="AB19" s="311">
        <f t="shared" si="11"/>
        <v>0</v>
      </c>
      <c r="AC19" s="311">
        <v>0</v>
      </c>
      <c r="AD19" s="311">
        <v>0</v>
      </c>
      <c r="AE19" s="311">
        <v>0</v>
      </c>
      <c r="AF19" s="311">
        <v>0</v>
      </c>
      <c r="AG19" s="311">
        <v>0</v>
      </c>
      <c r="AH19" s="311">
        <v>0</v>
      </c>
      <c r="AI19" s="311">
        <f t="shared" si="12"/>
        <v>0</v>
      </c>
      <c r="AJ19" s="311">
        <f t="shared" si="13"/>
        <v>0</v>
      </c>
      <c r="AK19" s="311">
        <v>0</v>
      </c>
      <c r="AL19" s="311">
        <v>0</v>
      </c>
      <c r="AM19" s="311">
        <v>0</v>
      </c>
      <c r="AN19" s="311">
        <v>0</v>
      </c>
      <c r="AO19" s="311">
        <v>0</v>
      </c>
      <c r="AP19" s="311">
        <v>0</v>
      </c>
      <c r="AQ19" s="311">
        <f t="shared" si="14"/>
        <v>0</v>
      </c>
      <c r="AR19" s="311">
        <v>0</v>
      </c>
      <c r="AS19" s="311">
        <v>0</v>
      </c>
      <c r="AT19" s="311">
        <v>0</v>
      </c>
      <c r="AU19" s="311">
        <v>0</v>
      </c>
      <c r="AV19" s="311">
        <v>0</v>
      </c>
      <c r="AW19" s="311">
        <v>0</v>
      </c>
      <c r="AX19" s="311">
        <f t="shared" si="15"/>
        <v>0</v>
      </c>
      <c r="AY19" s="311">
        <f t="shared" si="16"/>
        <v>0</v>
      </c>
      <c r="AZ19" s="311">
        <v>0</v>
      </c>
      <c r="BA19" s="311">
        <v>0</v>
      </c>
      <c r="BB19" s="311">
        <v>0</v>
      </c>
      <c r="BC19" s="311">
        <v>0</v>
      </c>
      <c r="BD19" s="311">
        <v>0</v>
      </c>
      <c r="BE19" s="311">
        <v>0</v>
      </c>
      <c r="BF19" s="311">
        <f t="shared" si="17"/>
        <v>0</v>
      </c>
      <c r="BG19" s="311">
        <v>0</v>
      </c>
      <c r="BH19" s="311">
        <v>0</v>
      </c>
      <c r="BI19" s="311">
        <v>0</v>
      </c>
      <c r="BJ19" s="311">
        <v>0</v>
      </c>
      <c r="BK19" s="311">
        <v>0</v>
      </c>
      <c r="BL19" s="311">
        <v>0</v>
      </c>
      <c r="BM19" s="311">
        <f t="shared" si="18"/>
        <v>0</v>
      </c>
      <c r="BN19" s="311">
        <f t="shared" si="19"/>
        <v>0</v>
      </c>
      <c r="BO19" s="311">
        <v>0</v>
      </c>
      <c r="BP19" s="311">
        <v>0</v>
      </c>
      <c r="BQ19" s="311">
        <v>0</v>
      </c>
      <c r="BR19" s="311">
        <v>0</v>
      </c>
      <c r="BS19" s="311">
        <v>0</v>
      </c>
      <c r="BT19" s="311">
        <v>0</v>
      </c>
      <c r="BU19" s="311">
        <f t="shared" si="20"/>
        <v>0</v>
      </c>
      <c r="BV19" s="311">
        <v>0</v>
      </c>
      <c r="BW19" s="311">
        <v>0</v>
      </c>
      <c r="BX19" s="311">
        <v>0</v>
      </c>
      <c r="BY19" s="311">
        <v>0</v>
      </c>
      <c r="BZ19" s="311">
        <v>0</v>
      </c>
      <c r="CA19" s="311">
        <v>0</v>
      </c>
      <c r="CB19" s="311">
        <f t="shared" si="21"/>
        <v>0</v>
      </c>
      <c r="CC19" s="311">
        <f t="shared" si="22"/>
        <v>0</v>
      </c>
      <c r="CD19" s="311">
        <v>0</v>
      </c>
      <c r="CE19" s="311">
        <v>0</v>
      </c>
      <c r="CF19" s="311">
        <v>0</v>
      </c>
      <c r="CG19" s="311">
        <v>0</v>
      </c>
      <c r="CH19" s="311">
        <v>0</v>
      </c>
      <c r="CI19" s="311">
        <v>0</v>
      </c>
      <c r="CJ19" s="311">
        <f t="shared" si="23"/>
        <v>0</v>
      </c>
      <c r="CK19" s="311">
        <v>0</v>
      </c>
      <c r="CL19" s="311">
        <v>0</v>
      </c>
      <c r="CM19" s="311">
        <v>0</v>
      </c>
      <c r="CN19" s="311">
        <v>0</v>
      </c>
      <c r="CO19" s="311">
        <v>0</v>
      </c>
      <c r="CP19" s="311">
        <v>0</v>
      </c>
      <c r="CQ19" s="311">
        <f t="shared" si="24"/>
        <v>556</v>
      </c>
      <c r="CR19" s="311">
        <f t="shared" si="25"/>
        <v>511</v>
      </c>
      <c r="CS19" s="311">
        <v>0</v>
      </c>
      <c r="CT19" s="311">
        <v>0</v>
      </c>
      <c r="CU19" s="311">
        <v>0</v>
      </c>
      <c r="CV19" s="311">
        <v>511</v>
      </c>
      <c r="CW19" s="311">
        <v>0</v>
      </c>
      <c r="CX19" s="311">
        <v>0</v>
      </c>
      <c r="CY19" s="311">
        <f t="shared" si="26"/>
        <v>45</v>
      </c>
      <c r="CZ19" s="311">
        <v>0</v>
      </c>
      <c r="DA19" s="311">
        <v>0</v>
      </c>
      <c r="DB19" s="311">
        <v>0</v>
      </c>
      <c r="DC19" s="311">
        <v>45</v>
      </c>
      <c r="DD19" s="311">
        <v>0</v>
      </c>
      <c r="DE19" s="311">
        <v>0</v>
      </c>
      <c r="DF19" s="311">
        <f t="shared" si="27"/>
        <v>0</v>
      </c>
      <c r="DG19" s="311">
        <f t="shared" si="28"/>
        <v>0</v>
      </c>
      <c r="DH19" s="311">
        <v>0</v>
      </c>
      <c r="DI19" s="311">
        <v>0</v>
      </c>
      <c r="DJ19" s="311">
        <v>0</v>
      </c>
      <c r="DK19" s="311">
        <v>0</v>
      </c>
      <c r="DL19" s="311">
        <v>0</v>
      </c>
      <c r="DM19" s="311">
        <v>0</v>
      </c>
      <c r="DN19" s="311">
        <f t="shared" si="29"/>
        <v>0</v>
      </c>
      <c r="DO19" s="311">
        <v>0</v>
      </c>
      <c r="DP19" s="311">
        <v>0</v>
      </c>
      <c r="DQ19" s="311">
        <v>0</v>
      </c>
      <c r="DR19" s="311">
        <v>0</v>
      </c>
      <c r="DS19" s="311">
        <v>0</v>
      </c>
      <c r="DT19" s="311">
        <v>0</v>
      </c>
      <c r="DU19" s="311">
        <f t="shared" si="30"/>
        <v>2529</v>
      </c>
      <c r="DV19" s="311">
        <v>2529</v>
      </c>
      <c r="DW19" s="311">
        <v>0</v>
      </c>
      <c r="DX19" s="311">
        <v>0</v>
      </c>
      <c r="DY19" s="311">
        <v>0</v>
      </c>
      <c r="DZ19" s="311">
        <f t="shared" si="31"/>
        <v>1687</v>
      </c>
      <c r="EA19" s="311">
        <f t="shared" si="32"/>
        <v>1283</v>
      </c>
      <c r="EB19" s="311">
        <v>0</v>
      </c>
      <c r="EC19" s="311">
        <v>0</v>
      </c>
      <c r="ED19" s="311">
        <v>1283</v>
      </c>
      <c r="EE19" s="311">
        <v>0</v>
      </c>
      <c r="EF19" s="311">
        <v>0</v>
      </c>
      <c r="EG19" s="311">
        <v>0</v>
      </c>
      <c r="EH19" s="311">
        <f t="shared" si="33"/>
        <v>404</v>
      </c>
      <c r="EI19" s="311">
        <v>0</v>
      </c>
      <c r="EJ19" s="311">
        <v>0</v>
      </c>
      <c r="EK19" s="311">
        <v>404</v>
      </c>
      <c r="EL19" s="311">
        <v>0</v>
      </c>
      <c r="EM19" s="311">
        <v>0</v>
      </c>
      <c r="EN19" s="311">
        <v>0</v>
      </c>
    </row>
    <row r="20" spans="1:144" s="282" customFormat="1" ht="12" customHeight="1">
      <c r="A20" s="277" t="s">
        <v>555</v>
      </c>
      <c r="B20" s="278" t="s">
        <v>588</v>
      </c>
      <c r="C20" s="277" t="s">
        <v>589</v>
      </c>
      <c r="D20" s="311">
        <f t="shared" si="5"/>
        <v>28280</v>
      </c>
      <c r="E20" s="311">
        <f t="shared" si="6"/>
        <v>22309</v>
      </c>
      <c r="F20" s="311">
        <f t="shared" si="7"/>
        <v>20163</v>
      </c>
      <c r="G20" s="311">
        <v>0</v>
      </c>
      <c r="H20" s="311">
        <v>20163</v>
      </c>
      <c r="I20" s="311">
        <v>0</v>
      </c>
      <c r="J20" s="311">
        <v>0</v>
      </c>
      <c r="K20" s="311">
        <v>0</v>
      </c>
      <c r="L20" s="311">
        <v>0</v>
      </c>
      <c r="M20" s="311">
        <f t="shared" si="8"/>
        <v>2146</v>
      </c>
      <c r="N20" s="311">
        <v>0</v>
      </c>
      <c r="O20" s="311">
        <v>2146</v>
      </c>
      <c r="P20" s="311">
        <v>0</v>
      </c>
      <c r="Q20" s="311">
        <v>0</v>
      </c>
      <c r="R20" s="311">
        <v>0</v>
      </c>
      <c r="S20" s="311">
        <v>0</v>
      </c>
      <c r="T20" s="311">
        <f t="shared" si="9"/>
        <v>2517</v>
      </c>
      <c r="U20" s="311">
        <f t="shared" si="10"/>
        <v>1072</v>
      </c>
      <c r="V20" s="311">
        <v>0</v>
      </c>
      <c r="W20" s="311">
        <v>0</v>
      </c>
      <c r="X20" s="311">
        <v>487</v>
      </c>
      <c r="Y20" s="311">
        <v>389</v>
      </c>
      <c r="Z20" s="311">
        <v>0</v>
      </c>
      <c r="AA20" s="311">
        <v>196</v>
      </c>
      <c r="AB20" s="311">
        <f t="shared" si="11"/>
        <v>1445</v>
      </c>
      <c r="AC20" s="311">
        <v>0</v>
      </c>
      <c r="AD20" s="311">
        <v>0</v>
      </c>
      <c r="AE20" s="311">
        <v>270</v>
      </c>
      <c r="AF20" s="311">
        <v>92</v>
      </c>
      <c r="AG20" s="311">
        <v>0</v>
      </c>
      <c r="AH20" s="311">
        <v>1083</v>
      </c>
      <c r="AI20" s="311">
        <f t="shared" si="12"/>
        <v>0</v>
      </c>
      <c r="AJ20" s="311">
        <f t="shared" si="13"/>
        <v>0</v>
      </c>
      <c r="AK20" s="311">
        <v>0</v>
      </c>
      <c r="AL20" s="311">
        <v>0</v>
      </c>
      <c r="AM20" s="311">
        <v>0</v>
      </c>
      <c r="AN20" s="311">
        <v>0</v>
      </c>
      <c r="AO20" s="311">
        <v>0</v>
      </c>
      <c r="AP20" s="311">
        <v>0</v>
      </c>
      <c r="AQ20" s="311">
        <f t="shared" si="14"/>
        <v>0</v>
      </c>
      <c r="AR20" s="311">
        <v>0</v>
      </c>
      <c r="AS20" s="311">
        <v>0</v>
      </c>
      <c r="AT20" s="311">
        <v>0</v>
      </c>
      <c r="AU20" s="311">
        <v>0</v>
      </c>
      <c r="AV20" s="311">
        <v>0</v>
      </c>
      <c r="AW20" s="311">
        <v>0</v>
      </c>
      <c r="AX20" s="311">
        <f t="shared" si="15"/>
        <v>0</v>
      </c>
      <c r="AY20" s="311">
        <f t="shared" si="16"/>
        <v>0</v>
      </c>
      <c r="AZ20" s="311">
        <v>0</v>
      </c>
      <c r="BA20" s="311">
        <v>0</v>
      </c>
      <c r="BB20" s="311">
        <v>0</v>
      </c>
      <c r="BC20" s="311">
        <v>0</v>
      </c>
      <c r="BD20" s="311">
        <v>0</v>
      </c>
      <c r="BE20" s="311">
        <v>0</v>
      </c>
      <c r="BF20" s="311">
        <f t="shared" si="17"/>
        <v>0</v>
      </c>
      <c r="BG20" s="311">
        <v>0</v>
      </c>
      <c r="BH20" s="311">
        <v>0</v>
      </c>
      <c r="BI20" s="311">
        <v>0</v>
      </c>
      <c r="BJ20" s="311">
        <v>0</v>
      </c>
      <c r="BK20" s="311">
        <v>0</v>
      </c>
      <c r="BL20" s="311">
        <v>0</v>
      </c>
      <c r="BM20" s="311">
        <f t="shared" si="18"/>
        <v>0</v>
      </c>
      <c r="BN20" s="311">
        <f t="shared" si="19"/>
        <v>0</v>
      </c>
      <c r="BO20" s="311">
        <v>0</v>
      </c>
      <c r="BP20" s="311">
        <v>0</v>
      </c>
      <c r="BQ20" s="311">
        <v>0</v>
      </c>
      <c r="BR20" s="311">
        <v>0</v>
      </c>
      <c r="BS20" s="311">
        <v>0</v>
      </c>
      <c r="BT20" s="311">
        <v>0</v>
      </c>
      <c r="BU20" s="311">
        <f t="shared" si="20"/>
        <v>0</v>
      </c>
      <c r="BV20" s="311">
        <v>0</v>
      </c>
      <c r="BW20" s="311">
        <v>0</v>
      </c>
      <c r="BX20" s="311">
        <v>0</v>
      </c>
      <c r="BY20" s="311">
        <v>0</v>
      </c>
      <c r="BZ20" s="311">
        <v>0</v>
      </c>
      <c r="CA20" s="311">
        <v>0</v>
      </c>
      <c r="CB20" s="311">
        <f t="shared" si="21"/>
        <v>0</v>
      </c>
      <c r="CC20" s="311">
        <f t="shared" si="22"/>
        <v>0</v>
      </c>
      <c r="CD20" s="311">
        <v>0</v>
      </c>
      <c r="CE20" s="311">
        <v>0</v>
      </c>
      <c r="CF20" s="311">
        <v>0</v>
      </c>
      <c r="CG20" s="311">
        <v>0</v>
      </c>
      <c r="CH20" s="311">
        <v>0</v>
      </c>
      <c r="CI20" s="311">
        <v>0</v>
      </c>
      <c r="CJ20" s="311">
        <f t="shared" si="23"/>
        <v>0</v>
      </c>
      <c r="CK20" s="311">
        <v>0</v>
      </c>
      <c r="CL20" s="311">
        <v>0</v>
      </c>
      <c r="CM20" s="311">
        <v>0</v>
      </c>
      <c r="CN20" s="311">
        <v>0</v>
      </c>
      <c r="CO20" s="311">
        <v>0</v>
      </c>
      <c r="CP20" s="311">
        <v>0</v>
      </c>
      <c r="CQ20" s="311">
        <f t="shared" si="24"/>
        <v>0</v>
      </c>
      <c r="CR20" s="311">
        <f t="shared" si="25"/>
        <v>0</v>
      </c>
      <c r="CS20" s="311">
        <v>0</v>
      </c>
      <c r="CT20" s="311">
        <v>0</v>
      </c>
      <c r="CU20" s="311">
        <v>0</v>
      </c>
      <c r="CV20" s="311">
        <v>0</v>
      </c>
      <c r="CW20" s="311">
        <v>0</v>
      </c>
      <c r="CX20" s="311">
        <v>0</v>
      </c>
      <c r="CY20" s="311">
        <f t="shared" si="26"/>
        <v>0</v>
      </c>
      <c r="CZ20" s="311">
        <v>0</v>
      </c>
      <c r="DA20" s="311">
        <v>0</v>
      </c>
      <c r="DB20" s="311">
        <v>0</v>
      </c>
      <c r="DC20" s="311">
        <v>0</v>
      </c>
      <c r="DD20" s="311">
        <v>0</v>
      </c>
      <c r="DE20" s="311">
        <v>0</v>
      </c>
      <c r="DF20" s="311">
        <f t="shared" si="27"/>
        <v>76</v>
      </c>
      <c r="DG20" s="311">
        <f t="shared" si="28"/>
        <v>65</v>
      </c>
      <c r="DH20" s="311">
        <v>0</v>
      </c>
      <c r="DI20" s="311">
        <v>0</v>
      </c>
      <c r="DJ20" s="311">
        <v>0</v>
      </c>
      <c r="DK20" s="311">
        <v>65</v>
      </c>
      <c r="DL20" s="311">
        <v>0</v>
      </c>
      <c r="DM20" s="311">
        <v>0</v>
      </c>
      <c r="DN20" s="311">
        <f t="shared" si="29"/>
        <v>11</v>
      </c>
      <c r="DO20" s="311">
        <v>0</v>
      </c>
      <c r="DP20" s="311">
        <v>0</v>
      </c>
      <c r="DQ20" s="311">
        <v>0</v>
      </c>
      <c r="DR20" s="311">
        <v>11</v>
      </c>
      <c r="DS20" s="311">
        <v>0</v>
      </c>
      <c r="DT20" s="311">
        <v>0</v>
      </c>
      <c r="DU20" s="311">
        <f t="shared" si="30"/>
        <v>3378</v>
      </c>
      <c r="DV20" s="311">
        <v>1055</v>
      </c>
      <c r="DW20" s="311">
        <v>0</v>
      </c>
      <c r="DX20" s="311">
        <v>2323</v>
      </c>
      <c r="DY20" s="311">
        <v>0</v>
      </c>
      <c r="DZ20" s="311">
        <f t="shared" si="31"/>
        <v>0</v>
      </c>
      <c r="EA20" s="311">
        <f t="shared" si="32"/>
        <v>0</v>
      </c>
      <c r="EB20" s="311">
        <v>0</v>
      </c>
      <c r="EC20" s="311">
        <v>0</v>
      </c>
      <c r="ED20" s="311">
        <v>0</v>
      </c>
      <c r="EE20" s="311">
        <v>0</v>
      </c>
      <c r="EF20" s="311">
        <v>0</v>
      </c>
      <c r="EG20" s="311">
        <v>0</v>
      </c>
      <c r="EH20" s="311">
        <f t="shared" si="33"/>
        <v>0</v>
      </c>
      <c r="EI20" s="311">
        <v>0</v>
      </c>
      <c r="EJ20" s="311">
        <v>0</v>
      </c>
      <c r="EK20" s="311">
        <v>0</v>
      </c>
      <c r="EL20" s="311">
        <v>0</v>
      </c>
      <c r="EM20" s="311">
        <v>0</v>
      </c>
      <c r="EN20" s="311">
        <v>0</v>
      </c>
    </row>
    <row r="21" spans="1:144" s="282" customFormat="1" ht="12" customHeight="1">
      <c r="A21" s="277" t="s">
        <v>555</v>
      </c>
      <c r="B21" s="278" t="s">
        <v>590</v>
      </c>
      <c r="C21" s="277" t="s">
        <v>591</v>
      </c>
      <c r="D21" s="311">
        <f t="shared" si="5"/>
        <v>30785</v>
      </c>
      <c r="E21" s="311">
        <f t="shared" si="6"/>
        <v>23451</v>
      </c>
      <c r="F21" s="311">
        <f t="shared" si="7"/>
        <v>23394</v>
      </c>
      <c r="G21" s="311">
        <v>0</v>
      </c>
      <c r="H21" s="311">
        <v>23394</v>
      </c>
      <c r="I21" s="311">
        <v>0</v>
      </c>
      <c r="J21" s="311">
        <v>0</v>
      </c>
      <c r="K21" s="311">
        <v>0</v>
      </c>
      <c r="L21" s="311">
        <v>0</v>
      </c>
      <c r="M21" s="311">
        <f t="shared" si="8"/>
        <v>57</v>
      </c>
      <c r="N21" s="311">
        <v>0</v>
      </c>
      <c r="O21" s="311">
        <v>57</v>
      </c>
      <c r="P21" s="311">
        <v>0</v>
      </c>
      <c r="Q21" s="311">
        <v>0</v>
      </c>
      <c r="R21" s="311">
        <v>0</v>
      </c>
      <c r="S21" s="311">
        <v>0</v>
      </c>
      <c r="T21" s="311">
        <f t="shared" si="9"/>
        <v>820</v>
      </c>
      <c r="U21" s="311">
        <f t="shared" si="10"/>
        <v>381</v>
      </c>
      <c r="V21" s="311">
        <v>0</v>
      </c>
      <c r="W21" s="311">
        <v>0</v>
      </c>
      <c r="X21" s="311">
        <v>0</v>
      </c>
      <c r="Y21" s="311">
        <v>0</v>
      </c>
      <c r="Z21" s="311">
        <v>0</v>
      </c>
      <c r="AA21" s="311">
        <v>381</v>
      </c>
      <c r="AB21" s="311">
        <f t="shared" si="11"/>
        <v>439</v>
      </c>
      <c r="AC21" s="311">
        <v>0</v>
      </c>
      <c r="AD21" s="311">
        <v>0</v>
      </c>
      <c r="AE21" s="311">
        <v>0</v>
      </c>
      <c r="AF21" s="311">
        <v>0</v>
      </c>
      <c r="AG21" s="311">
        <v>0</v>
      </c>
      <c r="AH21" s="311">
        <v>439</v>
      </c>
      <c r="AI21" s="311">
        <f t="shared" si="12"/>
        <v>261</v>
      </c>
      <c r="AJ21" s="311">
        <f t="shared" si="13"/>
        <v>261</v>
      </c>
      <c r="AK21" s="311">
        <v>0</v>
      </c>
      <c r="AL21" s="311">
        <v>0</v>
      </c>
      <c r="AM21" s="311">
        <v>0</v>
      </c>
      <c r="AN21" s="311">
        <v>261</v>
      </c>
      <c r="AO21" s="311">
        <v>0</v>
      </c>
      <c r="AP21" s="311">
        <v>0</v>
      </c>
      <c r="AQ21" s="311">
        <f t="shared" si="14"/>
        <v>0</v>
      </c>
      <c r="AR21" s="311">
        <v>0</v>
      </c>
      <c r="AS21" s="311">
        <v>0</v>
      </c>
      <c r="AT21" s="311">
        <v>0</v>
      </c>
      <c r="AU21" s="311">
        <v>0</v>
      </c>
      <c r="AV21" s="311">
        <v>0</v>
      </c>
      <c r="AW21" s="311">
        <v>0</v>
      </c>
      <c r="AX21" s="311">
        <f t="shared" si="15"/>
        <v>0</v>
      </c>
      <c r="AY21" s="311">
        <f t="shared" si="16"/>
        <v>0</v>
      </c>
      <c r="AZ21" s="311">
        <v>0</v>
      </c>
      <c r="BA21" s="311">
        <v>0</v>
      </c>
      <c r="BB21" s="311">
        <v>0</v>
      </c>
      <c r="BC21" s="311">
        <v>0</v>
      </c>
      <c r="BD21" s="311">
        <v>0</v>
      </c>
      <c r="BE21" s="311">
        <v>0</v>
      </c>
      <c r="BF21" s="311">
        <f t="shared" si="17"/>
        <v>0</v>
      </c>
      <c r="BG21" s="311">
        <v>0</v>
      </c>
      <c r="BH21" s="311">
        <v>0</v>
      </c>
      <c r="BI21" s="311">
        <v>0</v>
      </c>
      <c r="BJ21" s="311">
        <v>0</v>
      </c>
      <c r="BK21" s="311">
        <v>0</v>
      </c>
      <c r="BL21" s="311">
        <v>0</v>
      </c>
      <c r="BM21" s="311">
        <f t="shared" si="18"/>
        <v>0</v>
      </c>
      <c r="BN21" s="311">
        <f t="shared" si="19"/>
        <v>0</v>
      </c>
      <c r="BO21" s="311">
        <v>0</v>
      </c>
      <c r="BP21" s="311">
        <v>0</v>
      </c>
      <c r="BQ21" s="311">
        <v>0</v>
      </c>
      <c r="BR21" s="311">
        <v>0</v>
      </c>
      <c r="BS21" s="311">
        <v>0</v>
      </c>
      <c r="BT21" s="311">
        <v>0</v>
      </c>
      <c r="BU21" s="311">
        <f t="shared" si="20"/>
        <v>0</v>
      </c>
      <c r="BV21" s="311">
        <v>0</v>
      </c>
      <c r="BW21" s="311">
        <v>0</v>
      </c>
      <c r="BX21" s="311">
        <v>0</v>
      </c>
      <c r="BY21" s="311">
        <v>0</v>
      </c>
      <c r="BZ21" s="311">
        <v>0</v>
      </c>
      <c r="CA21" s="311">
        <v>0</v>
      </c>
      <c r="CB21" s="311">
        <f t="shared" si="21"/>
        <v>0</v>
      </c>
      <c r="CC21" s="311">
        <f t="shared" si="22"/>
        <v>0</v>
      </c>
      <c r="CD21" s="311">
        <v>0</v>
      </c>
      <c r="CE21" s="311">
        <v>0</v>
      </c>
      <c r="CF21" s="311">
        <v>0</v>
      </c>
      <c r="CG21" s="311">
        <v>0</v>
      </c>
      <c r="CH21" s="311">
        <v>0</v>
      </c>
      <c r="CI21" s="311">
        <v>0</v>
      </c>
      <c r="CJ21" s="311">
        <f t="shared" si="23"/>
        <v>0</v>
      </c>
      <c r="CK21" s="311">
        <v>0</v>
      </c>
      <c r="CL21" s="311">
        <v>0</v>
      </c>
      <c r="CM21" s="311">
        <v>0</v>
      </c>
      <c r="CN21" s="311">
        <v>0</v>
      </c>
      <c r="CO21" s="311">
        <v>0</v>
      </c>
      <c r="CP21" s="311">
        <v>0</v>
      </c>
      <c r="CQ21" s="311">
        <f t="shared" si="24"/>
        <v>6253</v>
      </c>
      <c r="CR21" s="311">
        <f t="shared" si="25"/>
        <v>6243</v>
      </c>
      <c r="CS21" s="311">
        <v>0</v>
      </c>
      <c r="CT21" s="311">
        <v>0</v>
      </c>
      <c r="CU21" s="311">
        <v>3873</v>
      </c>
      <c r="CV21" s="311">
        <v>2336</v>
      </c>
      <c r="CW21" s="311">
        <v>34</v>
      </c>
      <c r="CX21" s="311">
        <v>0</v>
      </c>
      <c r="CY21" s="311">
        <f t="shared" si="26"/>
        <v>10</v>
      </c>
      <c r="CZ21" s="311">
        <v>0</v>
      </c>
      <c r="DA21" s="311">
        <v>0</v>
      </c>
      <c r="DB21" s="311">
        <v>6</v>
      </c>
      <c r="DC21" s="311">
        <v>4</v>
      </c>
      <c r="DD21" s="311">
        <v>0</v>
      </c>
      <c r="DE21" s="311">
        <v>0</v>
      </c>
      <c r="DF21" s="311">
        <f t="shared" si="27"/>
        <v>0</v>
      </c>
      <c r="DG21" s="311">
        <f t="shared" si="28"/>
        <v>0</v>
      </c>
      <c r="DH21" s="311">
        <v>0</v>
      </c>
      <c r="DI21" s="311">
        <v>0</v>
      </c>
      <c r="DJ21" s="311">
        <v>0</v>
      </c>
      <c r="DK21" s="311">
        <v>0</v>
      </c>
      <c r="DL21" s="311">
        <v>0</v>
      </c>
      <c r="DM21" s="311">
        <v>0</v>
      </c>
      <c r="DN21" s="311">
        <f t="shared" si="29"/>
        <v>0</v>
      </c>
      <c r="DO21" s="311">
        <v>0</v>
      </c>
      <c r="DP21" s="311">
        <v>0</v>
      </c>
      <c r="DQ21" s="311">
        <v>0</v>
      </c>
      <c r="DR21" s="311">
        <v>0</v>
      </c>
      <c r="DS21" s="311">
        <v>0</v>
      </c>
      <c r="DT21" s="311">
        <v>0</v>
      </c>
      <c r="DU21" s="311">
        <f t="shared" si="30"/>
        <v>0</v>
      </c>
      <c r="DV21" s="311"/>
      <c r="DW21" s="311">
        <v>0</v>
      </c>
      <c r="DX21" s="311">
        <v>0</v>
      </c>
      <c r="DY21" s="311">
        <v>0</v>
      </c>
      <c r="DZ21" s="311">
        <f t="shared" si="31"/>
        <v>0</v>
      </c>
      <c r="EA21" s="311">
        <f t="shared" si="32"/>
        <v>0</v>
      </c>
      <c r="EB21" s="311">
        <v>0</v>
      </c>
      <c r="EC21" s="311">
        <v>0</v>
      </c>
      <c r="ED21" s="311">
        <v>0</v>
      </c>
      <c r="EE21" s="311">
        <v>0</v>
      </c>
      <c r="EF21" s="311">
        <v>0</v>
      </c>
      <c r="EG21" s="311">
        <v>0</v>
      </c>
      <c r="EH21" s="311">
        <f t="shared" si="33"/>
        <v>0</v>
      </c>
      <c r="EI21" s="311">
        <v>0</v>
      </c>
      <c r="EJ21" s="311">
        <v>0</v>
      </c>
      <c r="EK21" s="311">
        <v>0</v>
      </c>
      <c r="EL21" s="311">
        <v>0</v>
      </c>
      <c r="EM21" s="311">
        <v>0</v>
      </c>
      <c r="EN21" s="311">
        <v>0</v>
      </c>
    </row>
    <row r="22" spans="1:144" s="282" customFormat="1" ht="12" customHeight="1">
      <c r="A22" s="277" t="s">
        <v>555</v>
      </c>
      <c r="B22" s="278" t="s">
        <v>592</v>
      </c>
      <c r="C22" s="277" t="s">
        <v>593</v>
      </c>
      <c r="D22" s="311">
        <f t="shared" si="5"/>
        <v>28919</v>
      </c>
      <c r="E22" s="311">
        <f t="shared" si="6"/>
        <v>23242</v>
      </c>
      <c r="F22" s="311">
        <f t="shared" si="7"/>
        <v>21788</v>
      </c>
      <c r="G22" s="311">
        <v>0</v>
      </c>
      <c r="H22" s="311">
        <v>21635</v>
      </c>
      <c r="I22" s="311"/>
      <c r="J22" s="311">
        <v>153</v>
      </c>
      <c r="K22" s="311">
        <v>0</v>
      </c>
      <c r="L22" s="311">
        <v>0</v>
      </c>
      <c r="M22" s="311">
        <f t="shared" si="8"/>
        <v>1454</v>
      </c>
      <c r="N22" s="311">
        <v>0</v>
      </c>
      <c r="O22" s="311">
        <v>1454</v>
      </c>
      <c r="P22" s="311"/>
      <c r="Q22" s="311">
        <v>0</v>
      </c>
      <c r="R22" s="311">
        <v>0</v>
      </c>
      <c r="S22" s="311">
        <v>0</v>
      </c>
      <c r="T22" s="311">
        <f t="shared" si="9"/>
        <v>1892</v>
      </c>
      <c r="U22" s="311">
        <f t="shared" si="10"/>
        <v>790</v>
      </c>
      <c r="V22" s="311">
        <v>0</v>
      </c>
      <c r="W22" s="311">
        <v>0</v>
      </c>
      <c r="X22" s="311">
        <v>722</v>
      </c>
      <c r="Y22" s="311">
        <v>0</v>
      </c>
      <c r="Z22" s="311">
        <v>0</v>
      </c>
      <c r="AA22" s="311">
        <v>68</v>
      </c>
      <c r="AB22" s="311">
        <f t="shared" si="11"/>
        <v>1102</v>
      </c>
      <c r="AC22" s="311">
        <v>0</v>
      </c>
      <c r="AD22" s="311">
        <v>0</v>
      </c>
      <c r="AE22" s="311">
        <v>425</v>
      </c>
      <c r="AF22" s="311">
        <v>0</v>
      </c>
      <c r="AG22" s="311">
        <v>0</v>
      </c>
      <c r="AH22" s="311">
        <v>677</v>
      </c>
      <c r="AI22" s="311">
        <f t="shared" si="12"/>
        <v>0</v>
      </c>
      <c r="AJ22" s="311">
        <f t="shared" si="13"/>
        <v>0</v>
      </c>
      <c r="AK22" s="311">
        <v>0</v>
      </c>
      <c r="AL22" s="311">
        <v>0</v>
      </c>
      <c r="AM22" s="311">
        <v>0</v>
      </c>
      <c r="AN22" s="311">
        <v>0</v>
      </c>
      <c r="AO22" s="311">
        <v>0</v>
      </c>
      <c r="AP22" s="311">
        <v>0</v>
      </c>
      <c r="AQ22" s="311">
        <f t="shared" si="14"/>
        <v>0</v>
      </c>
      <c r="AR22" s="311">
        <v>0</v>
      </c>
      <c r="AS22" s="311">
        <v>0</v>
      </c>
      <c r="AT22" s="311">
        <v>0</v>
      </c>
      <c r="AU22" s="311">
        <v>0</v>
      </c>
      <c r="AV22" s="311">
        <v>0</v>
      </c>
      <c r="AW22" s="311">
        <v>0</v>
      </c>
      <c r="AX22" s="311">
        <f t="shared" si="15"/>
        <v>0</v>
      </c>
      <c r="AY22" s="311">
        <f t="shared" si="16"/>
        <v>0</v>
      </c>
      <c r="AZ22" s="311">
        <v>0</v>
      </c>
      <c r="BA22" s="311">
        <v>0</v>
      </c>
      <c r="BB22" s="311">
        <v>0</v>
      </c>
      <c r="BC22" s="311">
        <v>0</v>
      </c>
      <c r="BD22" s="311">
        <v>0</v>
      </c>
      <c r="BE22" s="311">
        <v>0</v>
      </c>
      <c r="BF22" s="311">
        <f t="shared" si="17"/>
        <v>0</v>
      </c>
      <c r="BG22" s="311">
        <v>0</v>
      </c>
      <c r="BH22" s="311">
        <v>0</v>
      </c>
      <c r="BI22" s="311">
        <v>0</v>
      </c>
      <c r="BJ22" s="311">
        <v>0</v>
      </c>
      <c r="BK22" s="311">
        <v>0</v>
      </c>
      <c r="BL22" s="311">
        <v>0</v>
      </c>
      <c r="BM22" s="311">
        <f t="shared" si="18"/>
        <v>0</v>
      </c>
      <c r="BN22" s="311">
        <f t="shared" si="19"/>
        <v>0</v>
      </c>
      <c r="BO22" s="311">
        <v>0</v>
      </c>
      <c r="BP22" s="311">
        <v>0</v>
      </c>
      <c r="BQ22" s="311">
        <v>0</v>
      </c>
      <c r="BR22" s="311">
        <v>0</v>
      </c>
      <c r="BS22" s="311">
        <v>0</v>
      </c>
      <c r="BT22" s="311">
        <v>0</v>
      </c>
      <c r="BU22" s="311">
        <f t="shared" si="20"/>
        <v>0</v>
      </c>
      <c r="BV22" s="311">
        <v>0</v>
      </c>
      <c r="BW22" s="311">
        <v>0</v>
      </c>
      <c r="BX22" s="311">
        <v>0</v>
      </c>
      <c r="BY22" s="311">
        <v>0</v>
      </c>
      <c r="BZ22" s="311">
        <v>0</v>
      </c>
      <c r="CA22" s="311">
        <v>0</v>
      </c>
      <c r="CB22" s="311">
        <f t="shared" si="21"/>
        <v>0</v>
      </c>
      <c r="CC22" s="311">
        <f t="shared" si="22"/>
        <v>0</v>
      </c>
      <c r="CD22" s="311">
        <v>0</v>
      </c>
      <c r="CE22" s="311">
        <v>0</v>
      </c>
      <c r="CF22" s="311">
        <v>0</v>
      </c>
      <c r="CG22" s="311">
        <v>0</v>
      </c>
      <c r="CH22" s="311">
        <v>0</v>
      </c>
      <c r="CI22" s="311">
        <v>0</v>
      </c>
      <c r="CJ22" s="311">
        <f t="shared" si="23"/>
        <v>0</v>
      </c>
      <c r="CK22" s="311">
        <v>0</v>
      </c>
      <c r="CL22" s="311">
        <v>0</v>
      </c>
      <c r="CM22" s="311">
        <v>0</v>
      </c>
      <c r="CN22" s="311">
        <v>0</v>
      </c>
      <c r="CO22" s="311">
        <v>0</v>
      </c>
      <c r="CP22" s="311">
        <v>0</v>
      </c>
      <c r="CQ22" s="311">
        <f t="shared" si="24"/>
        <v>1229</v>
      </c>
      <c r="CR22" s="311">
        <f t="shared" si="25"/>
        <v>1212</v>
      </c>
      <c r="CS22" s="311">
        <v>0</v>
      </c>
      <c r="CT22" s="311">
        <v>0</v>
      </c>
      <c r="CU22" s="311">
        <v>0</v>
      </c>
      <c r="CV22" s="311">
        <v>1194</v>
      </c>
      <c r="CW22" s="311">
        <v>18</v>
      </c>
      <c r="CX22" s="311">
        <v>0</v>
      </c>
      <c r="CY22" s="311">
        <f t="shared" si="26"/>
        <v>17</v>
      </c>
      <c r="CZ22" s="311">
        <v>0</v>
      </c>
      <c r="DA22" s="311">
        <v>0</v>
      </c>
      <c r="DB22" s="311">
        <v>0</v>
      </c>
      <c r="DC22" s="311">
        <v>0</v>
      </c>
      <c r="DD22" s="311">
        <v>17</v>
      </c>
      <c r="DE22" s="311">
        <v>0</v>
      </c>
      <c r="DF22" s="311">
        <f t="shared" si="27"/>
        <v>0</v>
      </c>
      <c r="DG22" s="311">
        <f t="shared" si="28"/>
        <v>0</v>
      </c>
      <c r="DH22" s="311">
        <v>0</v>
      </c>
      <c r="DI22" s="311">
        <v>0</v>
      </c>
      <c r="DJ22" s="311">
        <v>0</v>
      </c>
      <c r="DK22" s="311">
        <v>0</v>
      </c>
      <c r="DL22" s="311">
        <v>0</v>
      </c>
      <c r="DM22" s="311">
        <v>0</v>
      </c>
      <c r="DN22" s="311">
        <f t="shared" si="29"/>
        <v>0</v>
      </c>
      <c r="DO22" s="311">
        <v>0</v>
      </c>
      <c r="DP22" s="311">
        <v>0</v>
      </c>
      <c r="DQ22" s="311">
        <v>0</v>
      </c>
      <c r="DR22" s="311">
        <v>0</v>
      </c>
      <c r="DS22" s="311">
        <v>0</v>
      </c>
      <c r="DT22" s="311">
        <v>0</v>
      </c>
      <c r="DU22" s="311">
        <f t="shared" si="30"/>
        <v>2556</v>
      </c>
      <c r="DV22" s="311"/>
      <c r="DW22" s="311">
        <v>0</v>
      </c>
      <c r="DX22" s="311">
        <v>2556</v>
      </c>
      <c r="DY22" s="311">
        <v>0</v>
      </c>
      <c r="DZ22" s="311">
        <f t="shared" si="31"/>
        <v>0</v>
      </c>
      <c r="EA22" s="311">
        <f t="shared" si="32"/>
        <v>0</v>
      </c>
      <c r="EB22" s="311">
        <v>0</v>
      </c>
      <c r="EC22" s="311">
        <v>0</v>
      </c>
      <c r="ED22" s="311">
        <v>0</v>
      </c>
      <c r="EE22" s="311">
        <v>0</v>
      </c>
      <c r="EF22" s="311">
        <v>0</v>
      </c>
      <c r="EG22" s="311">
        <v>0</v>
      </c>
      <c r="EH22" s="311">
        <f t="shared" si="33"/>
        <v>0</v>
      </c>
      <c r="EI22" s="311">
        <v>0</v>
      </c>
      <c r="EJ22" s="311">
        <v>0</v>
      </c>
      <c r="EK22" s="311">
        <v>0</v>
      </c>
      <c r="EL22" s="311">
        <v>0</v>
      </c>
      <c r="EM22" s="311">
        <v>0</v>
      </c>
      <c r="EN22" s="311">
        <v>0</v>
      </c>
    </row>
    <row r="23" spans="1:144" s="282" customFormat="1" ht="12" customHeight="1">
      <c r="A23" s="277" t="s">
        <v>555</v>
      </c>
      <c r="B23" s="278" t="s">
        <v>594</v>
      </c>
      <c r="C23" s="277" t="s">
        <v>595</v>
      </c>
      <c r="D23" s="311">
        <f t="shared" si="5"/>
        <v>82847</v>
      </c>
      <c r="E23" s="311">
        <f t="shared" si="6"/>
        <v>68536</v>
      </c>
      <c r="F23" s="311">
        <f t="shared" si="7"/>
        <v>67266</v>
      </c>
      <c r="G23" s="311">
        <v>0</v>
      </c>
      <c r="H23" s="311">
        <v>67266</v>
      </c>
      <c r="I23" s="311">
        <v>0</v>
      </c>
      <c r="J23" s="311">
        <v>0</v>
      </c>
      <c r="K23" s="311">
        <v>0</v>
      </c>
      <c r="L23" s="311">
        <v>0</v>
      </c>
      <c r="M23" s="311">
        <f t="shared" si="8"/>
        <v>1270</v>
      </c>
      <c r="N23" s="311">
        <v>0</v>
      </c>
      <c r="O23" s="311">
        <v>1270</v>
      </c>
      <c r="P23" s="311">
        <v>0</v>
      </c>
      <c r="Q23" s="311">
        <v>0</v>
      </c>
      <c r="R23" s="311">
        <v>0</v>
      </c>
      <c r="S23" s="311">
        <v>0</v>
      </c>
      <c r="T23" s="311">
        <f t="shared" si="9"/>
        <v>5069</v>
      </c>
      <c r="U23" s="311">
        <f t="shared" si="10"/>
        <v>3506</v>
      </c>
      <c r="V23" s="311">
        <v>0</v>
      </c>
      <c r="W23" s="311">
        <v>0</v>
      </c>
      <c r="X23" s="311">
        <v>2818</v>
      </c>
      <c r="Y23" s="311">
        <v>0</v>
      </c>
      <c r="Z23" s="311">
        <v>43</v>
      </c>
      <c r="AA23" s="311">
        <v>645</v>
      </c>
      <c r="AB23" s="311">
        <f t="shared" si="11"/>
        <v>1563</v>
      </c>
      <c r="AC23" s="311">
        <v>0</v>
      </c>
      <c r="AD23" s="311">
        <v>0</v>
      </c>
      <c r="AE23" s="311">
        <v>296</v>
      </c>
      <c r="AF23" s="311">
        <v>0</v>
      </c>
      <c r="AG23" s="311">
        <v>0</v>
      </c>
      <c r="AH23" s="311">
        <v>1267</v>
      </c>
      <c r="AI23" s="311">
        <f t="shared" si="12"/>
        <v>0</v>
      </c>
      <c r="AJ23" s="311">
        <f t="shared" si="13"/>
        <v>0</v>
      </c>
      <c r="AK23" s="311">
        <v>0</v>
      </c>
      <c r="AL23" s="311">
        <v>0</v>
      </c>
      <c r="AM23" s="311">
        <v>0</v>
      </c>
      <c r="AN23" s="311">
        <v>0</v>
      </c>
      <c r="AO23" s="311">
        <v>0</v>
      </c>
      <c r="AP23" s="311">
        <v>0</v>
      </c>
      <c r="AQ23" s="311">
        <f t="shared" si="14"/>
        <v>0</v>
      </c>
      <c r="AR23" s="311">
        <v>0</v>
      </c>
      <c r="AS23" s="311">
        <v>0</v>
      </c>
      <c r="AT23" s="311">
        <v>0</v>
      </c>
      <c r="AU23" s="311">
        <v>0</v>
      </c>
      <c r="AV23" s="311">
        <v>0</v>
      </c>
      <c r="AW23" s="311">
        <v>0</v>
      </c>
      <c r="AX23" s="311">
        <f t="shared" si="15"/>
        <v>0</v>
      </c>
      <c r="AY23" s="311">
        <f t="shared" si="16"/>
        <v>0</v>
      </c>
      <c r="AZ23" s="311">
        <v>0</v>
      </c>
      <c r="BA23" s="311">
        <v>0</v>
      </c>
      <c r="BB23" s="311">
        <v>0</v>
      </c>
      <c r="BC23" s="311">
        <v>0</v>
      </c>
      <c r="BD23" s="311">
        <v>0</v>
      </c>
      <c r="BE23" s="311">
        <v>0</v>
      </c>
      <c r="BF23" s="311">
        <f t="shared" si="17"/>
        <v>0</v>
      </c>
      <c r="BG23" s="311">
        <v>0</v>
      </c>
      <c r="BH23" s="311">
        <v>0</v>
      </c>
      <c r="BI23" s="311">
        <v>0</v>
      </c>
      <c r="BJ23" s="311">
        <v>0</v>
      </c>
      <c r="BK23" s="311">
        <v>0</v>
      </c>
      <c r="BL23" s="311">
        <v>0</v>
      </c>
      <c r="BM23" s="311">
        <f t="shared" si="18"/>
        <v>0</v>
      </c>
      <c r="BN23" s="311">
        <f t="shared" si="19"/>
        <v>0</v>
      </c>
      <c r="BO23" s="311">
        <v>0</v>
      </c>
      <c r="BP23" s="311">
        <v>0</v>
      </c>
      <c r="BQ23" s="311">
        <v>0</v>
      </c>
      <c r="BR23" s="311">
        <v>0</v>
      </c>
      <c r="BS23" s="311">
        <v>0</v>
      </c>
      <c r="BT23" s="311">
        <v>0</v>
      </c>
      <c r="BU23" s="311">
        <f t="shared" si="20"/>
        <v>0</v>
      </c>
      <c r="BV23" s="311">
        <v>0</v>
      </c>
      <c r="BW23" s="311">
        <v>0</v>
      </c>
      <c r="BX23" s="311">
        <v>0</v>
      </c>
      <c r="BY23" s="311">
        <v>0</v>
      </c>
      <c r="BZ23" s="311">
        <v>0</v>
      </c>
      <c r="CA23" s="311">
        <v>0</v>
      </c>
      <c r="CB23" s="311">
        <f t="shared" si="21"/>
        <v>0</v>
      </c>
      <c r="CC23" s="311">
        <f t="shared" si="22"/>
        <v>0</v>
      </c>
      <c r="CD23" s="311">
        <v>0</v>
      </c>
      <c r="CE23" s="311">
        <v>0</v>
      </c>
      <c r="CF23" s="311">
        <v>0</v>
      </c>
      <c r="CG23" s="311">
        <v>0</v>
      </c>
      <c r="CH23" s="311">
        <v>0</v>
      </c>
      <c r="CI23" s="311">
        <v>0</v>
      </c>
      <c r="CJ23" s="311">
        <f t="shared" si="23"/>
        <v>0</v>
      </c>
      <c r="CK23" s="311">
        <v>0</v>
      </c>
      <c r="CL23" s="311">
        <v>0</v>
      </c>
      <c r="CM23" s="311">
        <v>0</v>
      </c>
      <c r="CN23" s="311">
        <v>0</v>
      </c>
      <c r="CO23" s="311">
        <v>0</v>
      </c>
      <c r="CP23" s="311">
        <v>0</v>
      </c>
      <c r="CQ23" s="311">
        <f t="shared" si="24"/>
        <v>5353</v>
      </c>
      <c r="CR23" s="311">
        <f t="shared" si="25"/>
        <v>5265</v>
      </c>
      <c r="CS23" s="311">
        <v>0</v>
      </c>
      <c r="CT23" s="311">
        <v>0</v>
      </c>
      <c r="CU23" s="311">
        <v>0</v>
      </c>
      <c r="CV23" s="311">
        <v>5265</v>
      </c>
      <c r="CW23" s="311">
        <v>0</v>
      </c>
      <c r="CX23" s="311">
        <v>0</v>
      </c>
      <c r="CY23" s="311">
        <f t="shared" si="26"/>
        <v>88</v>
      </c>
      <c r="CZ23" s="311">
        <v>0</v>
      </c>
      <c r="DA23" s="311">
        <v>0</v>
      </c>
      <c r="DB23" s="311">
        <v>0</v>
      </c>
      <c r="DC23" s="311">
        <v>88</v>
      </c>
      <c r="DD23" s="311">
        <v>0</v>
      </c>
      <c r="DE23" s="311">
        <v>0</v>
      </c>
      <c r="DF23" s="311">
        <f t="shared" si="27"/>
        <v>0</v>
      </c>
      <c r="DG23" s="311">
        <f t="shared" si="28"/>
        <v>0</v>
      </c>
      <c r="DH23" s="311">
        <v>0</v>
      </c>
      <c r="DI23" s="311">
        <v>0</v>
      </c>
      <c r="DJ23" s="311">
        <v>0</v>
      </c>
      <c r="DK23" s="311">
        <v>0</v>
      </c>
      <c r="DL23" s="311">
        <v>0</v>
      </c>
      <c r="DM23" s="311">
        <v>0</v>
      </c>
      <c r="DN23" s="311">
        <f t="shared" si="29"/>
        <v>0</v>
      </c>
      <c r="DO23" s="311">
        <v>0</v>
      </c>
      <c r="DP23" s="311">
        <v>0</v>
      </c>
      <c r="DQ23" s="311">
        <v>0</v>
      </c>
      <c r="DR23" s="311">
        <v>0</v>
      </c>
      <c r="DS23" s="311">
        <v>0</v>
      </c>
      <c r="DT23" s="311">
        <v>0</v>
      </c>
      <c r="DU23" s="311">
        <f t="shared" si="30"/>
        <v>3889</v>
      </c>
      <c r="DV23" s="311">
        <v>33</v>
      </c>
      <c r="DW23" s="311">
        <v>0</v>
      </c>
      <c r="DX23" s="311">
        <v>3856</v>
      </c>
      <c r="DY23" s="311">
        <v>0</v>
      </c>
      <c r="DZ23" s="311">
        <f t="shared" si="31"/>
        <v>0</v>
      </c>
      <c r="EA23" s="311">
        <f t="shared" si="32"/>
        <v>0</v>
      </c>
      <c r="EB23" s="311">
        <v>0</v>
      </c>
      <c r="EC23" s="311">
        <v>0</v>
      </c>
      <c r="ED23" s="311">
        <v>0</v>
      </c>
      <c r="EE23" s="311">
        <v>0</v>
      </c>
      <c r="EF23" s="311">
        <v>0</v>
      </c>
      <c r="EG23" s="311">
        <v>0</v>
      </c>
      <c r="EH23" s="311">
        <f t="shared" si="33"/>
        <v>0</v>
      </c>
      <c r="EI23" s="311">
        <v>0</v>
      </c>
      <c r="EJ23" s="311">
        <v>0</v>
      </c>
      <c r="EK23" s="311">
        <v>0</v>
      </c>
      <c r="EL23" s="311">
        <v>0</v>
      </c>
      <c r="EM23" s="311">
        <v>0</v>
      </c>
      <c r="EN23" s="311">
        <v>0</v>
      </c>
    </row>
    <row r="24" spans="1:144" s="282" customFormat="1" ht="12" customHeight="1">
      <c r="A24" s="277" t="s">
        <v>555</v>
      </c>
      <c r="B24" s="278" t="s">
        <v>596</v>
      </c>
      <c r="C24" s="277" t="s">
        <v>597</v>
      </c>
      <c r="D24" s="311">
        <f t="shared" si="5"/>
        <v>54835</v>
      </c>
      <c r="E24" s="311">
        <f t="shared" si="6"/>
        <v>51347</v>
      </c>
      <c r="F24" s="311">
        <f t="shared" si="7"/>
        <v>49277</v>
      </c>
      <c r="G24" s="311">
        <v>0</v>
      </c>
      <c r="H24" s="311">
        <v>49277</v>
      </c>
      <c r="I24" s="311">
        <v>0</v>
      </c>
      <c r="J24" s="311">
        <v>0</v>
      </c>
      <c r="K24" s="311">
        <v>0</v>
      </c>
      <c r="L24" s="311">
        <v>0</v>
      </c>
      <c r="M24" s="311">
        <f t="shared" si="8"/>
        <v>2070</v>
      </c>
      <c r="N24" s="311">
        <v>0</v>
      </c>
      <c r="O24" s="311">
        <v>2070</v>
      </c>
      <c r="P24" s="311">
        <v>0</v>
      </c>
      <c r="Q24" s="311">
        <v>0</v>
      </c>
      <c r="R24" s="311">
        <v>0</v>
      </c>
      <c r="S24" s="311">
        <v>0</v>
      </c>
      <c r="T24" s="311">
        <f t="shared" si="9"/>
        <v>2744</v>
      </c>
      <c r="U24" s="311">
        <f t="shared" si="10"/>
        <v>2425</v>
      </c>
      <c r="V24" s="311">
        <v>0</v>
      </c>
      <c r="W24" s="311">
        <v>0</v>
      </c>
      <c r="X24" s="311">
        <v>2378</v>
      </c>
      <c r="Y24" s="311">
        <v>0</v>
      </c>
      <c r="Z24" s="311">
        <v>0</v>
      </c>
      <c r="AA24" s="311">
        <v>47</v>
      </c>
      <c r="AB24" s="311">
        <f t="shared" si="11"/>
        <v>319</v>
      </c>
      <c r="AC24" s="311">
        <v>0</v>
      </c>
      <c r="AD24" s="311">
        <v>0</v>
      </c>
      <c r="AE24" s="311">
        <v>319</v>
      </c>
      <c r="AF24" s="311">
        <v>0</v>
      </c>
      <c r="AG24" s="311">
        <v>0</v>
      </c>
      <c r="AH24" s="311">
        <v>0</v>
      </c>
      <c r="AI24" s="311">
        <f t="shared" si="12"/>
        <v>0</v>
      </c>
      <c r="AJ24" s="311">
        <f t="shared" si="13"/>
        <v>0</v>
      </c>
      <c r="AK24" s="311">
        <v>0</v>
      </c>
      <c r="AL24" s="311">
        <v>0</v>
      </c>
      <c r="AM24" s="311">
        <v>0</v>
      </c>
      <c r="AN24" s="311">
        <v>0</v>
      </c>
      <c r="AO24" s="311">
        <v>0</v>
      </c>
      <c r="AP24" s="311">
        <v>0</v>
      </c>
      <c r="AQ24" s="311">
        <f t="shared" si="14"/>
        <v>0</v>
      </c>
      <c r="AR24" s="311">
        <v>0</v>
      </c>
      <c r="AS24" s="311">
        <v>0</v>
      </c>
      <c r="AT24" s="311">
        <v>0</v>
      </c>
      <c r="AU24" s="311">
        <v>0</v>
      </c>
      <c r="AV24" s="311">
        <v>0</v>
      </c>
      <c r="AW24" s="311">
        <v>0</v>
      </c>
      <c r="AX24" s="311">
        <f t="shared" si="15"/>
        <v>0</v>
      </c>
      <c r="AY24" s="311">
        <f t="shared" si="16"/>
        <v>0</v>
      </c>
      <c r="AZ24" s="311">
        <v>0</v>
      </c>
      <c r="BA24" s="311">
        <v>0</v>
      </c>
      <c r="BB24" s="311">
        <v>0</v>
      </c>
      <c r="BC24" s="311">
        <v>0</v>
      </c>
      <c r="BD24" s="311">
        <v>0</v>
      </c>
      <c r="BE24" s="311">
        <v>0</v>
      </c>
      <c r="BF24" s="311">
        <f t="shared" si="17"/>
        <v>0</v>
      </c>
      <c r="BG24" s="311">
        <v>0</v>
      </c>
      <c r="BH24" s="311">
        <v>0</v>
      </c>
      <c r="BI24" s="311">
        <v>0</v>
      </c>
      <c r="BJ24" s="311">
        <v>0</v>
      </c>
      <c r="BK24" s="311">
        <v>0</v>
      </c>
      <c r="BL24" s="311">
        <v>0</v>
      </c>
      <c r="BM24" s="311">
        <f t="shared" si="18"/>
        <v>0</v>
      </c>
      <c r="BN24" s="311">
        <f t="shared" si="19"/>
        <v>0</v>
      </c>
      <c r="BO24" s="311">
        <v>0</v>
      </c>
      <c r="BP24" s="311">
        <v>0</v>
      </c>
      <c r="BQ24" s="311">
        <v>0</v>
      </c>
      <c r="BR24" s="311">
        <v>0</v>
      </c>
      <c r="BS24" s="311">
        <v>0</v>
      </c>
      <c r="BT24" s="311">
        <v>0</v>
      </c>
      <c r="BU24" s="311">
        <f t="shared" si="20"/>
        <v>0</v>
      </c>
      <c r="BV24" s="311">
        <v>0</v>
      </c>
      <c r="BW24" s="311">
        <v>0</v>
      </c>
      <c r="BX24" s="311">
        <v>0</v>
      </c>
      <c r="BY24" s="311">
        <v>0</v>
      </c>
      <c r="BZ24" s="311">
        <v>0</v>
      </c>
      <c r="CA24" s="311">
        <v>0</v>
      </c>
      <c r="CB24" s="311">
        <f t="shared" si="21"/>
        <v>0</v>
      </c>
      <c r="CC24" s="311">
        <f t="shared" si="22"/>
        <v>0</v>
      </c>
      <c r="CD24" s="311">
        <v>0</v>
      </c>
      <c r="CE24" s="311">
        <v>0</v>
      </c>
      <c r="CF24" s="311">
        <v>0</v>
      </c>
      <c r="CG24" s="311">
        <v>0</v>
      </c>
      <c r="CH24" s="311">
        <v>0</v>
      </c>
      <c r="CI24" s="311">
        <v>0</v>
      </c>
      <c r="CJ24" s="311">
        <f t="shared" si="23"/>
        <v>0</v>
      </c>
      <c r="CK24" s="311">
        <v>0</v>
      </c>
      <c r="CL24" s="311">
        <v>0</v>
      </c>
      <c r="CM24" s="311">
        <v>0</v>
      </c>
      <c r="CN24" s="311">
        <v>0</v>
      </c>
      <c r="CO24" s="311">
        <v>0</v>
      </c>
      <c r="CP24" s="311">
        <v>0</v>
      </c>
      <c r="CQ24" s="311">
        <f t="shared" si="24"/>
        <v>297</v>
      </c>
      <c r="CR24" s="311">
        <f t="shared" si="25"/>
        <v>297</v>
      </c>
      <c r="CS24" s="311">
        <v>0</v>
      </c>
      <c r="CT24" s="311">
        <v>0</v>
      </c>
      <c r="CU24" s="311">
        <v>0</v>
      </c>
      <c r="CV24" s="311">
        <v>276</v>
      </c>
      <c r="CW24" s="311">
        <v>21</v>
      </c>
      <c r="CX24" s="311">
        <v>0</v>
      </c>
      <c r="CY24" s="311">
        <f t="shared" si="26"/>
        <v>0</v>
      </c>
      <c r="CZ24" s="311">
        <v>0</v>
      </c>
      <c r="DA24" s="311">
        <v>0</v>
      </c>
      <c r="DB24" s="311">
        <v>0</v>
      </c>
      <c r="DC24" s="311">
        <v>0</v>
      </c>
      <c r="DD24" s="311">
        <v>0</v>
      </c>
      <c r="DE24" s="311">
        <v>0</v>
      </c>
      <c r="DF24" s="311">
        <f t="shared" si="27"/>
        <v>0</v>
      </c>
      <c r="DG24" s="311">
        <f t="shared" si="28"/>
        <v>0</v>
      </c>
      <c r="DH24" s="311">
        <v>0</v>
      </c>
      <c r="DI24" s="311">
        <v>0</v>
      </c>
      <c r="DJ24" s="311">
        <v>0</v>
      </c>
      <c r="DK24" s="311">
        <v>0</v>
      </c>
      <c r="DL24" s="311">
        <v>0</v>
      </c>
      <c r="DM24" s="311">
        <v>0</v>
      </c>
      <c r="DN24" s="311">
        <f t="shared" si="29"/>
        <v>0</v>
      </c>
      <c r="DO24" s="311">
        <v>0</v>
      </c>
      <c r="DP24" s="311">
        <v>0</v>
      </c>
      <c r="DQ24" s="311">
        <v>0</v>
      </c>
      <c r="DR24" s="311">
        <v>0</v>
      </c>
      <c r="DS24" s="311">
        <v>0</v>
      </c>
      <c r="DT24" s="311">
        <v>0</v>
      </c>
      <c r="DU24" s="311">
        <f t="shared" si="30"/>
        <v>447</v>
      </c>
      <c r="DV24" s="311">
        <v>447</v>
      </c>
      <c r="DW24" s="311">
        <v>0</v>
      </c>
      <c r="DX24" s="311">
        <v>0</v>
      </c>
      <c r="DY24" s="311">
        <v>0</v>
      </c>
      <c r="DZ24" s="311">
        <f t="shared" si="31"/>
        <v>0</v>
      </c>
      <c r="EA24" s="311">
        <f t="shared" si="32"/>
        <v>0</v>
      </c>
      <c r="EB24" s="311">
        <v>0</v>
      </c>
      <c r="EC24" s="311">
        <v>0</v>
      </c>
      <c r="ED24" s="311">
        <v>0</v>
      </c>
      <c r="EE24" s="311">
        <v>0</v>
      </c>
      <c r="EF24" s="311">
        <v>0</v>
      </c>
      <c r="EG24" s="311">
        <v>0</v>
      </c>
      <c r="EH24" s="311">
        <f t="shared" si="33"/>
        <v>0</v>
      </c>
      <c r="EI24" s="311">
        <v>0</v>
      </c>
      <c r="EJ24" s="311">
        <v>0</v>
      </c>
      <c r="EK24" s="311">
        <v>0</v>
      </c>
      <c r="EL24" s="311">
        <v>0</v>
      </c>
      <c r="EM24" s="311">
        <v>0</v>
      </c>
      <c r="EN24" s="311">
        <v>0</v>
      </c>
    </row>
    <row r="25" spans="1:144" s="282" customFormat="1" ht="12" customHeight="1">
      <c r="A25" s="277" t="s">
        <v>555</v>
      </c>
      <c r="B25" s="278" t="s">
        <v>598</v>
      </c>
      <c r="C25" s="277" t="s">
        <v>599</v>
      </c>
      <c r="D25" s="311">
        <f t="shared" si="5"/>
        <v>23642</v>
      </c>
      <c r="E25" s="311">
        <f t="shared" si="6"/>
        <v>0</v>
      </c>
      <c r="F25" s="311">
        <f t="shared" si="7"/>
        <v>0</v>
      </c>
      <c r="G25" s="311">
        <v>0</v>
      </c>
      <c r="H25" s="311">
        <v>0</v>
      </c>
      <c r="I25" s="311">
        <v>0</v>
      </c>
      <c r="J25" s="311">
        <v>0</v>
      </c>
      <c r="K25" s="311">
        <v>0</v>
      </c>
      <c r="L25" s="311">
        <v>0</v>
      </c>
      <c r="M25" s="311">
        <f t="shared" si="8"/>
        <v>0</v>
      </c>
      <c r="N25" s="311">
        <v>0</v>
      </c>
      <c r="O25" s="311">
        <v>0</v>
      </c>
      <c r="P25" s="311">
        <v>0</v>
      </c>
      <c r="Q25" s="311">
        <v>0</v>
      </c>
      <c r="R25" s="311">
        <v>0</v>
      </c>
      <c r="S25" s="311">
        <v>0</v>
      </c>
      <c r="T25" s="311">
        <f t="shared" si="9"/>
        <v>4730</v>
      </c>
      <c r="U25" s="311">
        <f t="shared" si="10"/>
        <v>3293</v>
      </c>
      <c r="V25" s="311">
        <v>0</v>
      </c>
      <c r="W25" s="311">
        <v>0</v>
      </c>
      <c r="X25" s="311">
        <v>3156</v>
      </c>
      <c r="Y25" s="311">
        <v>0</v>
      </c>
      <c r="Z25" s="311">
        <v>3</v>
      </c>
      <c r="AA25" s="311">
        <v>134</v>
      </c>
      <c r="AB25" s="311">
        <f t="shared" si="11"/>
        <v>1437</v>
      </c>
      <c r="AC25" s="311">
        <v>0</v>
      </c>
      <c r="AD25" s="311">
        <v>0</v>
      </c>
      <c r="AE25" s="311">
        <v>857</v>
      </c>
      <c r="AF25" s="311"/>
      <c r="AG25" s="311">
        <v>0</v>
      </c>
      <c r="AH25" s="311">
        <v>580</v>
      </c>
      <c r="AI25" s="311">
        <f t="shared" si="12"/>
        <v>0</v>
      </c>
      <c r="AJ25" s="311">
        <f t="shared" si="13"/>
        <v>0</v>
      </c>
      <c r="AK25" s="311">
        <v>0</v>
      </c>
      <c r="AL25" s="311">
        <v>0</v>
      </c>
      <c r="AM25" s="311">
        <v>0</v>
      </c>
      <c r="AN25" s="311">
        <v>0</v>
      </c>
      <c r="AO25" s="311">
        <v>0</v>
      </c>
      <c r="AP25" s="311">
        <v>0</v>
      </c>
      <c r="AQ25" s="311">
        <f t="shared" si="14"/>
        <v>0</v>
      </c>
      <c r="AR25" s="311">
        <v>0</v>
      </c>
      <c r="AS25" s="311">
        <v>0</v>
      </c>
      <c r="AT25" s="311">
        <v>0</v>
      </c>
      <c r="AU25" s="311">
        <v>0</v>
      </c>
      <c r="AV25" s="311">
        <v>0</v>
      </c>
      <c r="AW25" s="311">
        <v>0</v>
      </c>
      <c r="AX25" s="311">
        <f t="shared" si="15"/>
        <v>0</v>
      </c>
      <c r="AY25" s="311">
        <f t="shared" si="16"/>
        <v>0</v>
      </c>
      <c r="AZ25" s="311">
        <v>0</v>
      </c>
      <c r="BA25" s="311">
        <v>0</v>
      </c>
      <c r="BB25" s="311">
        <v>0</v>
      </c>
      <c r="BC25" s="311">
        <v>0</v>
      </c>
      <c r="BD25" s="311">
        <v>0</v>
      </c>
      <c r="BE25" s="311">
        <v>0</v>
      </c>
      <c r="BF25" s="311">
        <f t="shared" si="17"/>
        <v>0</v>
      </c>
      <c r="BG25" s="311">
        <v>0</v>
      </c>
      <c r="BH25" s="311">
        <v>0</v>
      </c>
      <c r="BI25" s="311">
        <v>0</v>
      </c>
      <c r="BJ25" s="311">
        <v>0</v>
      </c>
      <c r="BK25" s="311">
        <v>0</v>
      </c>
      <c r="BL25" s="311">
        <v>0</v>
      </c>
      <c r="BM25" s="311">
        <f t="shared" si="18"/>
        <v>0</v>
      </c>
      <c r="BN25" s="311">
        <f t="shared" si="19"/>
        <v>0</v>
      </c>
      <c r="BO25" s="311">
        <v>0</v>
      </c>
      <c r="BP25" s="311">
        <v>0</v>
      </c>
      <c r="BQ25" s="311">
        <v>0</v>
      </c>
      <c r="BR25" s="311">
        <v>0</v>
      </c>
      <c r="BS25" s="311">
        <v>0</v>
      </c>
      <c r="BT25" s="311">
        <v>0</v>
      </c>
      <c r="BU25" s="311">
        <f t="shared" si="20"/>
        <v>0</v>
      </c>
      <c r="BV25" s="311">
        <v>0</v>
      </c>
      <c r="BW25" s="311">
        <v>0</v>
      </c>
      <c r="BX25" s="311">
        <v>0</v>
      </c>
      <c r="BY25" s="311">
        <v>0</v>
      </c>
      <c r="BZ25" s="311">
        <v>0</v>
      </c>
      <c r="CA25" s="311">
        <v>0</v>
      </c>
      <c r="CB25" s="311">
        <f t="shared" si="21"/>
        <v>17114</v>
      </c>
      <c r="CC25" s="311">
        <f t="shared" si="22"/>
        <v>16077</v>
      </c>
      <c r="CD25" s="311">
        <v>0</v>
      </c>
      <c r="CE25" s="311">
        <v>16077</v>
      </c>
      <c r="CF25" s="311">
        <v>0</v>
      </c>
      <c r="CG25" s="311">
        <v>0</v>
      </c>
      <c r="CH25" s="311">
        <v>0</v>
      </c>
      <c r="CI25" s="311">
        <v>0</v>
      </c>
      <c r="CJ25" s="311">
        <f t="shared" si="23"/>
        <v>1037</v>
      </c>
      <c r="CK25" s="311">
        <v>0</v>
      </c>
      <c r="CL25" s="311">
        <v>1037</v>
      </c>
      <c r="CM25" s="311">
        <v>0</v>
      </c>
      <c r="CN25" s="311">
        <v>0</v>
      </c>
      <c r="CO25" s="311">
        <v>0</v>
      </c>
      <c r="CP25" s="311">
        <v>0</v>
      </c>
      <c r="CQ25" s="311">
        <f t="shared" si="24"/>
        <v>1798</v>
      </c>
      <c r="CR25" s="311">
        <f t="shared" si="25"/>
        <v>1451</v>
      </c>
      <c r="CS25" s="311">
        <v>0</v>
      </c>
      <c r="CT25" s="311">
        <v>0</v>
      </c>
      <c r="CU25" s="311">
        <v>0</v>
      </c>
      <c r="CV25" s="311">
        <v>1451</v>
      </c>
      <c r="CW25" s="311">
        <v>0</v>
      </c>
      <c r="CX25" s="311">
        <v>0</v>
      </c>
      <c r="CY25" s="311">
        <f t="shared" si="26"/>
        <v>347</v>
      </c>
      <c r="CZ25" s="311">
        <v>0</v>
      </c>
      <c r="DA25" s="311">
        <v>0</v>
      </c>
      <c r="DB25" s="311">
        <v>0</v>
      </c>
      <c r="DC25" s="311">
        <v>347</v>
      </c>
      <c r="DD25" s="311">
        <v>0</v>
      </c>
      <c r="DE25" s="311">
        <v>0</v>
      </c>
      <c r="DF25" s="311">
        <f t="shared" si="27"/>
        <v>0</v>
      </c>
      <c r="DG25" s="311">
        <f t="shared" si="28"/>
        <v>0</v>
      </c>
      <c r="DH25" s="311">
        <v>0</v>
      </c>
      <c r="DI25" s="311">
        <v>0</v>
      </c>
      <c r="DJ25" s="311">
        <v>0</v>
      </c>
      <c r="DK25" s="311">
        <v>0</v>
      </c>
      <c r="DL25" s="311">
        <v>0</v>
      </c>
      <c r="DM25" s="311">
        <v>0</v>
      </c>
      <c r="DN25" s="311">
        <f t="shared" si="29"/>
        <v>0</v>
      </c>
      <c r="DO25" s="311">
        <v>0</v>
      </c>
      <c r="DP25" s="311">
        <v>0</v>
      </c>
      <c r="DQ25" s="311">
        <v>0</v>
      </c>
      <c r="DR25" s="311">
        <v>0</v>
      </c>
      <c r="DS25" s="311">
        <v>0</v>
      </c>
      <c r="DT25" s="311">
        <v>0</v>
      </c>
      <c r="DU25" s="311">
        <f t="shared" si="30"/>
        <v>0</v>
      </c>
      <c r="DV25" s="311">
        <v>0</v>
      </c>
      <c r="DW25" s="311">
        <v>0</v>
      </c>
      <c r="DX25" s="311">
        <v>0</v>
      </c>
      <c r="DY25" s="311">
        <v>0</v>
      </c>
      <c r="DZ25" s="311">
        <f t="shared" si="31"/>
        <v>0</v>
      </c>
      <c r="EA25" s="311">
        <f t="shared" si="32"/>
        <v>0</v>
      </c>
      <c r="EB25" s="311">
        <v>0</v>
      </c>
      <c r="EC25" s="311">
        <v>0</v>
      </c>
      <c r="ED25" s="311">
        <v>0</v>
      </c>
      <c r="EE25" s="311">
        <v>0</v>
      </c>
      <c r="EF25" s="311">
        <v>0</v>
      </c>
      <c r="EG25" s="311">
        <v>0</v>
      </c>
      <c r="EH25" s="311">
        <f t="shared" si="33"/>
        <v>0</v>
      </c>
      <c r="EI25" s="311">
        <v>0</v>
      </c>
      <c r="EJ25" s="311">
        <v>0</v>
      </c>
      <c r="EK25" s="311">
        <v>0</v>
      </c>
      <c r="EL25" s="311">
        <v>0</v>
      </c>
      <c r="EM25" s="311">
        <v>0</v>
      </c>
      <c r="EN25" s="311">
        <v>0</v>
      </c>
    </row>
    <row r="26" spans="1:144" s="282" customFormat="1" ht="12" customHeight="1">
      <c r="A26" s="277" t="s">
        <v>555</v>
      </c>
      <c r="B26" s="278" t="s">
        <v>600</v>
      </c>
      <c r="C26" s="277" t="s">
        <v>601</v>
      </c>
      <c r="D26" s="311">
        <f t="shared" si="5"/>
        <v>10265</v>
      </c>
      <c r="E26" s="311">
        <f t="shared" si="6"/>
        <v>7717</v>
      </c>
      <c r="F26" s="311">
        <f t="shared" si="7"/>
        <v>6871</v>
      </c>
      <c r="G26" s="311">
        <v>0</v>
      </c>
      <c r="H26" s="311">
        <v>6871</v>
      </c>
      <c r="I26" s="311">
        <v>0</v>
      </c>
      <c r="J26" s="311">
        <v>0</v>
      </c>
      <c r="K26" s="311">
        <v>0</v>
      </c>
      <c r="L26" s="311">
        <v>0</v>
      </c>
      <c r="M26" s="311">
        <f t="shared" si="8"/>
        <v>846</v>
      </c>
      <c r="N26" s="311">
        <v>0</v>
      </c>
      <c r="O26" s="311">
        <v>846</v>
      </c>
      <c r="P26" s="311">
        <v>0</v>
      </c>
      <c r="Q26" s="311">
        <v>0</v>
      </c>
      <c r="R26" s="311">
        <v>0</v>
      </c>
      <c r="S26" s="311">
        <v>0</v>
      </c>
      <c r="T26" s="311">
        <f t="shared" si="9"/>
        <v>897</v>
      </c>
      <c r="U26" s="311">
        <f t="shared" si="10"/>
        <v>493</v>
      </c>
      <c r="V26" s="311">
        <v>0</v>
      </c>
      <c r="W26" s="311">
        <v>0</v>
      </c>
      <c r="X26" s="311">
        <v>487</v>
      </c>
      <c r="Y26" s="311">
        <v>0</v>
      </c>
      <c r="Z26" s="311">
        <v>0</v>
      </c>
      <c r="AA26" s="311">
        <v>6</v>
      </c>
      <c r="AB26" s="311">
        <f t="shared" si="11"/>
        <v>404</v>
      </c>
      <c r="AC26" s="311">
        <v>0</v>
      </c>
      <c r="AD26" s="311">
        <v>0</v>
      </c>
      <c r="AE26" s="311">
        <v>140</v>
      </c>
      <c r="AF26" s="311">
        <v>0</v>
      </c>
      <c r="AG26" s="311">
        <v>0</v>
      </c>
      <c r="AH26" s="311">
        <v>264</v>
      </c>
      <c r="AI26" s="311">
        <f t="shared" si="12"/>
        <v>0</v>
      </c>
      <c r="AJ26" s="311">
        <f t="shared" si="13"/>
        <v>0</v>
      </c>
      <c r="AK26" s="311">
        <v>0</v>
      </c>
      <c r="AL26" s="311">
        <v>0</v>
      </c>
      <c r="AM26" s="311">
        <v>0</v>
      </c>
      <c r="AN26" s="311">
        <v>0</v>
      </c>
      <c r="AO26" s="311">
        <v>0</v>
      </c>
      <c r="AP26" s="311">
        <v>0</v>
      </c>
      <c r="AQ26" s="311">
        <f t="shared" si="14"/>
        <v>0</v>
      </c>
      <c r="AR26" s="311">
        <v>0</v>
      </c>
      <c r="AS26" s="311">
        <v>0</v>
      </c>
      <c r="AT26" s="311">
        <v>0</v>
      </c>
      <c r="AU26" s="311">
        <v>0</v>
      </c>
      <c r="AV26" s="311">
        <v>0</v>
      </c>
      <c r="AW26" s="311">
        <v>0</v>
      </c>
      <c r="AX26" s="311">
        <f t="shared" si="15"/>
        <v>0</v>
      </c>
      <c r="AY26" s="311">
        <f t="shared" si="16"/>
        <v>0</v>
      </c>
      <c r="AZ26" s="311">
        <v>0</v>
      </c>
      <c r="BA26" s="311">
        <v>0</v>
      </c>
      <c r="BB26" s="311">
        <v>0</v>
      </c>
      <c r="BC26" s="311">
        <v>0</v>
      </c>
      <c r="BD26" s="311">
        <v>0</v>
      </c>
      <c r="BE26" s="311">
        <v>0</v>
      </c>
      <c r="BF26" s="311">
        <f t="shared" si="17"/>
        <v>0</v>
      </c>
      <c r="BG26" s="311">
        <v>0</v>
      </c>
      <c r="BH26" s="311">
        <v>0</v>
      </c>
      <c r="BI26" s="311">
        <v>0</v>
      </c>
      <c r="BJ26" s="311">
        <v>0</v>
      </c>
      <c r="BK26" s="311">
        <v>0</v>
      </c>
      <c r="BL26" s="311">
        <v>0</v>
      </c>
      <c r="BM26" s="311">
        <f t="shared" si="18"/>
        <v>0</v>
      </c>
      <c r="BN26" s="311">
        <f t="shared" si="19"/>
        <v>0</v>
      </c>
      <c r="BO26" s="311">
        <v>0</v>
      </c>
      <c r="BP26" s="311">
        <v>0</v>
      </c>
      <c r="BQ26" s="311">
        <v>0</v>
      </c>
      <c r="BR26" s="311">
        <v>0</v>
      </c>
      <c r="BS26" s="311">
        <v>0</v>
      </c>
      <c r="BT26" s="311">
        <v>0</v>
      </c>
      <c r="BU26" s="311">
        <f t="shared" si="20"/>
        <v>0</v>
      </c>
      <c r="BV26" s="311">
        <v>0</v>
      </c>
      <c r="BW26" s="311">
        <v>0</v>
      </c>
      <c r="BX26" s="311">
        <v>0</v>
      </c>
      <c r="BY26" s="311">
        <v>0</v>
      </c>
      <c r="BZ26" s="311">
        <v>0</v>
      </c>
      <c r="CA26" s="311">
        <v>0</v>
      </c>
      <c r="CB26" s="311">
        <f t="shared" si="21"/>
        <v>0</v>
      </c>
      <c r="CC26" s="311">
        <f t="shared" si="22"/>
        <v>0</v>
      </c>
      <c r="CD26" s="311">
        <v>0</v>
      </c>
      <c r="CE26" s="311">
        <v>0</v>
      </c>
      <c r="CF26" s="311">
        <v>0</v>
      </c>
      <c r="CG26" s="311">
        <v>0</v>
      </c>
      <c r="CH26" s="311">
        <v>0</v>
      </c>
      <c r="CI26" s="311">
        <v>0</v>
      </c>
      <c r="CJ26" s="311">
        <f t="shared" si="23"/>
        <v>0</v>
      </c>
      <c r="CK26" s="311">
        <v>0</v>
      </c>
      <c r="CL26" s="311">
        <v>0</v>
      </c>
      <c r="CM26" s="311">
        <v>0</v>
      </c>
      <c r="CN26" s="311">
        <v>0</v>
      </c>
      <c r="CO26" s="311">
        <v>0</v>
      </c>
      <c r="CP26" s="311">
        <v>0</v>
      </c>
      <c r="CQ26" s="311">
        <f t="shared" si="24"/>
        <v>1484</v>
      </c>
      <c r="CR26" s="311">
        <f t="shared" si="25"/>
        <v>1479</v>
      </c>
      <c r="CS26" s="311">
        <v>0</v>
      </c>
      <c r="CT26" s="311">
        <v>0</v>
      </c>
      <c r="CU26" s="311">
        <v>0</v>
      </c>
      <c r="CV26" s="311">
        <v>1479</v>
      </c>
      <c r="CW26" s="311">
        <v>0</v>
      </c>
      <c r="CX26" s="311">
        <v>0</v>
      </c>
      <c r="CY26" s="311">
        <f t="shared" si="26"/>
        <v>5</v>
      </c>
      <c r="CZ26" s="311">
        <v>0</v>
      </c>
      <c r="DA26" s="311">
        <v>0</v>
      </c>
      <c r="DB26" s="311">
        <v>0</v>
      </c>
      <c r="DC26" s="311">
        <v>5</v>
      </c>
      <c r="DD26" s="311">
        <v>0</v>
      </c>
      <c r="DE26" s="311">
        <v>0</v>
      </c>
      <c r="DF26" s="311">
        <f t="shared" si="27"/>
        <v>0</v>
      </c>
      <c r="DG26" s="311">
        <f t="shared" si="28"/>
        <v>0</v>
      </c>
      <c r="DH26" s="311">
        <v>0</v>
      </c>
      <c r="DI26" s="311">
        <v>0</v>
      </c>
      <c r="DJ26" s="311">
        <v>0</v>
      </c>
      <c r="DK26" s="311">
        <v>0</v>
      </c>
      <c r="DL26" s="311">
        <v>0</v>
      </c>
      <c r="DM26" s="311">
        <v>0</v>
      </c>
      <c r="DN26" s="311">
        <f t="shared" si="29"/>
        <v>0</v>
      </c>
      <c r="DO26" s="311">
        <v>0</v>
      </c>
      <c r="DP26" s="311">
        <v>0</v>
      </c>
      <c r="DQ26" s="311">
        <v>0</v>
      </c>
      <c r="DR26" s="311">
        <v>0</v>
      </c>
      <c r="DS26" s="311">
        <v>0</v>
      </c>
      <c r="DT26" s="311">
        <v>0</v>
      </c>
      <c r="DU26" s="311">
        <f t="shared" si="30"/>
        <v>167</v>
      </c>
      <c r="DV26" s="311">
        <v>0</v>
      </c>
      <c r="DW26" s="311">
        <v>0</v>
      </c>
      <c r="DX26" s="311">
        <v>167</v>
      </c>
      <c r="DY26" s="311">
        <v>0</v>
      </c>
      <c r="DZ26" s="311">
        <f t="shared" si="31"/>
        <v>0</v>
      </c>
      <c r="EA26" s="311">
        <f t="shared" si="32"/>
        <v>0</v>
      </c>
      <c r="EB26" s="311">
        <v>0</v>
      </c>
      <c r="EC26" s="311">
        <v>0</v>
      </c>
      <c r="ED26" s="311">
        <v>0</v>
      </c>
      <c r="EE26" s="311">
        <v>0</v>
      </c>
      <c r="EF26" s="311">
        <v>0</v>
      </c>
      <c r="EG26" s="311">
        <v>0</v>
      </c>
      <c r="EH26" s="311">
        <f t="shared" si="33"/>
        <v>0</v>
      </c>
      <c r="EI26" s="311">
        <v>0</v>
      </c>
      <c r="EJ26" s="311">
        <v>0</v>
      </c>
      <c r="EK26" s="311">
        <v>0</v>
      </c>
      <c r="EL26" s="311">
        <v>0</v>
      </c>
      <c r="EM26" s="311">
        <v>0</v>
      </c>
      <c r="EN26" s="311">
        <v>0</v>
      </c>
    </row>
    <row r="27" spans="1:144" s="282" customFormat="1" ht="12" customHeight="1">
      <c r="A27" s="277" t="s">
        <v>555</v>
      </c>
      <c r="B27" s="278" t="s">
        <v>602</v>
      </c>
      <c r="C27" s="277" t="s">
        <v>603</v>
      </c>
      <c r="D27" s="311">
        <f t="shared" si="5"/>
        <v>18523</v>
      </c>
      <c r="E27" s="311">
        <f t="shared" si="6"/>
        <v>12809</v>
      </c>
      <c r="F27" s="311">
        <f t="shared" si="7"/>
        <v>12734</v>
      </c>
      <c r="G27" s="311">
        <v>0</v>
      </c>
      <c r="H27" s="311">
        <v>12734</v>
      </c>
      <c r="I27" s="311">
        <v>0</v>
      </c>
      <c r="J27" s="311">
        <v>0</v>
      </c>
      <c r="K27" s="311">
        <v>0</v>
      </c>
      <c r="L27" s="311">
        <v>0</v>
      </c>
      <c r="M27" s="311">
        <f t="shared" si="8"/>
        <v>75</v>
      </c>
      <c r="N27" s="311">
        <v>0</v>
      </c>
      <c r="O27" s="311">
        <v>75</v>
      </c>
      <c r="P27" s="311">
        <v>0</v>
      </c>
      <c r="Q27" s="311">
        <v>0</v>
      </c>
      <c r="R27" s="311">
        <v>0</v>
      </c>
      <c r="S27" s="311">
        <v>0</v>
      </c>
      <c r="T27" s="311">
        <f t="shared" si="9"/>
        <v>409</v>
      </c>
      <c r="U27" s="311">
        <f t="shared" si="10"/>
        <v>312</v>
      </c>
      <c r="V27" s="311">
        <v>0</v>
      </c>
      <c r="W27" s="311">
        <v>0</v>
      </c>
      <c r="X27" s="311">
        <v>0</v>
      </c>
      <c r="Y27" s="311">
        <v>0</v>
      </c>
      <c r="Z27" s="311">
        <v>0</v>
      </c>
      <c r="AA27" s="311">
        <v>312</v>
      </c>
      <c r="AB27" s="311">
        <f t="shared" si="11"/>
        <v>97</v>
      </c>
      <c r="AC27" s="311">
        <v>0</v>
      </c>
      <c r="AD27" s="311">
        <v>0</v>
      </c>
      <c r="AE27" s="311">
        <v>0</v>
      </c>
      <c r="AF27" s="311">
        <v>0</v>
      </c>
      <c r="AG27" s="311">
        <v>0</v>
      </c>
      <c r="AH27" s="311">
        <v>97</v>
      </c>
      <c r="AI27" s="311">
        <f t="shared" si="12"/>
        <v>464</v>
      </c>
      <c r="AJ27" s="311">
        <f t="shared" si="13"/>
        <v>464</v>
      </c>
      <c r="AK27" s="311">
        <v>0</v>
      </c>
      <c r="AL27" s="311">
        <v>0</v>
      </c>
      <c r="AM27" s="311">
        <v>0</v>
      </c>
      <c r="AN27" s="311">
        <v>464</v>
      </c>
      <c r="AO27" s="311">
        <v>0</v>
      </c>
      <c r="AP27" s="311">
        <v>0</v>
      </c>
      <c r="AQ27" s="311">
        <f t="shared" si="14"/>
        <v>0</v>
      </c>
      <c r="AR27" s="311">
        <v>0</v>
      </c>
      <c r="AS27" s="311">
        <v>0</v>
      </c>
      <c r="AT27" s="311">
        <v>0</v>
      </c>
      <c r="AU27" s="311">
        <v>0</v>
      </c>
      <c r="AV27" s="311">
        <v>0</v>
      </c>
      <c r="AW27" s="311">
        <v>0</v>
      </c>
      <c r="AX27" s="311">
        <f t="shared" si="15"/>
        <v>0</v>
      </c>
      <c r="AY27" s="311">
        <f t="shared" si="16"/>
        <v>0</v>
      </c>
      <c r="AZ27" s="311">
        <v>0</v>
      </c>
      <c r="BA27" s="311">
        <v>0</v>
      </c>
      <c r="BB27" s="311">
        <v>0</v>
      </c>
      <c r="BC27" s="311">
        <v>0</v>
      </c>
      <c r="BD27" s="311">
        <v>0</v>
      </c>
      <c r="BE27" s="311">
        <v>0</v>
      </c>
      <c r="BF27" s="311">
        <f t="shared" si="17"/>
        <v>0</v>
      </c>
      <c r="BG27" s="311">
        <v>0</v>
      </c>
      <c r="BH27" s="311">
        <v>0</v>
      </c>
      <c r="BI27" s="311">
        <v>0</v>
      </c>
      <c r="BJ27" s="311">
        <v>0</v>
      </c>
      <c r="BK27" s="311">
        <v>0</v>
      </c>
      <c r="BL27" s="311">
        <v>0</v>
      </c>
      <c r="BM27" s="311">
        <f t="shared" si="18"/>
        <v>0</v>
      </c>
      <c r="BN27" s="311">
        <f t="shared" si="19"/>
        <v>0</v>
      </c>
      <c r="BO27" s="311">
        <v>0</v>
      </c>
      <c r="BP27" s="311">
        <v>0</v>
      </c>
      <c r="BQ27" s="311">
        <v>0</v>
      </c>
      <c r="BR27" s="311">
        <v>0</v>
      </c>
      <c r="BS27" s="311">
        <v>0</v>
      </c>
      <c r="BT27" s="311">
        <v>0</v>
      </c>
      <c r="BU27" s="311">
        <f t="shared" si="20"/>
        <v>0</v>
      </c>
      <c r="BV27" s="311">
        <v>0</v>
      </c>
      <c r="BW27" s="311">
        <v>0</v>
      </c>
      <c r="BX27" s="311">
        <v>0</v>
      </c>
      <c r="BY27" s="311">
        <v>0</v>
      </c>
      <c r="BZ27" s="311">
        <v>0</v>
      </c>
      <c r="CA27" s="311">
        <v>0</v>
      </c>
      <c r="CB27" s="311">
        <f t="shared" si="21"/>
        <v>0</v>
      </c>
      <c r="CC27" s="311">
        <f t="shared" si="22"/>
        <v>0</v>
      </c>
      <c r="CD27" s="311">
        <v>0</v>
      </c>
      <c r="CE27" s="311">
        <v>0</v>
      </c>
      <c r="CF27" s="311">
        <v>0</v>
      </c>
      <c r="CG27" s="311">
        <v>0</v>
      </c>
      <c r="CH27" s="311">
        <v>0</v>
      </c>
      <c r="CI27" s="311">
        <v>0</v>
      </c>
      <c r="CJ27" s="311">
        <f t="shared" si="23"/>
        <v>0</v>
      </c>
      <c r="CK27" s="311">
        <v>0</v>
      </c>
      <c r="CL27" s="311">
        <v>0</v>
      </c>
      <c r="CM27" s="311">
        <v>0</v>
      </c>
      <c r="CN27" s="311">
        <v>0</v>
      </c>
      <c r="CO27" s="311">
        <v>0</v>
      </c>
      <c r="CP27" s="311">
        <v>0</v>
      </c>
      <c r="CQ27" s="311">
        <f t="shared" si="24"/>
        <v>3444</v>
      </c>
      <c r="CR27" s="311">
        <f t="shared" si="25"/>
        <v>3433</v>
      </c>
      <c r="CS27" s="311">
        <v>0</v>
      </c>
      <c r="CT27" s="311">
        <v>0</v>
      </c>
      <c r="CU27" s="311">
        <v>2232</v>
      </c>
      <c r="CV27" s="311">
        <v>1184</v>
      </c>
      <c r="CW27" s="311">
        <v>17</v>
      </c>
      <c r="CX27" s="311">
        <v>0</v>
      </c>
      <c r="CY27" s="311">
        <f t="shared" si="26"/>
        <v>11</v>
      </c>
      <c r="CZ27" s="311">
        <v>0</v>
      </c>
      <c r="DA27" s="311">
        <v>0</v>
      </c>
      <c r="DB27" s="311">
        <v>6</v>
      </c>
      <c r="DC27" s="311">
        <v>5</v>
      </c>
      <c r="DD27" s="311">
        <v>0</v>
      </c>
      <c r="DE27" s="311">
        <v>0</v>
      </c>
      <c r="DF27" s="311">
        <f t="shared" si="27"/>
        <v>0</v>
      </c>
      <c r="DG27" s="311">
        <f t="shared" si="28"/>
        <v>0</v>
      </c>
      <c r="DH27" s="311">
        <v>0</v>
      </c>
      <c r="DI27" s="311">
        <v>0</v>
      </c>
      <c r="DJ27" s="311">
        <v>0</v>
      </c>
      <c r="DK27" s="311">
        <v>0</v>
      </c>
      <c r="DL27" s="311">
        <v>0</v>
      </c>
      <c r="DM27" s="311">
        <v>0</v>
      </c>
      <c r="DN27" s="311">
        <f t="shared" si="29"/>
        <v>0</v>
      </c>
      <c r="DO27" s="311">
        <v>0</v>
      </c>
      <c r="DP27" s="311">
        <v>0</v>
      </c>
      <c r="DQ27" s="311">
        <v>0</v>
      </c>
      <c r="DR27" s="311">
        <v>0</v>
      </c>
      <c r="DS27" s="311">
        <v>0</v>
      </c>
      <c r="DT27" s="311">
        <v>0</v>
      </c>
      <c r="DU27" s="311">
        <f t="shared" si="30"/>
        <v>1397</v>
      </c>
      <c r="DV27" s="311">
        <v>1397</v>
      </c>
      <c r="DW27" s="311"/>
      <c r="DX27" s="311">
        <v>0</v>
      </c>
      <c r="DY27" s="311">
        <v>0</v>
      </c>
      <c r="DZ27" s="311">
        <f t="shared" si="31"/>
        <v>0</v>
      </c>
      <c r="EA27" s="311">
        <f t="shared" si="32"/>
        <v>0</v>
      </c>
      <c r="EB27" s="311">
        <v>0</v>
      </c>
      <c r="EC27" s="311">
        <v>0</v>
      </c>
      <c r="ED27" s="311">
        <v>0</v>
      </c>
      <c r="EE27" s="311">
        <v>0</v>
      </c>
      <c r="EF27" s="311">
        <v>0</v>
      </c>
      <c r="EG27" s="311">
        <v>0</v>
      </c>
      <c r="EH27" s="311">
        <f t="shared" si="33"/>
        <v>0</v>
      </c>
      <c r="EI27" s="311">
        <v>0</v>
      </c>
      <c r="EJ27" s="311">
        <v>0</v>
      </c>
      <c r="EK27" s="311">
        <v>0</v>
      </c>
      <c r="EL27" s="311">
        <v>0</v>
      </c>
      <c r="EM27" s="311">
        <v>0</v>
      </c>
      <c r="EN27" s="311">
        <v>0</v>
      </c>
    </row>
    <row r="28" spans="1:144" s="282" customFormat="1" ht="12" customHeight="1">
      <c r="A28" s="277" t="s">
        <v>555</v>
      </c>
      <c r="B28" s="278" t="s">
        <v>604</v>
      </c>
      <c r="C28" s="277" t="s">
        <v>605</v>
      </c>
      <c r="D28" s="311">
        <f t="shared" si="5"/>
        <v>14722</v>
      </c>
      <c r="E28" s="311">
        <f t="shared" si="6"/>
        <v>11675</v>
      </c>
      <c r="F28" s="311">
        <f t="shared" si="7"/>
        <v>10334</v>
      </c>
      <c r="G28" s="311">
        <v>0</v>
      </c>
      <c r="H28" s="311">
        <v>10334</v>
      </c>
      <c r="I28" s="311">
        <v>0</v>
      </c>
      <c r="J28" s="311">
        <v>0</v>
      </c>
      <c r="K28" s="311">
        <v>0</v>
      </c>
      <c r="L28" s="311">
        <v>0</v>
      </c>
      <c r="M28" s="311">
        <f t="shared" si="8"/>
        <v>1341</v>
      </c>
      <c r="N28" s="311">
        <v>0</v>
      </c>
      <c r="O28" s="311">
        <v>1341</v>
      </c>
      <c r="P28" s="311">
        <v>0</v>
      </c>
      <c r="Q28" s="311">
        <v>0</v>
      </c>
      <c r="R28" s="311">
        <v>0</v>
      </c>
      <c r="S28" s="311">
        <v>0</v>
      </c>
      <c r="T28" s="311">
        <f t="shared" si="9"/>
        <v>1281</v>
      </c>
      <c r="U28" s="311">
        <f t="shared" si="10"/>
        <v>999</v>
      </c>
      <c r="V28" s="311">
        <v>0</v>
      </c>
      <c r="W28" s="311">
        <v>0</v>
      </c>
      <c r="X28" s="311">
        <v>303</v>
      </c>
      <c r="Y28" s="311">
        <v>0</v>
      </c>
      <c r="Z28" s="311">
        <v>0</v>
      </c>
      <c r="AA28" s="311">
        <v>696</v>
      </c>
      <c r="AB28" s="311">
        <f t="shared" si="11"/>
        <v>282</v>
      </c>
      <c r="AC28" s="311">
        <v>0</v>
      </c>
      <c r="AD28" s="311">
        <v>0</v>
      </c>
      <c r="AE28" s="311">
        <v>45</v>
      </c>
      <c r="AF28" s="311">
        <v>0</v>
      </c>
      <c r="AG28" s="311">
        <v>0</v>
      </c>
      <c r="AH28" s="311">
        <v>237</v>
      </c>
      <c r="AI28" s="311">
        <f t="shared" si="12"/>
        <v>0</v>
      </c>
      <c r="AJ28" s="311">
        <f t="shared" si="13"/>
        <v>0</v>
      </c>
      <c r="AK28" s="311">
        <v>0</v>
      </c>
      <c r="AL28" s="311">
        <v>0</v>
      </c>
      <c r="AM28" s="311">
        <v>0</v>
      </c>
      <c r="AN28" s="311">
        <v>0</v>
      </c>
      <c r="AO28" s="311">
        <v>0</v>
      </c>
      <c r="AP28" s="311">
        <v>0</v>
      </c>
      <c r="AQ28" s="311">
        <f t="shared" si="14"/>
        <v>0</v>
      </c>
      <c r="AR28" s="311">
        <v>0</v>
      </c>
      <c r="AS28" s="311">
        <v>0</v>
      </c>
      <c r="AT28" s="311">
        <v>0</v>
      </c>
      <c r="AU28" s="311">
        <v>0</v>
      </c>
      <c r="AV28" s="311">
        <v>0</v>
      </c>
      <c r="AW28" s="311">
        <v>0</v>
      </c>
      <c r="AX28" s="311">
        <f t="shared" si="15"/>
        <v>0</v>
      </c>
      <c r="AY28" s="311">
        <f t="shared" si="16"/>
        <v>0</v>
      </c>
      <c r="AZ28" s="311">
        <v>0</v>
      </c>
      <c r="BA28" s="311">
        <v>0</v>
      </c>
      <c r="BB28" s="311">
        <v>0</v>
      </c>
      <c r="BC28" s="311">
        <v>0</v>
      </c>
      <c r="BD28" s="311">
        <v>0</v>
      </c>
      <c r="BE28" s="311">
        <v>0</v>
      </c>
      <c r="BF28" s="311">
        <f t="shared" si="17"/>
        <v>0</v>
      </c>
      <c r="BG28" s="311">
        <v>0</v>
      </c>
      <c r="BH28" s="311">
        <v>0</v>
      </c>
      <c r="BI28" s="311">
        <v>0</v>
      </c>
      <c r="BJ28" s="311">
        <v>0</v>
      </c>
      <c r="BK28" s="311">
        <v>0</v>
      </c>
      <c r="BL28" s="311">
        <v>0</v>
      </c>
      <c r="BM28" s="311">
        <f t="shared" si="18"/>
        <v>0</v>
      </c>
      <c r="BN28" s="311">
        <f t="shared" si="19"/>
        <v>0</v>
      </c>
      <c r="BO28" s="311">
        <v>0</v>
      </c>
      <c r="BP28" s="311">
        <v>0</v>
      </c>
      <c r="BQ28" s="311">
        <v>0</v>
      </c>
      <c r="BR28" s="311">
        <v>0</v>
      </c>
      <c r="BS28" s="311">
        <v>0</v>
      </c>
      <c r="BT28" s="311">
        <v>0</v>
      </c>
      <c r="BU28" s="311">
        <f t="shared" si="20"/>
        <v>0</v>
      </c>
      <c r="BV28" s="311">
        <v>0</v>
      </c>
      <c r="BW28" s="311">
        <v>0</v>
      </c>
      <c r="BX28" s="311">
        <v>0</v>
      </c>
      <c r="BY28" s="311">
        <v>0</v>
      </c>
      <c r="BZ28" s="311">
        <v>0</v>
      </c>
      <c r="CA28" s="311">
        <v>0</v>
      </c>
      <c r="CB28" s="311">
        <f t="shared" si="21"/>
        <v>0</v>
      </c>
      <c r="CC28" s="311">
        <f t="shared" si="22"/>
        <v>0</v>
      </c>
      <c r="CD28" s="311">
        <v>0</v>
      </c>
      <c r="CE28" s="311">
        <v>0</v>
      </c>
      <c r="CF28" s="311">
        <v>0</v>
      </c>
      <c r="CG28" s="311">
        <v>0</v>
      </c>
      <c r="CH28" s="311">
        <v>0</v>
      </c>
      <c r="CI28" s="311">
        <v>0</v>
      </c>
      <c r="CJ28" s="311">
        <f t="shared" si="23"/>
        <v>0</v>
      </c>
      <c r="CK28" s="311">
        <v>0</v>
      </c>
      <c r="CL28" s="311">
        <v>0</v>
      </c>
      <c r="CM28" s="311">
        <v>0</v>
      </c>
      <c r="CN28" s="311">
        <v>0</v>
      </c>
      <c r="CO28" s="311">
        <v>0</v>
      </c>
      <c r="CP28" s="311">
        <v>0</v>
      </c>
      <c r="CQ28" s="311">
        <f t="shared" si="24"/>
        <v>82</v>
      </c>
      <c r="CR28" s="311">
        <f t="shared" si="25"/>
        <v>78</v>
      </c>
      <c r="CS28" s="311">
        <v>0</v>
      </c>
      <c r="CT28" s="311">
        <v>0</v>
      </c>
      <c r="CU28" s="311">
        <v>0</v>
      </c>
      <c r="CV28" s="311">
        <v>76</v>
      </c>
      <c r="CW28" s="311">
        <v>2</v>
      </c>
      <c r="CX28" s="311">
        <v>0</v>
      </c>
      <c r="CY28" s="311">
        <f t="shared" si="26"/>
        <v>4</v>
      </c>
      <c r="CZ28" s="311">
        <v>0</v>
      </c>
      <c r="DA28" s="311">
        <v>0</v>
      </c>
      <c r="DB28" s="311">
        <v>0</v>
      </c>
      <c r="DC28" s="311">
        <v>4</v>
      </c>
      <c r="DD28" s="311">
        <v>0</v>
      </c>
      <c r="DE28" s="311">
        <v>0</v>
      </c>
      <c r="DF28" s="311">
        <f t="shared" si="27"/>
        <v>0</v>
      </c>
      <c r="DG28" s="311">
        <f t="shared" si="28"/>
        <v>0</v>
      </c>
      <c r="DH28" s="311">
        <v>0</v>
      </c>
      <c r="DI28" s="311">
        <v>0</v>
      </c>
      <c r="DJ28" s="311">
        <v>0</v>
      </c>
      <c r="DK28" s="311">
        <v>0</v>
      </c>
      <c r="DL28" s="311">
        <v>0</v>
      </c>
      <c r="DM28" s="311">
        <v>0</v>
      </c>
      <c r="DN28" s="311">
        <f t="shared" si="29"/>
        <v>0</v>
      </c>
      <c r="DO28" s="311">
        <v>0</v>
      </c>
      <c r="DP28" s="311">
        <v>0</v>
      </c>
      <c r="DQ28" s="311">
        <v>0</v>
      </c>
      <c r="DR28" s="311">
        <v>0</v>
      </c>
      <c r="DS28" s="311">
        <v>0</v>
      </c>
      <c r="DT28" s="311">
        <v>0</v>
      </c>
      <c r="DU28" s="311">
        <f t="shared" si="30"/>
        <v>1684</v>
      </c>
      <c r="DV28" s="311">
        <v>1593</v>
      </c>
      <c r="DW28" s="311">
        <v>0</v>
      </c>
      <c r="DX28" s="311">
        <v>91</v>
      </c>
      <c r="DY28" s="311">
        <v>0</v>
      </c>
      <c r="DZ28" s="311">
        <f t="shared" si="31"/>
        <v>0</v>
      </c>
      <c r="EA28" s="311">
        <f t="shared" si="32"/>
        <v>0</v>
      </c>
      <c r="EB28" s="311">
        <v>0</v>
      </c>
      <c r="EC28" s="311">
        <v>0</v>
      </c>
      <c r="ED28" s="311">
        <v>0</v>
      </c>
      <c r="EE28" s="311">
        <v>0</v>
      </c>
      <c r="EF28" s="311">
        <v>0</v>
      </c>
      <c r="EG28" s="311">
        <v>0</v>
      </c>
      <c r="EH28" s="311">
        <f t="shared" si="33"/>
        <v>0</v>
      </c>
      <c r="EI28" s="311">
        <v>0</v>
      </c>
      <c r="EJ28" s="311">
        <v>0</v>
      </c>
      <c r="EK28" s="311">
        <v>0</v>
      </c>
      <c r="EL28" s="311">
        <v>0</v>
      </c>
      <c r="EM28" s="311">
        <v>0</v>
      </c>
      <c r="EN28" s="311">
        <v>0</v>
      </c>
    </row>
    <row r="29" spans="1:144" s="282" customFormat="1" ht="12" customHeight="1">
      <c r="A29" s="277" t="s">
        <v>555</v>
      </c>
      <c r="B29" s="278" t="s">
        <v>606</v>
      </c>
      <c r="C29" s="277" t="s">
        <v>607</v>
      </c>
      <c r="D29" s="311">
        <f t="shared" si="5"/>
        <v>17223</v>
      </c>
      <c r="E29" s="311">
        <f t="shared" si="6"/>
        <v>14206</v>
      </c>
      <c r="F29" s="311">
        <f t="shared" si="7"/>
        <v>11962</v>
      </c>
      <c r="G29" s="311">
        <v>0</v>
      </c>
      <c r="H29" s="311">
        <v>11962</v>
      </c>
      <c r="I29" s="311">
        <v>0</v>
      </c>
      <c r="J29" s="311">
        <v>0</v>
      </c>
      <c r="K29" s="311">
        <v>0</v>
      </c>
      <c r="L29" s="311">
        <v>0</v>
      </c>
      <c r="M29" s="311">
        <f t="shared" si="8"/>
        <v>2244</v>
      </c>
      <c r="N29" s="311">
        <v>0</v>
      </c>
      <c r="O29" s="311">
        <v>2244</v>
      </c>
      <c r="P29" s="311">
        <v>0</v>
      </c>
      <c r="Q29" s="311">
        <v>0</v>
      </c>
      <c r="R29" s="311">
        <v>0</v>
      </c>
      <c r="S29" s="311">
        <v>0</v>
      </c>
      <c r="T29" s="311">
        <f t="shared" si="9"/>
        <v>1271</v>
      </c>
      <c r="U29" s="311">
        <f t="shared" si="10"/>
        <v>703</v>
      </c>
      <c r="V29" s="311">
        <v>0</v>
      </c>
      <c r="W29" s="311">
        <v>0</v>
      </c>
      <c r="X29" s="311">
        <v>372</v>
      </c>
      <c r="Y29" s="311">
        <v>0</v>
      </c>
      <c r="Z29" s="311">
        <v>0</v>
      </c>
      <c r="AA29" s="311">
        <v>331</v>
      </c>
      <c r="AB29" s="311">
        <f t="shared" si="11"/>
        <v>568</v>
      </c>
      <c r="AC29" s="311">
        <v>0</v>
      </c>
      <c r="AD29" s="311">
        <v>0</v>
      </c>
      <c r="AE29" s="311">
        <v>76</v>
      </c>
      <c r="AF29" s="311">
        <v>0</v>
      </c>
      <c r="AG29" s="311">
        <v>0</v>
      </c>
      <c r="AH29" s="311">
        <v>492</v>
      </c>
      <c r="AI29" s="311">
        <f t="shared" si="12"/>
        <v>0</v>
      </c>
      <c r="AJ29" s="311">
        <f t="shared" si="13"/>
        <v>0</v>
      </c>
      <c r="AK29" s="311">
        <v>0</v>
      </c>
      <c r="AL29" s="311">
        <v>0</v>
      </c>
      <c r="AM29" s="311">
        <v>0</v>
      </c>
      <c r="AN29" s="311">
        <v>0</v>
      </c>
      <c r="AO29" s="311">
        <v>0</v>
      </c>
      <c r="AP29" s="311">
        <v>0</v>
      </c>
      <c r="AQ29" s="311">
        <f t="shared" si="14"/>
        <v>0</v>
      </c>
      <c r="AR29" s="311">
        <v>0</v>
      </c>
      <c r="AS29" s="311">
        <v>0</v>
      </c>
      <c r="AT29" s="311">
        <v>0</v>
      </c>
      <c r="AU29" s="311">
        <v>0</v>
      </c>
      <c r="AV29" s="311">
        <v>0</v>
      </c>
      <c r="AW29" s="311">
        <v>0</v>
      </c>
      <c r="AX29" s="311">
        <f t="shared" si="15"/>
        <v>0</v>
      </c>
      <c r="AY29" s="311">
        <f t="shared" si="16"/>
        <v>0</v>
      </c>
      <c r="AZ29" s="311">
        <v>0</v>
      </c>
      <c r="BA29" s="311">
        <v>0</v>
      </c>
      <c r="BB29" s="311">
        <v>0</v>
      </c>
      <c r="BC29" s="311">
        <v>0</v>
      </c>
      <c r="BD29" s="311">
        <v>0</v>
      </c>
      <c r="BE29" s="311">
        <v>0</v>
      </c>
      <c r="BF29" s="311">
        <f t="shared" si="17"/>
        <v>0</v>
      </c>
      <c r="BG29" s="311">
        <v>0</v>
      </c>
      <c r="BH29" s="311">
        <v>0</v>
      </c>
      <c r="BI29" s="311">
        <v>0</v>
      </c>
      <c r="BJ29" s="311">
        <v>0</v>
      </c>
      <c r="BK29" s="311">
        <v>0</v>
      </c>
      <c r="BL29" s="311">
        <v>0</v>
      </c>
      <c r="BM29" s="311">
        <f t="shared" si="18"/>
        <v>0</v>
      </c>
      <c r="BN29" s="311">
        <f t="shared" si="19"/>
        <v>0</v>
      </c>
      <c r="BO29" s="311">
        <v>0</v>
      </c>
      <c r="BP29" s="311">
        <v>0</v>
      </c>
      <c r="BQ29" s="311">
        <v>0</v>
      </c>
      <c r="BR29" s="311">
        <v>0</v>
      </c>
      <c r="BS29" s="311">
        <v>0</v>
      </c>
      <c r="BT29" s="311">
        <v>0</v>
      </c>
      <c r="BU29" s="311">
        <f t="shared" si="20"/>
        <v>0</v>
      </c>
      <c r="BV29" s="311">
        <v>0</v>
      </c>
      <c r="BW29" s="311">
        <v>0</v>
      </c>
      <c r="BX29" s="311">
        <v>0</v>
      </c>
      <c r="BY29" s="311">
        <v>0</v>
      </c>
      <c r="BZ29" s="311">
        <v>0</v>
      </c>
      <c r="CA29" s="311">
        <v>0</v>
      </c>
      <c r="CB29" s="311">
        <f t="shared" si="21"/>
        <v>0</v>
      </c>
      <c r="CC29" s="311">
        <f t="shared" si="22"/>
        <v>0</v>
      </c>
      <c r="CD29" s="311">
        <v>0</v>
      </c>
      <c r="CE29" s="311">
        <v>0</v>
      </c>
      <c r="CF29" s="311">
        <v>0</v>
      </c>
      <c r="CG29" s="311">
        <v>0</v>
      </c>
      <c r="CH29" s="311">
        <v>0</v>
      </c>
      <c r="CI29" s="311">
        <v>0</v>
      </c>
      <c r="CJ29" s="311">
        <f t="shared" si="23"/>
        <v>0</v>
      </c>
      <c r="CK29" s="311">
        <v>0</v>
      </c>
      <c r="CL29" s="311">
        <v>0</v>
      </c>
      <c r="CM29" s="311">
        <v>0</v>
      </c>
      <c r="CN29" s="311">
        <v>0</v>
      </c>
      <c r="CO29" s="311">
        <v>0</v>
      </c>
      <c r="CP29" s="311">
        <v>0</v>
      </c>
      <c r="CQ29" s="311">
        <f t="shared" si="24"/>
        <v>0</v>
      </c>
      <c r="CR29" s="311">
        <f t="shared" si="25"/>
        <v>0</v>
      </c>
      <c r="CS29" s="311">
        <v>0</v>
      </c>
      <c r="CT29" s="311">
        <v>0</v>
      </c>
      <c r="CU29" s="311">
        <v>0</v>
      </c>
      <c r="CV29" s="311">
        <v>0</v>
      </c>
      <c r="CW29" s="311">
        <v>0</v>
      </c>
      <c r="CX29" s="311">
        <v>0</v>
      </c>
      <c r="CY29" s="311">
        <f t="shared" si="26"/>
        <v>0</v>
      </c>
      <c r="CZ29" s="311">
        <v>0</v>
      </c>
      <c r="DA29" s="311">
        <v>0</v>
      </c>
      <c r="DB29" s="311">
        <v>0</v>
      </c>
      <c r="DC29" s="311">
        <v>0</v>
      </c>
      <c r="DD29" s="311">
        <v>0</v>
      </c>
      <c r="DE29" s="311">
        <v>0</v>
      </c>
      <c r="DF29" s="311">
        <f t="shared" si="27"/>
        <v>0</v>
      </c>
      <c r="DG29" s="311">
        <f t="shared" si="28"/>
        <v>0</v>
      </c>
      <c r="DH29" s="311">
        <v>0</v>
      </c>
      <c r="DI29" s="311">
        <v>0</v>
      </c>
      <c r="DJ29" s="311">
        <v>0</v>
      </c>
      <c r="DK29" s="311">
        <v>0</v>
      </c>
      <c r="DL29" s="311">
        <v>0</v>
      </c>
      <c r="DM29" s="311">
        <v>0</v>
      </c>
      <c r="DN29" s="311">
        <f t="shared" si="29"/>
        <v>0</v>
      </c>
      <c r="DO29" s="311">
        <v>0</v>
      </c>
      <c r="DP29" s="311">
        <v>0</v>
      </c>
      <c r="DQ29" s="311">
        <v>0</v>
      </c>
      <c r="DR29" s="311">
        <v>0</v>
      </c>
      <c r="DS29" s="311">
        <v>0</v>
      </c>
      <c r="DT29" s="311">
        <v>0</v>
      </c>
      <c r="DU29" s="311">
        <f t="shared" si="30"/>
        <v>1746</v>
      </c>
      <c r="DV29" s="311">
        <v>1588</v>
      </c>
      <c r="DW29" s="311">
        <v>0</v>
      </c>
      <c r="DX29" s="311">
        <v>158</v>
      </c>
      <c r="DY29" s="311">
        <v>0</v>
      </c>
      <c r="DZ29" s="311">
        <f t="shared" si="31"/>
        <v>0</v>
      </c>
      <c r="EA29" s="311">
        <f t="shared" si="32"/>
        <v>0</v>
      </c>
      <c r="EB29" s="311">
        <v>0</v>
      </c>
      <c r="EC29" s="311">
        <v>0</v>
      </c>
      <c r="ED29" s="311">
        <v>0</v>
      </c>
      <c r="EE29" s="311">
        <v>0</v>
      </c>
      <c r="EF29" s="311">
        <v>0</v>
      </c>
      <c r="EG29" s="311">
        <v>0</v>
      </c>
      <c r="EH29" s="311">
        <f t="shared" si="33"/>
        <v>0</v>
      </c>
      <c r="EI29" s="311">
        <v>0</v>
      </c>
      <c r="EJ29" s="311">
        <v>0</v>
      </c>
      <c r="EK29" s="311">
        <v>0</v>
      </c>
      <c r="EL29" s="311">
        <v>0</v>
      </c>
      <c r="EM29" s="311">
        <v>0</v>
      </c>
      <c r="EN29" s="311">
        <v>0</v>
      </c>
    </row>
    <row r="30" spans="1:144" s="282" customFormat="1" ht="12" customHeight="1">
      <c r="A30" s="277" t="s">
        <v>555</v>
      </c>
      <c r="B30" s="278" t="s">
        <v>608</v>
      </c>
      <c r="C30" s="277" t="s">
        <v>609</v>
      </c>
      <c r="D30" s="311">
        <f t="shared" si="5"/>
        <v>32776</v>
      </c>
      <c r="E30" s="311">
        <f t="shared" si="6"/>
        <v>29240</v>
      </c>
      <c r="F30" s="311">
        <f t="shared" si="7"/>
        <v>24019</v>
      </c>
      <c r="G30" s="311">
        <v>0</v>
      </c>
      <c r="H30" s="311">
        <v>22813</v>
      </c>
      <c r="I30" s="311">
        <v>1206</v>
      </c>
      <c r="J30" s="311">
        <v>0</v>
      </c>
      <c r="K30" s="311">
        <v>0</v>
      </c>
      <c r="L30" s="311">
        <v>0</v>
      </c>
      <c r="M30" s="311">
        <f t="shared" si="8"/>
        <v>5221</v>
      </c>
      <c r="N30" s="311">
        <v>0</v>
      </c>
      <c r="O30" s="311">
        <v>4976</v>
      </c>
      <c r="P30" s="311">
        <v>245</v>
      </c>
      <c r="Q30" s="311">
        <v>0</v>
      </c>
      <c r="R30" s="311">
        <v>0</v>
      </c>
      <c r="S30" s="311">
        <v>0</v>
      </c>
      <c r="T30" s="311">
        <f t="shared" si="9"/>
        <v>20</v>
      </c>
      <c r="U30" s="311">
        <f t="shared" si="10"/>
        <v>20</v>
      </c>
      <c r="V30" s="311">
        <v>0</v>
      </c>
      <c r="W30" s="311">
        <v>0</v>
      </c>
      <c r="X30" s="311">
        <v>0</v>
      </c>
      <c r="Y30" s="311">
        <v>0</v>
      </c>
      <c r="Z30" s="311">
        <v>0</v>
      </c>
      <c r="AA30" s="311">
        <v>20</v>
      </c>
      <c r="AB30" s="311">
        <f t="shared" si="11"/>
        <v>0</v>
      </c>
      <c r="AC30" s="311">
        <v>0</v>
      </c>
      <c r="AD30" s="311">
        <v>0</v>
      </c>
      <c r="AE30" s="311">
        <v>0</v>
      </c>
      <c r="AF30" s="311">
        <v>0</v>
      </c>
      <c r="AG30" s="311">
        <v>0</v>
      </c>
      <c r="AH30" s="311">
        <v>0</v>
      </c>
      <c r="AI30" s="311">
        <f t="shared" si="12"/>
        <v>0</v>
      </c>
      <c r="AJ30" s="311">
        <f t="shared" si="13"/>
        <v>0</v>
      </c>
      <c r="AK30" s="311">
        <v>0</v>
      </c>
      <c r="AL30" s="311">
        <v>0</v>
      </c>
      <c r="AM30" s="311">
        <v>0</v>
      </c>
      <c r="AN30" s="311">
        <v>0</v>
      </c>
      <c r="AO30" s="311">
        <v>0</v>
      </c>
      <c r="AP30" s="311">
        <v>0</v>
      </c>
      <c r="AQ30" s="311">
        <f t="shared" si="14"/>
        <v>0</v>
      </c>
      <c r="AR30" s="311">
        <v>0</v>
      </c>
      <c r="AS30" s="311">
        <v>0</v>
      </c>
      <c r="AT30" s="311">
        <v>0</v>
      </c>
      <c r="AU30" s="311">
        <v>0</v>
      </c>
      <c r="AV30" s="311">
        <v>0</v>
      </c>
      <c r="AW30" s="311">
        <v>0</v>
      </c>
      <c r="AX30" s="311">
        <f t="shared" si="15"/>
        <v>0</v>
      </c>
      <c r="AY30" s="311">
        <f t="shared" si="16"/>
        <v>0</v>
      </c>
      <c r="AZ30" s="311">
        <v>0</v>
      </c>
      <c r="BA30" s="311">
        <v>0</v>
      </c>
      <c r="BB30" s="311">
        <v>0</v>
      </c>
      <c r="BC30" s="311">
        <v>0</v>
      </c>
      <c r="BD30" s="311">
        <v>0</v>
      </c>
      <c r="BE30" s="311">
        <v>0</v>
      </c>
      <c r="BF30" s="311">
        <f t="shared" si="17"/>
        <v>0</v>
      </c>
      <c r="BG30" s="311">
        <v>0</v>
      </c>
      <c r="BH30" s="311">
        <v>0</v>
      </c>
      <c r="BI30" s="311">
        <v>0</v>
      </c>
      <c r="BJ30" s="311">
        <v>0</v>
      </c>
      <c r="BK30" s="311">
        <v>0</v>
      </c>
      <c r="BL30" s="311">
        <v>0</v>
      </c>
      <c r="BM30" s="311">
        <f t="shared" si="18"/>
        <v>0</v>
      </c>
      <c r="BN30" s="311">
        <f t="shared" si="19"/>
        <v>0</v>
      </c>
      <c r="BO30" s="311">
        <v>0</v>
      </c>
      <c r="BP30" s="311">
        <v>0</v>
      </c>
      <c r="BQ30" s="311">
        <v>0</v>
      </c>
      <c r="BR30" s="311">
        <v>0</v>
      </c>
      <c r="BS30" s="311">
        <v>0</v>
      </c>
      <c r="BT30" s="311">
        <v>0</v>
      </c>
      <c r="BU30" s="311">
        <f t="shared" si="20"/>
        <v>0</v>
      </c>
      <c r="BV30" s="311">
        <v>0</v>
      </c>
      <c r="BW30" s="311">
        <v>0</v>
      </c>
      <c r="BX30" s="311">
        <v>0</v>
      </c>
      <c r="BY30" s="311">
        <v>0</v>
      </c>
      <c r="BZ30" s="311">
        <v>0</v>
      </c>
      <c r="CA30" s="311">
        <v>0</v>
      </c>
      <c r="CB30" s="311">
        <f t="shared" si="21"/>
        <v>0</v>
      </c>
      <c r="CC30" s="311">
        <f t="shared" si="22"/>
        <v>0</v>
      </c>
      <c r="CD30" s="311">
        <v>0</v>
      </c>
      <c r="CE30" s="311">
        <v>0</v>
      </c>
      <c r="CF30" s="311">
        <v>0</v>
      </c>
      <c r="CG30" s="311">
        <v>0</v>
      </c>
      <c r="CH30" s="311">
        <v>0</v>
      </c>
      <c r="CI30" s="311">
        <v>0</v>
      </c>
      <c r="CJ30" s="311">
        <f t="shared" si="23"/>
        <v>0</v>
      </c>
      <c r="CK30" s="311">
        <v>0</v>
      </c>
      <c r="CL30" s="311">
        <v>0</v>
      </c>
      <c r="CM30" s="311">
        <v>0</v>
      </c>
      <c r="CN30" s="311">
        <v>0</v>
      </c>
      <c r="CO30" s="311">
        <v>0</v>
      </c>
      <c r="CP30" s="311">
        <v>0</v>
      </c>
      <c r="CQ30" s="311">
        <f t="shared" si="24"/>
        <v>889</v>
      </c>
      <c r="CR30" s="311">
        <f t="shared" si="25"/>
        <v>771</v>
      </c>
      <c r="CS30" s="311">
        <v>0</v>
      </c>
      <c r="CT30" s="311">
        <v>0</v>
      </c>
      <c r="CU30" s="311">
        <v>584</v>
      </c>
      <c r="CV30" s="311">
        <v>187</v>
      </c>
      <c r="CW30" s="311">
        <v>0</v>
      </c>
      <c r="CX30" s="311">
        <v>0</v>
      </c>
      <c r="CY30" s="311">
        <f t="shared" si="26"/>
        <v>118</v>
      </c>
      <c r="CZ30" s="311">
        <v>0</v>
      </c>
      <c r="DA30" s="311">
        <v>0</v>
      </c>
      <c r="DB30" s="311">
        <v>118</v>
      </c>
      <c r="DC30" s="311">
        <v>0</v>
      </c>
      <c r="DD30" s="311">
        <v>0</v>
      </c>
      <c r="DE30" s="311">
        <v>0</v>
      </c>
      <c r="DF30" s="311">
        <f t="shared" si="27"/>
        <v>0</v>
      </c>
      <c r="DG30" s="311">
        <f t="shared" si="28"/>
        <v>0</v>
      </c>
      <c r="DH30" s="311">
        <v>0</v>
      </c>
      <c r="DI30" s="311">
        <v>0</v>
      </c>
      <c r="DJ30" s="311">
        <v>0</v>
      </c>
      <c r="DK30" s="311">
        <v>0</v>
      </c>
      <c r="DL30" s="311">
        <v>0</v>
      </c>
      <c r="DM30" s="311">
        <v>0</v>
      </c>
      <c r="DN30" s="311">
        <f t="shared" si="29"/>
        <v>0</v>
      </c>
      <c r="DO30" s="311">
        <v>0</v>
      </c>
      <c r="DP30" s="311">
        <v>0</v>
      </c>
      <c r="DQ30" s="311">
        <v>0</v>
      </c>
      <c r="DR30" s="311">
        <v>0</v>
      </c>
      <c r="DS30" s="311">
        <v>0</v>
      </c>
      <c r="DT30" s="311">
        <v>0</v>
      </c>
      <c r="DU30" s="311">
        <f t="shared" si="30"/>
        <v>2627</v>
      </c>
      <c r="DV30" s="311">
        <v>2627</v>
      </c>
      <c r="DW30" s="311">
        <v>0</v>
      </c>
      <c r="DX30" s="311">
        <v>0</v>
      </c>
      <c r="DY30" s="311">
        <v>0</v>
      </c>
      <c r="DZ30" s="311">
        <f t="shared" si="31"/>
        <v>0</v>
      </c>
      <c r="EA30" s="311">
        <f t="shared" si="32"/>
        <v>0</v>
      </c>
      <c r="EB30" s="311">
        <v>0</v>
      </c>
      <c r="EC30" s="311">
        <v>0</v>
      </c>
      <c r="ED30" s="311">
        <v>0</v>
      </c>
      <c r="EE30" s="311">
        <v>0</v>
      </c>
      <c r="EF30" s="311">
        <v>0</v>
      </c>
      <c r="EG30" s="311">
        <v>0</v>
      </c>
      <c r="EH30" s="311">
        <f t="shared" si="33"/>
        <v>0</v>
      </c>
      <c r="EI30" s="311">
        <v>0</v>
      </c>
      <c r="EJ30" s="311">
        <v>0</v>
      </c>
      <c r="EK30" s="311">
        <v>0</v>
      </c>
      <c r="EL30" s="311">
        <v>0</v>
      </c>
      <c r="EM30" s="311">
        <v>0</v>
      </c>
      <c r="EN30" s="311">
        <v>0</v>
      </c>
    </row>
    <row r="31" spans="1:144" s="282" customFormat="1" ht="12" customHeight="1">
      <c r="A31" s="277" t="s">
        <v>555</v>
      </c>
      <c r="B31" s="278" t="s">
        <v>610</v>
      </c>
      <c r="C31" s="277" t="s">
        <v>611</v>
      </c>
      <c r="D31" s="311">
        <f t="shared" si="5"/>
        <v>15807</v>
      </c>
      <c r="E31" s="311">
        <f t="shared" si="6"/>
        <v>12310</v>
      </c>
      <c r="F31" s="311">
        <f t="shared" si="7"/>
        <v>12078</v>
      </c>
      <c r="G31" s="311">
        <v>0</v>
      </c>
      <c r="H31" s="311">
        <v>12078</v>
      </c>
      <c r="I31" s="311">
        <v>0</v>
      </c>
      <c r="J31" s="311">
        <v>0</v>
      </c>
      <c r="K31" s="311">
        <v>0</v>
      </c>
      <c r="L31" s="311">
        <v>0</v>
      </c>
      <c r="M31" s="311">
        <f t="shared" si="8"/>
        <v>232</v>
      </c>
      <c r="N31" s="311">
        <v>0</v>
      </c>
      <c r="O31" s="311">
        <v>232</v>
      </c>
      <c r="P31" s="311">
        <v>0</v>
      </c>
      <c r="Q31" s="311">
        <v>0</v>
      </c>
      <c r="R31" s="311">
        <v>0</v>
      </c>
      <c r="S31" s="311">
        <v>0</v>
      </c>
      <c r="T31" s="311">
        <f t="shared" si="9"/>
        <v>1183</v>
      </c>
      <c r="U31" s="311">
        <f t="shared" si="10"/>
        <v>1067</v>
      </c>
      <c r="V31" s="311">
        <v>0</v>
      </c>
      <c r="W31" s="311">
        <v>0</v>
      </c>
      <c r="X31" s="311">
        <v>440</v>
      </c>
      <c r="Y31" s="311">
        <v>0</v>
      </c>
      <c r="Z31" s="311">
        <v>0</v>
      </c>
      <c r="AA31" s="311">
        <v>627</v>
      </c>
      <c r="AB31" s="311">
        <f t="shared" si="11"/>
        <v>116</v>
      </c>
      <c r="AC31" s="311">
        <v>0</v>
      </c>
      <c r="AD31" s="311">
        <v>0</v>
      </c>
      <c r="AE31" s="311">
        <v>10</v>
      </c>
      <c r="AF31" s="311">
        <v>0</v>
      </c>
      <c r="AG31" s="311">
        <v>0</v>
      </c>
      <c r="AH31" s="311">
        <v>106</v>
      </c>
      <c r="AI31" s="311">
        <f t="shared" si="12"/>
        <v>0</v>
      </c>
      <c r="AJ31" s="311">
        <f t="shared" si="13"/>
        <v>0</v>
      </c>
      <c r="AK31" s="311">
        <v>0</v>
      </c>
      <c r="AL31" s="311">
        <v>0</v>
      </c>
      <c r="AM31" s="311">
        <v>0</v>
      </c>
      <c r="AN31" s="311">
        <v>0</v>
      </c>
      <c r="AO31" s="311">
        <v>0</v>
      </c>
      <c r="AP31" s="311">
        <v>0</v>
      </c>
      <c r="AQ31" s="311">
        <f t="shared" si="14"/>
        <v>0</v>
      </c>
      <c r="AR31" s="311">
        <v>0</v>
      </c>
      <c r="AS31" s="311">
        <v>0</v>
      </c>
      <c r="AT31" s="311">
        <v>0</v>
      </c>
      <c r="AU31" s="311">
        <v>0</v>
      </c>
      <c r="AV31" s="311">
        <v>0</v>
      </c>
      <c r="AW31" s="311">
        <v>0</v>
      </c>
      <c r="AX31" s="311">
        <f t="shared" si="15"/>
        <v>0</v>
      </c>
      <c r="AY31" s="311">
        <f t="shared" si="16"/>
        <v>0</v>
      </c>
      <c r="AZ31" s="311">
        <v>0</v>
      </c>
      <c r="BA31" s="311">
        <v>0</v>
      </c>
      <c r="BB31" s="311">
        <v>0</v>
      </c>
      <c r="BC31" s="311">
        <v>0</v>
      </c>
      <c r="BD31" s="311">
        <v>0</v>
      </c>
      <c r="BE31" s="311">
        <v>0</v>
      </c>
      <c r="BF31" s="311">
        <f t="shared" si="17"/>
        <v>0</v>
      </c>
      <c r="BG31" s="311">
        <v>0</v>
      </c>
      <c r="BH31" s="311">
        <v>0</v>
      </c>
      <c r="BI31" s="311">
        <v>0</v>
      </c>
      <c r="BJ31" s="311">
        <v>0</v>
      </c>
      <c r="BK31" s="311">
        <v>0</v>
      </c>
      <c r="BL31" s="311">
        <v>0</v>
      </c>
      <c r="BM31" s="311">
        <f t="shared" si="18"/>
        <v>0</v>
      </c>
      <c r="BN31" s="311">
        <f t="shared" si="19"/>
        <v>0</v>
      </c>
      <c r="BO31" s="311">
        <v>0</v>
      </c>
      <c r="BP31" s="311">
        <v>0</v>
      </c>
      <c r="BQ31" s="311">
        <v>0</v>
      </c>
      <c r="BR31" s="311">
        <v>0</v>
      </c>
      <c r="BS31" s="311">
        <v>0</v>
      </c>
      <c r="BT31" s="311">
        <v>0</v>
      </c>
      <c r="BU31" s="311">
        <f t="shared" si="20"/>
        <v>0</v>
      </c>
      <c r="BV31" s="311">
        <v>0</v>
      </c>
      <c r="BW31" s="311">
        <v>0</v>
      </c>
      <c r="BX31" s="311">
        <v>0</v>
      </c>
      <c r="BY31" s="311">
        <v>0</v>
      </c>
      <c r="BZ31" s="311">
        <v>0</v>
      </c>
      <c r="CA31" s="311">
        <v>0</v>
      </c>
      <c r="CB31" s="311">
        <f t="shared" si="21"/>
        <v>0</v>
      </c>
      <c r="CC31" s="311">
        <f t="shared" si="22"/>
        <v>0</v>
      </c>
      <c r="CD31" s="311">
        <v>0</v>
      </c>
      <c r="CE31" s="311">
        <v>0</v>
      </c>
      <c r="CF31" s="311">
        <v>0</v>
      </c>
      <c r="CG31" s="311">
        <v>0</v>
      </c>
      <c r="CH31" s="311">
        <v>0</v>
      </c>
      <c r="CI31" s="311">
        <v>0</v>
      </c>
      <c r="CJ31" s="311">
        <f t="shared" si="23"/>
        <v>0</v>
      </c>
      <c r="CK31" s="311">
        <v>0</v>
      </c>
      <c r="CL31" s="311">
        <v>0</v>
      </c>
      <c r="CM31" s="311">
        <v>0</v>
      </c>
      <c r="CN31" s="311">
        <v>0</v>
      </c>
      <c r="CO31" s="311">
        <v>0</v>
      </c>
      <c r="CP31" s="311">
        <v>0</v>
      </c>
      <c r="CQ31" s="311">
        <f t="shared" si="24"/>
        <v>939</v>
      </c>
      <c r="CR31" s="311">
        <f t="shared" si="25"/>
        <v>938</v>
      </c>
      <c r="CS31" s="311">
        <v>8</v>
      </c>
      <c r="CT31" s="311">
        <v>0</v>
      </c>
      <c r="CU31" s="311">
        <v>0</v>
      </c>
      <c r="CV31" s="311">
        <v>922</v>
      </c>
      <c r="CW31" s="311">
        <v>0</v>
      </c>
      <c r="CX31" s="311">
        <v>8</v>
      </c>
      <c r="CY31" s="311">
        <f t="shared" si="26"/>
        <v>1</v>
      </c>
      <c r="CZ31" s="311">
        <v>0</v>
      </c>
      <c r="DA31" s="311">
        <v>0</v>
      </c>
      <c r="DB31" s="311">
        <v>0</v>
      </c>
      <c r="DC31" s="311">
        <v>1</v>
      </c>
      <c r="DD31" s="311">
        <v>0</v>
      </c>
      <c r="DE31" s="311">
        <v>0</v>
      </c>
      <c r="DF31" s="311">
        <f t="shared" si="27"/>
        <v>0</v>
      </c>
      <c r="DG31" s="311">
        <f t="shared" si="28"/>
        <v>0</v>
      </c>
      <c r="DH31" s="311">
        <v>0</v>
      </c>
      <c r="DI31" s="311">
        <v>0</v>
      </c>
      <c r="DJ31" s="311">
        <v>0</v>
      </c>
      <c r="DK31" s="311">
        <v>0</v>
      </c>
      <c r="DL31" s="311">
        <v>0</v>
      </c>
      <c r="DM31" s="311">
        <v>0</v>
      </c>
      <c r="DN31" s="311">
        <f t="shared" si="29"/>
        <v>0</v>
      </c>
      <c r="DO31" s="311">
        <v>0</v>
      </c>
      <c r="DP31" s="311">
        <v>0</v>
      </c>
      <c r="DQ31" s="311">
        <v>0</v>
      </c>
      <c r="DR31" s="311">
        <v>0</v>
      </c>
      <c r="DS31" s="311">
        <v>0</v>
      </c>
      <c r="DT31" s="311">
        <v>0</v>
      </c>
      <c r="DU31" s="311">
        <f t="shared" si="30"/>
        <v>1375</v>
      </c>
      <c r="DV31" s="311">
        <v>643</v>
      </c>
      <c r="DW31" s="311">
        <v>0</v>
      </c>
      <c r="DX31" s="311">
        <v>732</v>
      </c>
      <c r="DY31" s="311">
        <v>0</v>
      </c>
      <c r="DZ31" s="311">
        <f t="shared" si="31"/>
        <v>0</v>
      </c>
      <c r="EA31" s="311">
        <f t="shared" si="32"/>
        <v>0</v>
      </c>
      <c r="EB31" s="311">
        <v>0</v>
      </c>
      <c r="EC31" s="311">
        <v>0</v>
      </c>
      <c r="ED31" s="311">
        <v>0</v>
      </c>
      <c r="EE31" s="311">
        <v>0</v>
      </c>
      <c r="EF31" s="311">
        <v>0</v>
      </c>
      <c r="EG31" s="311">
        <v>0</v>
      </c>
      <c r="EH31" s="311">
        <f t="shared" si="33"/>
        <v>0</v>
      </c>
      <c r="EI31" s="311">
        <v>0</v>
      </c>
      <c r="EJ31" s="311">
        <v>0</v>
      </c>
      <c r="EK31" s="311">
        <v>0</v>
      </c>
      <c r="EL31" s="311">
        <v>0</v>
      </c>
      <c r="EM31" s="311">
        <v>0</v>
      </c>
      <c r="EN31" s="311">
        <v>0</v>
      </c>
    </row>
    <row r="32" spans="1:144" s="282" customFormat="1" ht="12" customHeight="1">
      <c r="A32" s="277" t="s">
        <v>555</v>
      </c>
      <c r="B32" s="278" t="s">
        <v>612</v>
      </c>
      <c r="C32" s="277" t="s">
        <v>613</v>
      </c>
      <c r="D32" s="311">
        <f t="shared" si="5"/>
        <v>14863</v>
      </c>
      <c r="E32" s="311">
        <f t="shared" si="6"/>
        <v>13064</v>
      </c>
      <c r="F32" s="311">
        <f t="shared" si="7"/>
        <v>12604</v>
      </c>
      <c r="G32" s="311">
        <v>0</v>
      </c>
      <c r="H32" s="311">
        <v>12604</v>
      </c>
      <c r="I32" s="311">
        <v>0</v>
      </c>
      <c r="J32" s="311">
        <v>0</v>
      </c>
      <c r="K32" s="311">
        <v>0</v>
      </c>
      <c r="L32" s="311">
        <v>0</v>
      </c>
      <c r="M32" s="311">
        <f t="shared" si="8"/>
        <v>460</v>
      </c>
      <c r="N32" s="311">
        <v>0</v>
      </c>
      <c r="O32" s="311">
        <v>460</v>
      </c>
      <c r="P32" s="311">
        <v>0</v>
      </c>
      <c r="Q32" s="311">
        <v>0</v>
      </c>
      <c r="R32" s="311">
        <v>0</v>
      </c>
      <c r="S32" s="311">
        <v>0</v>
      </c>
      <c r="T32" s="311">
        <f t="shared" si="9"/>
        <v>928</v>
      </c>
      <c r="U32" s="311">
        <f t="shared" si="10"/>
        <v>232</v>
      </c>
      <c r="V32" s="311">
        <v>0</v>
      </c>
      <c r="W32" s="311">
        <v>0</v>
      </c>
      <c r="X32" s="311">
        <v>0</v>
      </c>
      <c r="Y32" s="311">
        <v>0</v>
      </c>
      <c r="Z32" s="311">
        <v>0</v>
      </c>
      <c r="AA32" s="311">
        <v>232</v>
      </c>
      <c r="AB32" s="311">
        <f t="shared" si="11"/>
        <v>696</v>
      </c>
      <c r="AC32" s="311">
        <v>0</v>
      </c>
      <c r="AD32" s="311">
        <v>0</v>
      </c>
      <c r="AE32" s="311">
        <v>0</v>
      </c>
      <c r="AF32" s="311">
        <v>0</v>
      </c>
      <c r="AG32" s="311">
        <v>0</v>
      </c>
      <c r="AH32" s="311">
        <v>696</v>
      </c>
      <c r="AI32" s="311">
        <f t="shared" si="12"/>
        <v>0</v>
      </c>
      <c r="AJ32" s="311">
        <f t="shared" si="13"/>
        <v>0</v>
      </c>
      <c r="AK32" s="311">
        <v>0</v>
      </c>
      <c r="AL32" s="311">
        <v>0</v>
      </c>
      <c r="AM32" s="311">
        <v>0</v>
      </c>
      <c r="AN32" s="311">
        <v>0</v>
      </c>
      <c r="AO32" s="311">
        <v>0</v>
      </c>
      <c r="AP32" s="311">
        <v>0</v>
      </c>
      <c r="AQ32" s="311">
        <f t="shared" si="14"/>
        <v>0</v>
      </c>
      <c r="AR32" s="311">
        <v>0</v>
      </c>
      <c r="AS32" s="311">
        <v>0</v>
      </c>
      <c r="AT32" s="311">
        <v>0</v>
      </c>
      <c r="AU32" s="311">
        <v>0</v>
      </c>
      <c r="AV32" s="311">
        <v>0</v>
      </c>
      <c r="AW32" s="311">
        <v>0</v>
      </c>
      <c r="AX32" s="311">
        <f t="shared" si="15"/>
        <v>0</v>
      </c>
      <c r="AY32" s="311">
        <f t="shared" si="16"/>
        <v>0</v>
      </c>
      <c r="AZ32" s="311">
        <v>0</v>
      </c>
      <c r="BA32" s="311">
        <v>0</v>
      </c>
      <c r="BB32" s="311">
        <v>0</v>
      </c>
      <c r="BC32" s="311">
        <v>0</v>
      </c>
      <c r="BD32" s="311">
        <v>0</v>
      </c>
      <c r="BE32" s="311">
        <v>0</v>
      </c>
      <c r="BF32" s="311">
        <f t="shared" si="17"/>
        <v>0</v>
      </c>
      <c r="BG32" s="311">
        <v>0</v>
      </c>
      <c r="BH32" s="311">
        <v>0</v>
      </c>
      <c r="BI32" s="311">
        <v>0</v>
      </c>
      <c r="BJ32" s="311">
        <v>0</v>
      </c>
      <c r="BK32" s="311">
        <v>0</v>
      </c>
      <c r="BL32" s="311">
        <v>0</v>
      </c>
      <c r="BM32" s="311">
        <f t="shared" si="18"/>
        <v>0</v>
      </c>
      <c r="BN32" s="311">
        <f t="shared" si="19"/>
        <v>0</v>
      </c>
      <c r="BO32" s="311">
        <v>0</v>
      </c>
      <c r="BP32" s="311">
        <v>0</v>
      </c>
      <c r="BQ32" s="311">
        <v>0</v>
      </c>
      <c r="BR32" s="311">
        <v>0</v>
      </c>
      <c r="BS32" s="311">
        <v>0</v>
      </c>
      <c r="BT32" s="311">
        <v>0</v>
      </c>
      <c r="BU32" s="311">
        <f t="shared" si="20"/>
        <v>0</v>
      </c>
      <c r="BV32" s="311">
        <v>0</v>
      </c>
      <c r="BW32" s="311">
        <v>0</v>
      </c>
      <c r="BX32" s="311">
        <v>0</v>
      </c>
      <c r="BY32" s="311">
        <v>0</v>
      </c>
      <c r="BZ32" s="311">
        <v>0</v>
      </c>
      <c r="CA32" s="311">
        <v>0</v>
      </c>
      <c r="CB32" s="311">
        <f t="shared" si="21"/>
        <v>0</v>
      </c>
      <c r="CC32" s="311">
        <f t="shared" si="22"/>
        <v>0</v>
      </c>
      <c r="CD32" s="311">
        <v>0</v>
      </c>
      <c r="CE32" s="311">
        <v>0</v>
      </c>
      <c r="CF32" s="311">
        <v>0</v>
      </c>
      <c r="CG32" s="311">
        <v>0</v>
      </c>
      <c r="CH32" s="311">
        <v>0</v>
      </c>
      <c r="CI32" s="311">
        <v>0</v>
      </c>
      <c r="CJ32" s="311">
        <f t="shared" si="23"/>
        <v>0</v>
      </c>
      <c r="CK32" s="311">
        <v>0</v>
      </c>
      <c r="CL32" s="311">
        <v>0</v>
      </c>
      <c r="CM32" s="311">
        <v>0</v>
      </c>
      <c r="CN32" s="311">
        <v>0</v>
      </c>
      <c r="CO32" s="311">
        <v>0</v>
      </c>
      <c r="CP32" s="311">
        <v>0</v>
      </c>
      <c r="CQ32" s="311">
        <f t="shared" si="24"/>
        <v>678</v>
      </c>
      <c r="CR32" s="311">
        <f t="shared" si="25"/>
        <v>643</v>
      </c>
      <c r="CS32" s="311">
        <v>0</v>
      </c>
      <c r="CT32" s="311">
        <v>0</v>
      </c>
      <c r="CU32" s="311">
        <v>643</v>
      </c>
      <c r="CV32" s="311">
        <v>0</v>
      </c>
      <c r="CW32" s="311">
        <v>0</v>
      </c>
      <c r="CX32" s="311">
        <v>0</v>
      </c>
      <c r="CY32" s="311">
        <f t="shared" si="26"/>
        <v>35</v>
      </c>
      <c r="CZ32" s="311">
        <v>0</v>
      </c>
      <c r="DA32" s="311">
        <v>0</v>
      </c>
      <c r="DB32" s="311">
        <v>35</v>
      </c>
      <c r="DC32" s="311">
        <v>0</v>
      </c>
      <c r="DD32" s="311">
        <v>0</v>
      </c>
      <c r="DE32" s="311">
        <v>0</v>
      </c>
      <c r="DF32" s="311">
        <f t="shared" si="27"/>
        <v>0</v>
      </c>
      <c r="DG32" s="311">
        <f t="shared" si="28"/>
        <v>0</v>
      </c>
      <c r="DH32" s="311">
        <v>0</v>
      </c>
      <c r="DI32" s="311">
        <v>0</v>
      </c>
      <c r="DJ32" s="311">
        <v>0</v>
      </c>
      <c r="DK32" s="311">
        <v>0</v>
      </c>
      <c r="DL32" s="311">
        <v>0</v>
      </c>
      <c r="DM32" s="311">
        <v>0</v>
      </c>
      <c r="DN32" s="311">
        <f t="shared" si="29"/>
        <v>0</v>
      </c>
      <c r="DO32" s="311">
        <v>0</v>
      </c>
      <c r="DP32" s="311">
        <v>0</v>
      </c>
      <c r="DQ32" s="311">
        <v>0</v>
      </c>
      <c r="DR32" s="311">
        <v>0</v>
      </c>
      <c r="DS32" s="311">
        <v>0</v>
      </c>
      <c r="DT32" s="311">
        <v>0</v>
      </c>
      <c r="DU32" s="311">
        <f t="shared" si="30"/>
        <v>193</v>
      </c>
      <c r="DV32" s="311">
        <v>110</v>
      </c>
      <c r="DW32" s="311">
        <v>66</v>
      </c>
      <c r="DX32" s="311">
        <v>0</v>
      </c>
      <c r="DY32" s="311">
        <v>17</v>
      </c>
      <c r="DZ32" s="311">
        <f t="shared" si="31"/>
        <v>0</v>
      </c>
      <c r="EA32" s="311">
        <f t="shared" si="32"/>
        <v>0</v>
      </c>
      <c r="EB32" s="311">
        <v>0</v>
      </c>
      <c r="EC32" s="311">
        <v>0</v>
      </c>
      <c r="ED32" s="311">
        <v>0</v>
      </c>
      <c r="EE32" s="311">
        <v>0</v>
      </c>
      <c r="EF32" s="311">
        <v>0</v>
      </c>
      <c r="EG32" s="311">
        <v>0</v>
      </c>
      <c r="EH32" s="311">
        <f t="shared" si="33"/>
        <v>0</v>
      </c>
      <c r="EI32" s="311">
        <v>0</v>
      </c>
      <c r="EJ32" s="311">
        <v>0</v>
      </c>
      <c r="EK32" s="311">
        <v>0</v>
      </c>
      <c r="EL32" s="311">
        <v>0</v>
      </c>
      <c r="EM32" s="311">
        <v>0</v>
      </c>
      <c r="EN32" s="311">
        <v>0</v>
      </c>
    </row>
    <row r="33" spans="1:144" s="282" customFormat="1" ht="12" customHeight="1">
      <c r="A33" s="277" t="s">
        <v>555</v>
      </c>
      <c r="B33" s="278" t="s">
        <v>614</v>
      </c>
      <c r="C33" s="277" t="s">
        <v>615</v>
      </c>
      <c r="D33" s="311">
        <f t="shared" si="5"/>
        <v>16665</v>
      </c>
      <c r="E33" s="311">
        <f t="shared" si="6"/>
        <v>13450</v>
      </c>
      <c r="F33" s="311">
        <f t="shared" si="7"/>
        <v>11985</v>
      </c>
      <c r="G33" s="311">
        <v>0</v>
      </c>
      <c r="H33" s="311">
        <v>11985</v>
      </c>
      <c r="I33" s="311">
        <v>0</v>
      </c>
      <c r="J33" s="311">
        <v>0</v>
      </c>
      <c r="K33" s="311">
        <v>0</v>
      </c>
      <c r="L33" s="311">
        <v>0</v>
      </c>
      <c r="M33" s="311">
        <f t="shared" si="8"/>
        <v>1465</v>
      </c>
      <c r="N33" s="311">
        <v>0</v>
      </c>
      <c r="O33" s="311">
        <v>1465</v>
      </c>
      <c r="P33" s="311">
        <v>0</v>
      </c>
      <c r="Q33" s="311">
        <v>0</v>
      </c>
      <c r="R33" s="311">
        <v>0</v>
      </c>
      <c r="S33" s="311">
        <v>0</v>
      </c>
      <c r="T33" s="311">
        <f t="shared" si="9"/>
        <v>1100</v>
      </c>
      <c r="U33" s="311">
        <f t="shared" si="10"/>
        <v>741</v>
      </c>
      <c r="V33" s="311">
        <v>0</v>
      </c>
      <c r="W33" s="311">
        <v>0</v>
      </c>
      <c r="X33" s="311">
        <v>457</v>
      </c>
      <c r="Y33" s="311">
        <v>0</v>
      </c>
      <c r="Z33" s="311">
        <v>0</v>
      </c>
      <c r="AA33" s="311">
        <v>284</v>
      </c>
      <c r="AB33" s="311">
        <f t="shared" si="11"/>
        <v>359</v>
      </c>
      <c r="AC33" s="311">
        <v>0</v>
      </c>
      <c r="AD33" s="311">
        <v>0</v>
      </c>
      <c r="AE33" s="311">
        <v>40</v>
      </c>
      <c r="AF33" s="311">
        <v>0</v>
      </c>
      <c r="AG33" s="311">
        <v>0</v>
      </c>
      <c r="AH33" s="311">
        <v>319</v>
      </c>
      <c r="AI33" s="311">
        <f t="shared" si="12"/>
        <v>0</v>
      </c>
      <c r="AJ33" s="311">
        <f t="shared" si="13"/>
        <v>0</v>
      </c>
      <c r="AK33" s="311">
        <v>0</v>
      </c>
      <c r="AL33" s="311">
        <v>0</v>
      </c>
      <c r="AM33" s="311">
        <v>0</v>
      </c>
      <c r="AN33" s="311">
        <v>0</v>
      </c>
      <c r="AO33" s="311">
        <v>0</v>
      </c>
      <c r="AP33" s="311">
        <v>0</v>
      </c>
      <c r="AQ33" s="311">
        <f t="shared" si="14"/>
        <v>0</v>
      </c>
      <c r="AR33" s="311">
        <v>0</v>
      </c>
      <c r="AS33" s="311">
        <v>0</v>
      </c>
      <c r="AT33" s="311">
        <v>0</v>
      </c>
      <c r="AU33" s="311">
        <v>0</v>
      </c>
      <c r="AV33" s="311">
        <v>0</v>
      </c>
      <c r="AW33" s="311">
        <v>0</v>
      </c>
      <c r="AX33" s="311">
        <f t="shared" si="15"/>
        <v>0</v>
      </c>
      <c r="AY33" s="311">
        <f t="shared" si="16"/>
        <v>0</v>
      </c>
      <c r="AZ33" s="311">
        <v>0</v>
      </c>
      <c r="BA33" s="311">
        <v>0</v>
      </c>
      <c r="BB33" s="311">
        <v>0</v>
      </c>
      <c r="BC33" s="311">
        <v>0</v>
      </c>
      <c r="BD33" s="311">
        <v>0</v>
      </c>
      <c r="BE33" s="311">
        <v>0</v>
      </c>
      <c r="BF33" s="311">
        <f t="shared" si="17"/>
        <v>0</v>
      </c>
      <c r="BG33" s="311">
        <v>0</v>
      </c>
      <c r="BH33" s="311">
        <v>0</v>
      </c>
      <c r="BI33" s="311">
        <v>0</v>
      </c>
      <c r="BJ33" s="311">
        <v>0</v>
      </c>
      <c r="BK33" s="311">
        <v>0</v>
      </c>
      <c r="BL33" s="311">
        <v>0</v>
      </c>
      <c r="BM33" s="311">
        <f t="shared" si="18"/>
        <v>0</v>
      </c>
      <c r="BN33" s="311">
        <f t="shared" si="19"/>
        <v>0</v>
      </c>
      <c r="BO33" s="311">
        <v>0</v>
      </c>
      <c r="BP33" s="311">
        <v>0</v>
      </c>
      <c r="BQ33" s="311">
        <v>0</v>
      </c>
      <c r="BR33" s="311">
        <v>0</v>
      </c>
      <c r="BS33" s="311">
        <v>0</v>
      </c>
      <c r="BT33" s="311">
        <v>0</v>
      </c>
      <c r="BU33" s="311">
        <f t="shared" si="20"/>
        <v>0</v>
      </c>
      <c r="BV33" s="311">
        <v>0</v>
      </c>
      <c r="BW33" s="311">
        <v>0</v>
      </c>
      <c r="BX33" s="311">
        <v>0</v>
      </c>
      <c r="BY33" s="311">
        <v>0</v>
      </c>
      <c r="BZ33" s="311">
        <v>0</v>
      </c>
      <c r="CA33" s="311">
        <v>0</v>
      </c>
      <c r="CB33" s="311">
        <f t="shared" si="21"/>
        <v>0</v>
      </c>
      <c r="CC33" s="311">
        <f t="shared" si="22"/>
        <v>0</v>
      </c>
      <c r="CD33" s="311">
        <v>0</v>
      </c>
      <c r="CE33" s="311">
        <v>0</v>
      </c>
      <c r="CF33" s="311">
        <v>0</v>
      </c>
      <c r="CG33" s="311">
        <v>0</v>
      </c>
      <c r="CH33" s="311">
        <v>0</v>
      </c>
      <c r="CI33" s="311">
        <v>0</v>
      </c>
      <c r="CJ33" s="311">
        <f t="shared" si="23"/>
        <v>0</v>
      </c>
      <c r="CK33" s="311">
        <v>0</v>
      </c>
      <c r="CL33" s="311">
        <v>0</v>
      </c>
      <c r="CM33" s="311">
        <v>0</v>
      </c>
      <c r="CN33" s="311">
        <v>0</v>
      </c>
      <c r="CO33" s="311">
        <v>0</v>
      </c>
      <c r="CP33" s="311">
        <v>0</v>
      </c>
      <c r="CQ33" s="311">
        <f t="shared" si="24"/>
        <v>570</v>
      </c>
      <c r="CR33" s="311">
        <f t="shared" si="25"/>
        <v>565</v>
      </c>
      <c r="CS33" s="311">
        <v>0</v>
      </c>
      <c r="CT33" s="311">
        <v>0</v>
      </c>
      <c r="CU33" s="311">
        <v>0</v>
      </c>
      <c r="CV33" s="311">
        <v>565</v>
      </c>
      <c r="CW33" s="311">
        <v>0</v>
      </c>
      <c r="CX33" s="311">
        <v>0</v>
      </c>
      <c r="CY33" s="311">
        <f t="shared" si="26"/>
        <v>5</v>
      </c>
      <c r="CZ33" s="311">
        <v>0</v>
      </c>
      <c r="DA33" s="311">
        <v>0</v>
      </c>
      <c r="DB33" s="311">
        <v>0</v>
      </c>
      <c r="DC33" s="311">
        <v>5</v>
      </c>
      <c r="DD33" s="311">
        <v>0</v>
      </c>
      <c r="DE33" s="311">
        <v>0</v>
      </c>
      <c r="DF33" s="311">
        <f t="shared" si="27"/>
        <v>0</v>
      </c>
      <c r="DG33" s="311">
        <f t="shared" si="28"/>
        <v>0</v>
      </c>
      <c r="DH33" s="311">
        <v>0</v>
      </c>
      <c r="DI33" s="311">
        <v>0</v>
      </c>
      <c r="DJ33" s="311">
        <v>0</v>
      </c>
      <c r="DK33" s="311">
        <v>0</v>
      </c>
      <c r="DL33" s="311">
        <v>0</v>
      </c>
      <c r="DM33" s="311">
        <v>0</v>
      </c>
      <c r="DN33" s="311">
        <f t="shared" si="29"/>
        <v>0</v>
      </c>
      <c r="DO33" s="311">
        <v>0</v>
      </c>
      <c r="DP33" s="311">
        <v>0</v>
      </c>
      <c r="DQ33" s="311">
        <v>0</v>
      </c>
      <c r="DR33" s="311">
        <v>0</v>
      </c>
      <c r="DS33" s="311">
        <v>0</v>
      </c>
      <c r="DT33" s="311">
        <v>0</v>
      </c>
      <c r="DU33" s="311">
        <f t="shared" si="30"/>
        <v>1545</v>
      </c>
      <c r="DV33" s="311">
        <v>1545</v>
      </c>
      <c r="DW33" s="311">
        <v>0</v>
      </c>
      <c r="DX33" s="311">
        <v>0</v>
      </c>
      <c r="DY33" s="311">
        <v>0</v>
      </c>
      <c r="DZ33" s="311">
        <f t="shared" si="31"/>
        <v>0</v>
      </c>
      <c r="EA33" s="311">
        <f t="shared" si="32"/>
        <v>0</v>
      </c>
      <c r="EB33" s="311">
        <v>0</v>
      </c>
      <c r="EC33" s="311">
        <v>0</v>
      </c>
      <c r="ED33" s="311">
        <v>0</v>
      </c>
      <c r="EE33" s="311">
        <v>0</v>
      </c>
      <c r="EF33" s="311">
        <v>0</v>
      </c>
      <c r="EG33" s="311">
        <v>0</v>
      </c>
      <c r="EH33" s="311">
        <f t="shared" si="33"/>
        <v>0</v>
      </c>
      <c r="EI33" s="311">
        <v>0</v>
      </c>
      <c r="EJ33" s="311">
        <v>0</v>
      </c>
      <c r="EK33" s="311">
        <v>0</v>
      </c>
      <c r="EL33" s="311">
        <v>0</v>
      </c>
      <c r="EM33" s="311">
        <v>0</v>
      </c>
      <c r="EN33" s="311">
        <v>0</v>
      </c>
    </row>
    <row r="34" spans="1:144" s="282" customFormat="1" ht="12" customHeight="1">
      <c r="A34" s="277" t="s">
        <v>555</v>
      </c>
      <c r="B34" s="278" t="s">
        <v>616</v>
      </c>
      <c r="C34" s="277" t="s">
        <v>617</v>
      </c>
      <c r="D34" s="311">
        <f t="shared" si="5"/>
        <v>12837</v>
      </c>
      <c r="E34" s="311">
        <f t="shared" si="6"/>
        <v>11036</v>
      </c>
      <c r="F34" s="311">
        <f t="shared" si="7"/>
        <v>10934</v>
      </c>
      <c r="G34" s="311">
        <v>0</v>
      </c>
      <c r="H34" s="311">
        <v>10557</v>
      </c>
      <c r="I34" s="311">
        <v>317</v>
      </c>
      <c r="J34" s="311">
        <v>0</v>
      </c>
      <c r="K34" s="311">
        <v>0</v>
      </c>
      <c r="L34" s="311">
        <v>60</v>
      </c>
      <c r="M34" s="311">
        <f t="shared" si="8"/>
        <v>102</v>
      </c>
      <c r="N34" s="311">
        <v>0</v>
      </c>
      <c r="O34" s="311">
        <v>78</v>
      </c>
      <c r="P34" s="311">
        <v>24</v>
      </c>
      <c r="Q34" s="311">
        <v>0</v>
      </c>
      <c r="R34" s="311">
        <v>0</v>
      </c>
      <c r="S34" s="311">
        <v>0</v>
      </c>
      <c r="T34" s="311">
        <f t="shared" si="9"/>
        <v>0</v>
      </c>
      <c r="U34" s="311">
        <f t="shared" si="10"/>
        <v>0</v>
      </c>
      <c r="V34" s="311">
        <v>0</v>
      </c>
      <c r="W34" s="311">
        <v>0</v>
      </c>
      <c r="X34" s="311">
        <v>0</v>
      </c>
      <c r="Y34" s="311">
        <v>0</v>
      </c>
      <c r="Z34" s="311">
        <v>0</v>
      </c>
      <c r="AA34" s="311">
        <v>0</v>
      </c>
      <c r="AB34" s="311">
        <f t="shared" si="11"/>
        <v>0</v>
      </c>
      <c r="AC34" s="311">
        <v>0</v>
      </c>
      <c r="AD34" s="311">
        <v>0</v>
      </c>
      <c r="AE34" s="311">
        <v>0</v>
      </c>
      <c r="AF34" s="311">
        <v>0</v>
      </c>
      <c r="AG34" s="311">
        <v>0</v>
      </c>
      <c r="AH34" s="311">
        <v>0</v>
      </c>
      <c r="AI34" s="311">
        <f t="shared" si="12"/>
        <v>0</v>
      </c>
      <c r="AJ34" s="311">
        <f t="shared" si="13"/>
        <v>0</v>
      </c>
      <c r="AK34" s="311">
        <v>0</v>
      </c>
      <c r="AL34" s="311">
        <v>0</v>
      </c>
      <c r="AM34" s="311">
        <v>0</v>
      </c>
      <c r="AN34" s="311">
        <v>0</v>
      </c>
      <c r="AO34" s="311">
        <v>0</v>
      </c>
      <c r="AP34" s="311">
        <v>0</v>
      </c>
      <c r="AQ34" s="311">
        <f t="shared" si="14"/>
        <v>0</v>
      </c>
      <c r="AR34" s="311">
        <v>0</v>
      </c>
      <c r="AS34" s="311">
        <v>0</v>
      </c>
      <c r="AT34" s="311">
        <v>0</v>
      </c>
      <c r="AU34" s="311">
        <v>0</v>
      </c>
      <c r="AV34" s="311">
        <v>0</v>
      </c>
      <c r="AW34" s="311">
        <v>0</v>
      </c>
      <c r="AX34" s="311">
        <f t="shared" si="15"/>
        <v>0</v>
      </c>
      <c r="AY34" s="311">
        <f t="shared" si="16"/>
        <v>0</v>
      </c>
      <c r="AZ34" s="311">
        <v>0</v>
      </c>
      <c r="BA34" s="311">
        <v>0</v>
      </c>
      <c r="BB34" s="311">
        <v>0</v>
      </c>
      <c r="BC34" s="311">
        <v>0</v>
      </c>
      <c r="BD34" s="311">
        <v>0</v>
      </c>
      <c r="BE34" s="311">
        <v>0</v>
      </c>
      <c r="BF34" s="311">
        <f t="shared" si="17"/>
        <v>0</v>
      </c>
      <c r="BG34" s="311">
        <v>0</v>
      </c>
      <c r="BH34" s="311">
        <v>0</v>
      </c>
      <c r="BI34" s="311">
        <v>0</v>
      </c>
      <c r="BJ34" s="311">
        <v>0</v>
      </c>
      <c r="BK34" s="311">
        <v>0</v>
      </c>
      <c r="BL34" s="311">
        <v>0</v>
      </c>
      <c r="BM34" s="311">
        <f t="shared" si="18"/>
        <v>0</v>
      </c>
      <c r="BN34" s="311">
        <f t="shared" si="19"/>
        <v>0</v>
      </c>
      <c r="BO34" s="311">
        <v>0</v>
      </c>
      <c r="BP34" s="311">
        <v>0</v>
      </c>
      <c r="BQ34" s="311">
        <v>0</v>
      </c>
      <c r="BR34" s="311">
        <v>0</v>
      </c>
      <c r="BS34" s="311">
        <v>0</v>
      </c>
      <c r="BT34" s="311">
        <v>0</v>
      </c>
      <c r="BU34" s="311">
        <f t="shared" si="20"/>
        <v>0</v>
      </c>
      <c r="BV34" s="311">
        <v>0</v>
      </c>
      <c r="BW34" s="311">
        <v>0</v>
      </c>
      <c r="BX34" s="311">
        <v>0</v>
      </c>
      <c r="BY34" s="311">
        <v>0</v>
      </c>
      <c r="BZ34" s="311">
        <v>0</v>
      </c>
      <c r="CA34" s="311">
        <v>0</v>
      </c>
      <c r="CB34" s="311">
        <f t="shared" si="21"/>
        <v>83</v>
      </c>
      <c r="CC34" s="311">
        <f t="shared" si="22"/>
        <v>83</v>
      </c>
      <c r="CD34" s="311">
        <v>0</v>
      </c>
      <c r="CE34" s="311">
        <v>0</v>
      </c>
      <c r="CF34" s="311">
        <v>0</v>
      </c>
      <c r="CG34" s="311">
        <v>0</v>
      </c>
      <c r="CH34" s="311">
        <v>0</v>
      </c>
      <c r="CI34" s="311">
        <v>83</v>
      </c>
      <c r="CJ34" s="311">
        <f t="shared" si="23"/>
        <v>0</v>
      </c>
      <c r="CK34" s="311">
        <v>0</v>
      </c>
      <c r="CL34" s="311">
        <v>0</v>
      </c>
      <c r="CM34" s="311">
        <v>0</v>
      </c>
      <c r="CN34" s="311">
        <v>0</v>
      </c>
      <c r="CO34" s="311">
        <v>0</v>
      </c>
      <c r="CP34" s="311">
        <v>0</v>
      </c>
      <c r="CQ34" s="311">
        <f t="shared" si="24"/>
        <v>1635</v>
      </c>
      <c r="CR34" s="311">
        <f t="shared" si="25"/>
        <v>1635</v>
      </c>
      <c r="CS34" s="311">
        <v>0</v>
      </c>
      <c r="CT34" s="311">
        <v>0</v>
      </c>
      <c r="CU34" s="311">
        <v>339</v>
      </c>
      <c r="CV34" s="311">
        <v>925</v>
      </c>
      <c r="CW34" s="311">
        <v>148</v>
      </c>
      <c r="CX34" s="311">
        <v>223</v>
      </c>
      <c r="CY34" s="311">
        <f t="shared" si="26"/>
        <v>0</v>
      </c>
      <c r="CZ34" s="311">
        <v>0</v>
      </c>
      <c r="DA34" s="311">
        <v>0</v>
      </c>
      <c r="DB34" s="311">
        <v>0</v>
      </c>
      <c r="DC34" s="311">
        <v>0</v>
      </c>
      <c r="DD34" s="311">
        <v>0</v>
      </c>
      <c r="DE34" s="311">
        <v>0</v>
      </c>
      <c r="DF34" s="311">
        <f t="shared" si="27"/>
        <v>0</v>
      </c>
      <c r="DG34" s="311">
        <f t="shared" si="28"/>
        <v>0</v>
      </c>
      <c r="DH34" s="311">
        <v>0</v>
      </c>
      <c r="DI34" s="311">
        <v>0</v>
      </c>
      <c r="DJ34" s="311">
        <v>0</v>
      </c>
      <c r="DK34" s="311"/>
      <c r="DL34" s="311"/>
      <c r="DM34" s="311">
        <v>0</v>
      </c>
      <c r="DN34" s="311">
        <f t="shared" si="29"/>
        <v>0</v>
      </c>
      <c r="DO34" s="311">
        <v>0</v>
      </c>
      <c r="DP34" s="311">
        <v>0</v>
      </c>
      <c r="DQ34" s="311">
        <v>0</v>
      </c>
      <c r="DR34" s="311">
        <v>0</v>
      </c>
      <c r="DS34" s="311">
        <v>0</v>
      </c>
      <c r="DT34" s="311">
        <v>0</v>
      </c>
      <c r="DU34" s="311">
        <f t="shared" si="30"/>
        <v>0</v>
      </c>
      <c r="DV34" s="311"/>
      <c r="DW34" s="311">
        <v>0</v>
      </c>
      <c r="DX34" s="311">
        <v>0</v>
      </c>
      <c r="DY34" s="311">
        <v>0</v>
      </c>
      <c r="DZ34" s="311">
        <f t="shared" si="31"/>
        <v>83</v>
      </c>
      <c r="EA34" s="311">
        <f t="shared" si="32"/>
        <v>83</v>
      </c>
      <c r="EB34" s="311">
        <v>0</v>
      </c>
      <c r="EC34" s="311">
        <v>0</v>
      </c>
      <c r="ED34" s="311">
        <v>0</v>
      </c>
      <c r="EE34" s="311">
        <v>0</v>
      </c>
      <c r="EF34" s="311">
        <v>0</v>
      </c>
      <c r="EG34" s="311">
        <v>83</v>
      </c>
      <c r="EH34" s="311">
        <f t="shared" si="33"/>
        <v>0</v>
      </c>
      <c r="EI34" s="311">
        <v>0</v>
      </c>
      <c r="EJ34" s="311">
        <v>0</v>
      </c>
      <c r="EK34" s="311">
        <v>0</v>
      </c>
      <c r="EL34" s="311">
        <v>0</v>
      </c>
      <c r="EM34" s="311">
        <v>0</v>
      </c>
      <c r="EN34" s="311">
        <v>0</v>
      </c>
    </row>
    <row r="35" spans="1:144" s="282" customFormat="1" ht="12" customHeight="1">
      <c r="A35" s="277" t="s">
        <v>555</v>
      </c>
      <c r="B35" s="278" t="s">
        <v>618</v>
      </c>
      <c r="C35" s="277" t="s">
        <v>619</v>
      </c>
      <c r="D35" s="311">
        <f t="shared" si="5"/>
        <v>40876</v>
      </c>
      <c r="E35" s="311">
        <f t="shared" si="6"/>
        <v>0</v>
      </c>
      <c r="F35" s="311">
        <f t="shared" si="7"/>
        <v>0</v>
      </c>
      <c r="G35" s="311">
        <v>0</v>
      </c>
      <c r="H35" s="311">
        <v>0</v>
      </c>
      <c r="I35" s="311">
        <v>0</v>
      </c>
      <c r="J35" s="311">
        <v>0</v>
      </c>
      <c r="K35" s="311">
        <v>0</v>
      </c>
      <c r="L35" s="311">
        <v>0</v>
      </c>
      <c r="M35" s="311">
        <f t="shared" si="8"/>
        <v>0</v>
      </c>
      <c r="N35" s="311">
        <v>0</v>
      </c>
      <c r="O35" s="311">
        <v>0</v>
      </c>
      <c r="P35" s="311">
        <v>0</v>
      </c>
      <c r="Q35" s="311">
        <v>0</v>
      </c>
      <c r="R35" s="311">
        <v>0</v>
      </c>
      <c r="S35" s="311">
        <v>0</v>
      </c>
      <c r="T35" s="311">
        <f t="shared" si="9"/>
        <v>0</v>
      </c>
      <c r="U35" s="311">
        <f t="shared" si="10"/>
        <v>0</v>
      </c>
      <c r="V35" s="311">
        <v>0</v>
      </c>
      <c r="W35" s="311">
        <v>0</v>
      </c>
      <c r="X35" s="311">
        <v>0</v>
      </c>
      <c r="Y35" s="311">
        <v>0</v>
      </c>
      <c r="Z35" s="311">
        <v>0</v>
      </c>
      <c r="AA35" s="311">
        <v>0</v>
      </c>
      <c r="AB35" s="311">
        <f t="shared" si="11"/>
        <v>0</v>
      </c>
      <c r="AC35" s="311">
        <v>0</v>
      </c>
      <c r="AD35" s="311">
        <v>0</v>
      </c>
      <c r="AE35" s="311">
        <v>0</v>
      </c>
      <c r="AF35" s="311">
        <v>0</v>
      </c>
      <c r="AG35" s="311">
        <v>0</v>
      </c>
      <c r="AH35" s="311">
        <v>0</v>
      </c>
      <c r="AI35" s="311">
        <f t="shared" si="12"/>
        <v>0</v>
      </c>
      <c r="AJ35" s="311">
        <f t="shared" si="13"/>
        <v>0</v>
      </c>
      <c r="AK35" s="311">
        <v>0</v>
      </c>
      <c r="AL35" s="311">
        <v>0</v>
      </c>
      <c r="AM35" s="311">
        <v>0</v>
      </c>
      <c r="AN35" s="311">
        <v>0</v>
      </c>
      <c r="AO35" s="311">
        <v>0</v>
      </c>
      <c r="AP35" s="311">
        <v>0</v>
      </c>
      <c r="AQ35" s="311">
        <f t="shared" si="14"/>
        <v>0</v>
      </c>
      <c r="AR35" s="311">
        <v>0</v>
      </c>
      <c r="AS35" s="311">
        <v>0</v>
      </c>
      <c r="AT35" s="311">
        <v>0</v>
      </c>
      <c r="AU35" s="311">
        <v>0</v>
      </c>
      <c r="AV35" s="311">
        <v>0</v>
      </c>
      <c r="AW35" s="311">
        <v>0</v>
      </c>
      <c r="AX35" s="311">
        <f t="shared" si="15"/>
        <v>0</v>
      </c>
      <c r="AY35" s="311">
        <f t="shared" si="16"/>
        <v>0</v>
      </c>
      <c r="AZ35" s="311">
        <v>0</v>
      </c>
      <c r="BA35" s="311">
        <v>0</v>
      </c>
      <c r="BB35" s="311">
        <v>0</v>
      </c>
      <c r="BC35" s="311">
        <v>0</v>
      </c>
      <c r="BD35" s="311">
        <v>0</v>
      </c>
      <c r="BE35" s="311">
        <v>0</v>
      </c>
      <c r="BF35" s="311">
        <f t="shared" si="17"/>
        <v>0</v>
      </c>
      <c r="BG35" s="311">
        <v>0</v>
      </c>
      <c r="BH35" s="311">
        <v>0</v>
      </c>
      <c r="BI35" s="311">
        <v>0</v>
      </c>
      <c r="BJ35" s="311">
        <v>0</v>
      </c>
      <c r="BK35" s="311">
        <v>0</v>
      </c>
      <c r="BL35" s="311">
        <v>0</v>
      </c>
      <c r="BM35" s="311">
        <f t="shared" si="18"/>
        <v>0</v>
      </c>
      <c r="BN35" s="311">
        <f t="shared" si="19"/>
        <v>0</v>
      </c>
      <c r="BO35" s="311">
        <v>0</v>
      </c>
      <c r="BP35" s="311">
        <v>0</v>
      </c>
      <c r="BQ35" s="311">
        <v>0</v>
      </c>
      <c r="BR35" s="311">
        <v>0</v>
      </c>
      <c r="BS35" s="311">
        <v>0</v>
      </c>
      <c r="BT35" s="311">
        <v>0</v>
      </c>
      <c r="BU35" s="311">
        <f t="shared" si="20"/>
        <v>0</v>
      </c>
      <c r="BV35" s="311">
        <v>0</v>
      </c>
      <c r="BW35" s="311">
        <v>0</v>
      </c>
      <c r="BX35" s="311">
        <v>0</v>
      </c>
      <c r="BY35" s="311">
        <v>0</v>
      </c>
      <c r="BZ35" s="311">
        <v>0</v>
      </c>
      <c r="CA35" s="311">
        <v>0</v>
      </c>
      <c r="CB35" s="311">
        <f t="shared" si="21"/>
        <v>23940</v>
      </c>
      <c r="CC35" s="311">
        <f t="shared" si="22"/>
        <v>23082</v>
      </c>
      <c r="CD35" s="311">
        <v>0</v>
      </c>
      <c r="CE35" s="311">
        <v>23082</v>
      </c>
      <c r="CF35" s="311">
        <v>0</v>
      </c>
      <c r="CG35" s="311">
        <v>0</v>
      </c>
      <c r="CH35" s="311">
        <v>0</v>
      </c>
      <c r="CI35" s="311">
        <v>0</v>
      </c>
      <c r="CJ35" s="311">
        <f t="shared" si="23"/>
        <v>858</v>
      </c>
      <c r="CK35" s="311">
        <v>0</v>
      </c>
      <c r="CL35" s="311">
        <v>858</v>
      </c>
      <c r="CM35" s="311">
        <v>0</v>
      </c>
      <c r="CN35" s="311">
        <v>0</v>
      </c>
      <c r="CO35" s="311">
        <v>0</v>
      </c>
      <c r="CP35" s="311">
        <v>0</v>
      </c>
      <c r="CQ35" s="311">
        <f t="shared" si="24"/>
        <v>7278</v>
      </c>
      <c r="CR35" s="311">
        <f t="shared" si="25"/>
        <v>5063</v>
      </c>
      <c r="CS35" s="311">
        <v>0</v>
      </c>
      <c r="CT35" s="311">
        <v>0</v>
      </c>
      <c r="CU35" s="311">
        <v>3711</v>
      </c>
      <c r="CV35" s="311">
        <v>975</v>
      </c>
      <c r="CW35" s="311">
        <v>0</v>
      </c>
      <c r="CX35" s="311">
        <v>377</v>
      </c>
      <c r="CY35" s="311">
        <f t="shared" si="26"/>
        <v>2215</v>
      </c>
      <c r="CZ35" s="311">
        <v>0</v>
      </c>
      <c r="DA35" s="311">
        <v>0</v>
      </c>
      <c r="DB35" s="311">
        <v>875</v>
      </c>
      <c r="DC35" s="311">
        <v>327</v>
      </c>
      <c r="DD35" s="311">
        <v>0</v>
      </c>
      <c r="DE35" s="311">
        <v>1013</v>
      </c>
      <c r="DF35" s="311">
        <f t="shared" si="27"/>
        <v>0</v>
      </c>
      <c r="DG35" s="311">
        <f t="shared" si="28"/>
        <v>0</v>
      </c>
      <c r="DH35" s="311">
        <v>0</v>
      </c>
      <c r="DI35" s="311">
        <v>0</v>
      </c>
      <c r="DJ35" s="311">
        <v>0</v>
      </c>
      <c r="DK35" s="311">
        <v>0</v>
      </c>
      <c r="DL35" s="311">
        <v>0</v>
      </c>
      <c r="DM35" s="311">
        <v>0</v>
      </c>
      <c r="DN35" s="311">
        <f t="shared" si="29"/>
        <v>0</v>
      </c>
      <c r="DO35" s="311">
        <v>0</v>
      </c>
      <c r="DP35" s="311">
        <v>0</v>
      </c>
      <c r="DQ35" s="311">
        <v>0</v>
      </c>
      <c r="DR35" s="311">
        <v>0</v>
      </c>
      <c r="DS35" s="311">
        <v>0</v>
      </c>
      <c r="DT35" s="311">
        <v>0</v>
      </c>
      <c r="DU35" s="311">
        <f t="shared" si="30"/>
        <v>9658</v>
      </c>
      <c r="DV35" s="311">
        <v>2106</v>
      </c>
      <c r="DW35" s="311">
        <v>0</v>
      </c>
      <c r="DX35" s="311">
        <v>7552</v>
      </c>
      <c r="DY35" s="311">
        <v>0</v>
      </c>
      <c r="DZ35" s="311">
        <f t="shared" si="31"/>
        <v>0</v>
      </c>
      <c r="EA35" s="311">
        <f t="shared" si="32"/>
        <v>0</v>
      </c>
      <c r="EB35" s="311">
        <v>0</v>
      </c>
      <c r="EC35" s="311">
        <v>0</v>
      </c>
      <c r="ED35" s="311">
        <v>0</v>
      </c>
      <c r="EE35" s="311">
        <v>0</v>
      </c>
      <c r="EF35" s="311">
        <v>0</v>
      </c>
      <c r="EG35" s="311">
        <v>0</v>
      </c>
      <c r="EH35" s="311">
        <f t="shared" si="33"/>
        <v>0</v>
      </c>
      <c r="EI35" s="311">
        <v>0</v>
      </c>
      <c r="EJ35" s="311">
        <v>0</v>
      </c>
      <c r="EK35" s="311">
        <v>0</v>
      </c>
      <c r="EL35" s="311">
        <v>0</v>
      </c>
      <c r="EM35" s="311">
        <v>0</v>
      </c>
      <c r="EN35" s="311">
        <v>0</v>
      </c>
    </row>
    <row r="36" spans="1:144" s="282" customFormat="1" ht="12" customHeight="1">
      <c r="A36" s="277" t="s">
        <v>555</v>
      </c>
      <c r="B36" s="278" t="s">
        <v>620</v>
      </c>
      <c r="C36" s="277" t="s">
        <v>621</v>
      </c>
      <c r="D36" s="311">
        <f t="shared" si="5"/>
        <v>12351</v>
      </c>
      <c r="E36" s="311">
        <f t="shared" si="6"/>
        <v>9448</v>
      </c>
      <c r="F36" s="311">
        <f t="shared" si="7"/>
        <v>8120</v>
      </c>
      <c r="G36" s="311">
        <v>0</v>
      </c>
      <c r="H36" s="311">
        <v>8120</v>
      </c>
      <c r="I36" s="311">
        <v>0</v>
      </c>
      <c r="J36" s="311">
        <v>0</v>
      </c>
      <c r="K36" s="311">
        <v>0</v>
      </c>
      <c r="L36" s="311">
        <v>0</v>
      </c>
      <c r="M36" s="311">
        <f t="shared" si="8"/>
        <v>1328</v>
      </c>
      <c r="N36" s="311">
        <v>0</v>
      </c>
      <c r="O36" s="311">
        <v>1328</v>
      </c>
      <c r="P36" s="311">
        <v>0</v>
      </c>
      <c r="Q36" s="311">
        <v>0</v>
      </c>
      <c r="R36" s="311">
        <v>0</v>
      </c>
      <c r="S36" s="311">
        <v>0</v>
      </c>
      <c r="T36" s="311">
        <f t="shared" si="9"/>
        <v>1487</v>
      </c>
      <c r="U36" s="311">
        <f t="shared" si="10"/>
        <v>922</v>
      </c>
      <c r="V36" s="311">
        <v>0</v>
      </c>
      <c r="W36" s="311">
        <v>0</v>
      </c>
      <c r="X36" s="311">
        <v>415</v>
      </c>
      <c r="Y36" s="311">
        <v>502</v>
      </c>
      <c r="Z36" s="311">
        <v>0</v>
      </c>
      <c r="AA36" s="311">
        <v>5</v>
      </c>
      <c r="AB36" s="311">
        <f t="shared" si="11"/>
        <v>565</v>
      </c>
      <c r="AC36" s="311">
        <v>0</v>
      </c>
      <c r="AD36" s="311">
        <v>0</v>
      </c>
      <c r="AE36" s="311">
        <v>176</v>
      </c>
      <c r="AF36" s="311">
        <v>52</v>
      </c>
      <c r="AG36" s="311">
        <v>0</v>
      </c>
      <c r="AH36" s="311">
        <v>337</v>
      </c>
      <c r="AI36" s="311">
        <f t="shared" si="12"/>
        <v>0</v>
      </c>
      <c r="AJ36" s="311">
        <f t="shared" si="13"/>
        <v>0</v>
      </c>
      <c r="AK36" s="311">
        <v>0</v>
      </c>
      <c r="AL36" s="311">
        <v>0</v>
      </c>
      <c r="AM36" s="311">
        <v>0</v>
      </c>
      <c r="AN36" s="311">
        <v>0</v>
      </c>
      <c r="AO36" s="311">
        <v>0</v>
      </c>
      <c r="AP36" s="311">
        <v>0</v>
      </c>
      <c r="AQ36" s="311">
        <f t="shared" si="14"/>
        <v>0</v>
      </c>
      <c r="AR36" s="311">
        <v>0</v>
      </c>
      <c r="AS36" s="311">
        <v>0</v>
      </c>
      <c r="AT36" s="311">
        <v>0</v>
      </c>
      <c r="AU36" s="311">
        <v>0</v>
      </c>
      <c r="AV36" s="311">
        <v>0</v>
      </c>
      <c r="AW36" s="311">
        <v>0</v>
      </c>
      <c r="AX36" s="311">
        <f t="shared" si="15"/>
        <v>0</v>
      </c>
      <c r="AY36" s="311">
        <f t="shared" si="16"/>
        <v>0</v>
      </c>
      <c r="AZ36" s="311">
        <v>0</v>
      </c>
      <c r="BA36" s="311">
        <v>0</v>
      </c>
      <c r="BB36" s="311">
        <v>0</v>
      </c>
      <c r="BC36" s="311">
        <v>0</v>
      </c>
      <c r="BD36" s="311">
        <v>0</v>
      </c>
      <c r="BE36" s="311">
        <v>0</v>
      </c>
      <c r="BF36" s="311">
        <f t="shared" si="17"/>
        <v>0</v>
      </c>
      <c r="BG36" s="311">
        <v>0</v>
      </c>
      <c r="BH36" s="311">
        <v>0</v>
      </c>
      <c r="BI36" s="311">
        <v>0</v>
      </c>
      <c r="BJ36" s="311">
        <v>0</v>
      </c>
      <c r="BK36" s="311">
        <v>0</v>
      </c>
      <c r="BL36" s="311">
        <v>0</v>
      </c>
      <c r="BM36" s="311">
        <f t="shared" si="18"/>
        <v>0</v>
      </c>
      <c r="BN36" s="311">
        <f t="shared" si="19"/>
        <v>0</v>
      </c>
      <c r="BO36" s="311">
        <v>0</v>
      </c>
      <c r="BP36" s="311">
        <v>0</v>
      </c>
      <c r="BQ36" s="311">
        <v>0</v>
      </c>
      <c r="BR36" s="311">
        <v>0</v>
      </c>
      <c r="BS36" s="311">
        <v>0</v>
      </c>
      <c r="BT36" s="311">
        <v>0</v>
      </c>
      <c r="BU36" s="311">
        <f t="shared" si="20"/>
        <v>0</v>
      </c>
      <c r="BV36" s="311">
        <v>0</v>
      </c>
      <c r="BW36" s="311">
        <v>0</v>
      </c>
      <c r="BX36" s="311">
        <v>0</v>
      </c>
      <c r="BY36" s="311">
        <v>0</v>
      </c>
      <c r="BZ36" s="311">
        <v>0</v>
      </c>
      <c r="CA36" s="311">
        <v>0</v>
      </c>
      <c r="CB36" s="311">
        <f t="shared" si="21"/>
        <v>0</v>
      </c>
      <c r="CC36" s="311">
        <f t="shared" si="22"/>
        <v>0</v>
      </c>
      <c r="CD36" s="311">
        <v>0</v>
      </c>
      <c r="CE36" s="311">
        <v>0</v>
      </c>
      <c r="CF36" s="311">
        <v>0</v>
      </c>
      <c r="CG36" s="311">
        <v>0</v>
      </c>
      <c r="CH36" s="311">
        <v>0</v>
      </c>
      <c r="CI36" s="311">
        <v>0</v>
      </c>
      <c r="CJ36" s="311">
        <f t="shared" si="23"/>
        <v>0</v>
      </c>
      <c r="CK36" s="311">
        <v>0</v>
      </c>
      <c r="CL36" s="311">
        <v>0</v>
      </c>
      <c r="CM36" s="311">
        <v>0</v>
      </c>
      <c r="CN36" s="311">
        <v>0</v>
      </c>
      <c r="CO36" s="311">
        <v>0</v>
      </c>
      <c r="CP36" s="311">
        <v>0</v>
      </c>
      <c r="CQ36" s="311">
        <f t="shared" si="24"/>
        <v>0</v>
      </c>
      <c r="CR36" s="311">
        <f t="shared" si="25"/>
        <v>0</v>
      </c>
      <c r="CS36" s="311">
        <v>0</v>
      </c>
      <c r="CT36" s="311">
        <v>0</v>
      </c>
      <c r="CU36" s="311">
        <v>0</v>
      </c>
      <c r="CV36" s="311">
        <v>0</v>
      </c>
      <c r="CW36" s="311">
        <v>0</v>
      </c>
      <c r="CX36" s="311">
        <v>0</v>
      </c>
      <c r="CY36" s="311">
        <f t="shared" si="26"/>
        <v>0</v>
      </c>
      <c r="CZ36" s="311">
        <v>0</v>
      </c>
      <c r="DA36" s="311">
        <v>0</v>
      </c>
      <c r="DB36" s="311">
        <v>0</v>
      </c>
      <c r="DC36" s="311">
        <v>0</v>
      </c>
      <c r="DD36" s="311">
        <v>0</v>
      </c>
      <c r="DE36" s="311">
        <v>0</v>
      </c>
      <c r="DF36" s="311">
        <f t="shared" si="27"/>
        <v>0</v>
      </c>
      <c r="DG36" s="311">
        <f t="shared" si="28"/>
        <v>0</v>
      </c>
      <c r="DH36" s="311">
        <v>0</v>
      </c>
      <c r="DI36" s="311">
        <v>0</v>
      </c>
      <c r="DJ36" s="311">
        <v>0</v>
      </c>
      <c r="DK36" s="311">
        <v>0</v>
      </c>
      <c r="DL36" s="311">
        <v>0</v>
      </c>
      <c r="DM36" s="311">
        <v>0</v>
      </c>
      <c r="DN36" s="311">
        <f t="shared" si="29"/>
        <v>0</v>
      </c>
      <c r="DO36" s="311">
        <v>0</v>
      </c>
      <c r="DP36" s="311">
        <v>0</v>
      </c>
      <c r="DQ36" s="311">
        <v>0</v>
      </c>
      <c r="DR36" s="311">
        <v>0</v>
      </c>
      <c r="DS36" s="311">
        <v>0</v>
      </c>
      <c r="DT36" s="311">
        <v>0</v>
      </c>
      <c r="DU36" s="311">
        <f t="shared" si="30"/>
        <v>1416</v>
      </c>
      <c r="DV36" s="311">
        <v>380</v>
      </c>
      <c r="DW36" s="311">
        <v>0</v>
      </c>
      <c r="DX36" s="311">
        <v>1036</v>
      </c>
      <c r="DY36" s="311">
        <v>0</v>
      </c>
      <c r="DZ36" s="311">
        <f t="shared" si="31"/>
        <v>0</v>
      </c>
      <c r="EA36" s="311">
        <f t="shared" si="32"/>
        <v>0</v>
      </c>
      <c r="EB36" s="311">
        <v>0</v>
      </c>
      <c r="EC36" s="311">
        <v>0</v>
      </c>
      <c r="ED36" s="311">
        <v>0</v>
      </c>
      <c r="EE36" s="311">
        <v>0</v>
      </c>
      <c r="EF36" s="311">
        <v>0</v>
      </c>
      <c r="EG36" s="311">
        <v>0</v>
      </c>
      <c r="EH36" s="311">
        <f t="shared" si="33"/>
        <v>0</v>
      </c>
      <c r="EI36" s="311">
        <v>0</v>
      </c>
      <c r="EJ36" s="311">
        <v>0</v>
      </c>
      <c r="EK36" s="311">
        <v>0</v>
      </c>
      <c r="EL36" s="311">
        <v>0</v>
      </c>
      <c r="EM36" s="311">
        <v>0</v>
      </c>
      <c r="EN36" s="311">
        <v>0</v>
      </c>
    </row>
    <row r="37" spans="1:144" s="282" customFormat="1" ht="12" customHeight="1">
      <c r="A37" s="277" t="s">
        <v>555</v>
      </c>
      <c r="B37" s="278" t="s">
        <v>622</v>
      </c>
      <c r="C37" s="277" t="s">
        <v>623</v>
      </c>
      <c r="D37" s="311">
        <f t="shared" si="5"/>
        <v>12402</v>
      </c>
      <c r="E37" s="311">
        <f t="shared" si="6"/>
        <v>10527</v>
      </c>
      <c r="F37" s="311">
        <f t="shared" si="7"/>
        <v>9037</v>
      </c>
      <c r="G37" s="311">
        <v>0</v>
      </c>
      <c r="H37" s="311">
        <v>9037</v>
      </c>
      <c r="I37" s="311">
        <v>0</v>
      </c>
      <c r="J37" s="311">
        <v>0</v>
      </c>
      <c r="K37" s="311">
        <v>0</v>
      </c>
      <c r="L37" s="311">
        <v>0</v>
      </c>
      <c r="M37" s="311">
        <f t="shared" si="8"/>
        <v>1490</v>
      </c>
      <c r="N37" s="311">
        <v>0</v>
      </c>
      <c r="O37" s="311">
        <v>1368</v>
      </c>
      <c r="P37" s="311">
        <v>0</v>
      </c>
      <c r="Q37" s="311">
        <v>0</v>
      </c>
      <c r="R37" s="311">
        <v>0</v>
      </c>
      <c r="S37" s="311">
        <v>122</v>
      </c>
      <c r="T37" s="311">
        <f t="shared" si="9"/>
        <v>260</v>
      </c>
      <c r="U37" s="311">
        <f t="shared" si="10"/>
        <v>211</v>
      </c>
      <c r="V37" s="311">
        <v>0</v>
      </c>
      <c r="W37" s="311">
        <v>0</v>
      </c>
      <c r="X37" s="311">
        <v>207</v>
      </c>
      <c r="Y37" s="311">
        <v>0</v>
      </c>
      <c r="Z37" s="311">
        <v>0</v>
      </c>
      <c r="AA37" s="311">
        <v>4</v>
      </c>
      <c r="AB37" s="311">
        <f t="shared" si="11"/>
        <v>49</v>
      </c>
      <c r="AC37" s="311">
        <v>0</v>
      </c>
      <c r="AD37" s="311">
        <v>0</v>
      </c>
      <c r="AE37" s="311">
        <v>13</v>
      </c>
      <c r="AF37" s="311">
        <v>0</v>
      </c>
      <c r="AG37" s="311">
        <v>0</v>
      </c>
      <c r="AH37" s="311">
        <v>36</v>
      </c>
      <c r="AI37" s="311">
        <f t="shared" si="12"/>
        <v>0</v>
      </c>
      <c r="AJ37" s="311">
        <f t="shared" si="13"/>
        <v>0</v>
      </c>
      <c r="AK37" s="311">
        <v>0</v>
      </c>
      <c r="AL37" s="311">
        <v>0</v>
      </c>
      <c r="AM37" s="311">
        <v>0</v>
      </c>
      <c r="AN37" s="311">
        <v>0</v>
      </c>
      <c r="AO37" s="311">
        <v>0</v>
      </c>
      <c r="AP37" s="311">
        <v>0</v>
      </c>
      <c r="AQ37" s="311">
        <f t="shared" si="14"/>
        <v>0</v>
      </c>
      <c r="AR37" s="311">
        <v>0</v>
      </c>
      <c r="AS37" s="311">
        <v>0</v>
      </c>
      <c r="AT37" s="311">
        <v>0</v>
      </c>
      <c r="AU37" s="311">
        <v>0</v>
      </c>
      <c r="AV37" s="311">
        <v>0</v>
      </c>
      <c r="AW37" s="311">
        <v>0</v>
      </c>
      <c r="AX37" s="311">
        <f t="shared" si="15"/>
        <v>0</v>
      </c>
      <c r="AY37" s="311">
        <f t="shared" si="16"/>
        <v>0</v>
      </c>
      <c r="AZ37" s="311">
        <v>0</v>
      </c>
      <c r="BA37" s="311">
        <v>0</v>
      </c>
      <c r="BB37" s="311">
        <v>0</v>
      </c>
      <c r="BC37" s="311">
        <v>0</v>
      </c>
      <c r="BD37" s="311">
        <v>0</v>
      </c>
      <c r="BE37" s="311">
        <v>0</v>
      </c>
      <c r="BF37" s="311">
        <f t="shared" si="17"/>
        <v>0</v>
      </c>
      <c r="BG37" s="311">
        <v>0</v>
      </c>
      <c r="BH37" s="311">
        <v>0</v>
      </c>
      <c r="BI37" s="311">
        <v>0</v>
      </c>
      <c r="BJ37" s="311">
        <v>0</v>
      </c>
      <c r="BK37" s="311">
        <v>0</v>
      </c>
      <c r="BL37" s="311">
        <v>0</v>
      </c>
      <c r="BM37" s="311">
        <f t="shared" si="18"/>
        <v>0</v>
      </c>
      <c r="BN37" s="311">
        <f t="shared" si="19"/>
        <v>0</v>
      </c>
      <c r="BO37" s="311">
        <v>0</v>
      </c>
      <c r="BP37" s="311">
        <v>0</v>
      </c>
      <c r="BQ37" s="311">
        <v>0</v>
      </c>
      <c r="BR37" s="311">
        <v>0</v>
      </c>
      <c r="BS37" s="311">
        <v>0</v>
      </c>
      <c r="BT37" s="311">
        <v>0</v>
      </c>
      <c r="BU37" s="311">
        <f t="shared" si="20"/>
        <v>0</v>
      </c>
      <c r="BV37" s="311">
        <v>0</v>
      </c>
      <c r="BW37" s="311">
        <v>0</v>
      </c>
      <c r="BX37" s="311">
        <v>0</v>
      </c>
      <c r="BY37" s="311">
        <v>0</v>
      </c>
      <c r="BZ37" s="311">
        <v>0</v>
      </c>
      <c r="CA37" s="311">
        <v>0</v>
      </c>
      <c r="CB37" s="311">
        <f t="shared" si="21"/>
        <v>0</v>
      </c>
      <c r="CC37" s="311">
        <f t="shared" si="22"/>
        <v>0</v>
      </c>
      <c r="CD37" s="311">
        <v>0</v>
      </c>
      <c r="CE37" s="311">
        <v>0</v>
      </c>
      <c r="CF37" s="311">
        <v>0</v>
      </c>
      <c r="CG37" s="311">
        <v>0</v>
      </c>
      <c r="CH37" s="311">
        <v>0</v>
      </c>
      <c r="CI37" s="311">
        <v>0</v>
      </c>
      <c r="CJ37" s="311">
        <f t="shared" si="23"/>
        <v>0</v>
      </c>
      <c r="CK37" s="311">
        <v>0</v>
      </c>
      <c r="CL37" s="311">
        <v>0</v>
      </c>
      <c r="CM37" s="311">
        <v>0</v>
      </c>
      <c r="CN37" s="311">
        <v>0</v>
      </c>
      <c r="CO37" s="311">
        <v>0</v>
      </c>
      <c r="CP37" s="311">
        <v>0</v>
      </c>
      <c r="CQ37" s="311">
        <f t="shared" si="24"/>
        <v>906</v>
      </c>
      <c r="CR37" s="311">
        <f t="shared" si="25"/>
        <v>715</v>
      </c>
      <c r="CS37" s="311">
        <v>0</v>
      </c>
      <c r="CT37" s="311">
        <v>0</v>
      </c>
      <c r="CU37" s="311">
        <v>651</v>
      </c>
      <c r="CV37" s="311">
        <v>64</v>
      </c>
      <c r="CW37" s="311">
        <v>0</v>
      </c>
      <c r="CX37" s="311">
        <v>0</v>
      </c>
      <c r="CY37" s="311">
        <f t="shared" si="26"/>
        <v>191</v>
      </c>
      <c r="CZ37" s="311">
        <v>0</v>
      </c>
      <c r="DA37" s="311">
        <v>0</v>
      </c>
      <c r="DB37" s="311">
        <v>189</v>
      </c>
      <c r="DC37" s="311">
        <v>2</v>
      </c>
      <c r="DD37" s="311">
        <v>0</v>
      </c>
      <c r="DE37" s="311">
        <v>0</v>
      </c>
      <c r="DF37" s="311">
        <f t="shared" si="27"/>
        <v>245</v>
      </c>
      <c r="DG37" s="311">
        <f t="shared" si="28"/>
        <v>0</v>
      </c>
      <c r="DH37" s="311">
        <v>0</v>
      </c>
      <c r="DI37" s="311">
        <v>0</v>
      </c>
      <c r="DJ37" s="311">
        <v>0</v>
      </c>
      <c r="DK37" s="311">
        <v>0</v>
      </c>
      <c r="DL37" s="311">
        <v>0</v>
      </c>
      <c r="DM37" s="311">
        <v>0</v>
      </c>
      <c r="DN37" s="311">
        <f t="shared" si="29"/>
        <v>245</v>
      </c>
      <c r="DO37" s="311">
        <v>0</v>
      </c>
      <c r="DP37" s="311">
        <v>0</v>
      </c>
      <c r="DQ37" s="311">
        <v>0</v>
      </c>
      <c r="DR37" s="311">
        <v>0</v>
      </c>
      <c r="DS37" s="311">
        <v>0</v>
      </c>
      <c r="DT37" s="311">
        <v>245</v>
      </c>
      <c r="DU37" s="311">
        <f t="shared" si="30"/>
        <v>464</v>
      </c>
      <c r="DV37" s="311">
        <v>318</v>
      </c>
      <c r="DW37" s="311">
        <v>0</v>
      </c>
      <c r="DX37" s="311">
        <v>146</v>
      </c>
      <c r="DY37" s="311">
        <v>0</v>
      </c>
      <c r="DZ37" s="311">
        <f t="shared" si="31"/>
        <v>0</v>
      </c>
      <c r="EA37" s="311">
        <f t="shared" si="32"/>
        <v>0</v>
      </c>
      <c r="EB37" s="311">
        <v>0</v>
      </c>
      <c r="EC37" s="311">
        <v>0</v>
      </c>
      <c r="ED37" s="311">
        <v>0</v>
      </c>
      <c r="EE37" s="311">
        <v>0</v>
      </c>
      <c r="EF37" s="311">
        <v>0</v>
      </c>
      <c r="EG37" s="311">
        <v>0</v>
      </c>
      <c r="EH37" s="311">
        <f t="shared" si="33"/>
        <v>0</v>
      </c>
      <c r="EI37" s="311">
        <v>0</v>
      </c>
      <c r="EJ37" s="311">
        <v>0</v>
      </c>
      <c r="EK37" s="311">
        <v>0</v>
      </c>
      <c r="EL37" s="311">
        <v>0</v>
      </c>
      <c r="EM37" s="311">
        <v>0</v>
      </c>
      <c r="EN37" s="311">
        <v>0</v>
      </c>
    </row>
    <row r="38" spans="1:144" s="282" customFormat="1" ht="12" customHeight="1">
      <c r="A38" s="277" t="s">
        <v>555</v>
      </c>
      <c r="B38" s="278" t="s">
        <v>624</v>
      </c>
      <c r="C38" s="277" t="s">
        <v>625</v>
      </c>
      <c r="D38" s="311">
        <f t="shared" si="5"/>
        <v>11858</v>
      </c>
      <c r="E38" s="311">
        <f t="shared" si="6"/>
        <v>8450</v>
      </c>
      <c r="F38" s="311">
        <f t="shared" si="7"/>
        <v>8434</v>
      </c>
      <c r="G38" s="311">
        <v>0</v>
      </c>
      <c r="H38" s="311">
        <v>8434</v>
      </c>
      <c r="I38" s="311">
        <v>0</v>
      </c>
      <c r="J38" s="311">
        <v>0</v>
      </c>
      <c r="K38" s="311">
        <v>0</v>
      </c>
      <c r="L38" s="311">
        <v>0</v>
      </c>
      <c r="M38" s="311">
        <f t="shared" si="8"/>
        <v>16</v>
      </c>
      <c r="N38" s="311">
        <v>0</v>
      </c>
      <c r="O38" s="311">
        <v>16</v>
      </c>
      <c r="P38" s="311">
        <v>0</v>
      </c>
      <c r="Q38" s="311">
        <v>0</v>
      </c>
      <c r="R38" s="311">
        <v>0</v>
      </c>
      <c r="S38" s="311">
        <v>0</v>
      </c>
      <c r="T38" s="311">
        <f t="shared" si="9"/>
        <v>193</v>
      </c>
      <c r="U38" s="311">
        <f t="shared" si="10"/>
        <v>145</v>
      </c>
      <c r="V38" s="311">
        <v>0</v>
      </c>
      <c r="W38" s="311">
        <v>0</v>
      </c>
      <c r="X38" s="311">
        <v>0</v>
      </c>
      <c r="Y38" s="311">
        <v>0</v>
      </c>
      <c r="Z38" s="311">
        <v>0</v>
      </c>
      <c r="AA38" s="311">
        <v>145</v>
      </c>
      <c r="AB38" s="311">
        <f t="shared" si="11"/>
        <v>48</v>
      </c>
      <c r="AC38" s="311">
        <v>0</v>
      </c>
      <c r="AD38" s="311">
        <v>0</v>
      </c>
      <c r="AE38" s="311">
        <v>0</v>
      </c>
      <c r="AF38" s="311">
        <v>0</v>
      </c>
      <c r="AG38" s="311">
        <v>0</v>
      </c>
      <c r="AH38" s="311">
        <v>48</v>
      </c>
      <c r="AI38" s="311">
        <f t="shared" si="12"/>
        <v>83</v>
      </c>
      <c r="AJ38" s="311">
        <f t="shared" si="13"/>
        <v>83</v>
      </c>
      <c r="AK38" s="311">
        <v>0</v>
      </c>
      <c r="AL38" s="311">
        <v>0</v>
      </c>
      <c r="AM38" s="311">
        <v>0</v>
      </c>
      <c r="AN38" s="311">
        <v>83</v>
      </c>
      <c r="AO38" s="311">
        <v>0</v>
      </c>
      <c r="AP38" s="311">
        <v>0</v>
      </c>
      <c r="AQ38" s="311">
        <f t="shared" si="14"/>
        <v>0</v>
      </c>
      <c r="AR38" s="311">
        <v>0</v>
      </c>
      <c r="AS38" s="311">
        <v>0</v>
      </c>
      <c r="AT38" s="311">
        <v>0</v>
      </c>
      <c r="AU38" s="311">
        <v>0</v>
      </c>
      <c r="AV38" s="311">
        <v>0</v>
      </c>
      <c r="AW38" s="311">
        <v>0</v>
      </c>
      <c r="AX38" s="311">
        <f t="shared" si="15"/>
        <v>0</v>
      </c>
      <c r="AY38" s="311">
        <f t="shared" si="16"/>
        <v>0</v>
      </c>
      <c r="AZ38" s="311">
        <v>0</v>
      </c>
      <c r="BA38" s="311">
        <v>0</v>
      </c>
      <c r="BB38" s="311">
        <v>0</v>
      </c>
      <c r="BC38" s="311">
        <v>0</v>
      </c>
      <c r="BD38" s="311">
        <v>0</v>
      </c>
      <c r="BE38" s="311">
        <v>0</v>
      </c>
      <c r="BF38" s="311">
        <f t="shared" si="17"/>
        <v>0</v>
      </c>
      <c r="BG38" s="311">
        <v>0</v>
      </c>
      <c r="BH38" s="311">
        <v>0</v>
      </c>
      <c r="BI38" s="311">
        <v>0</v>
      </c>
      <c r="BJ38" s="311">
        <v>0</v>
      </c>
      <c r="BK38" s="311">
        <v>0</v>
      </c>
      <c r="BL38" s="311">
        <v>0</v>
      </c>
      <c r="BM38" s="311">
        <f t="shared" si="18"/>
        <v>0</v>
      </c>
      <c r="BN38" s="311">
        <f t="shared" si="19"/>
        <v>0</v>
      </c>
      <c r="BO38" s="311">
        <v>0</v>
      </c>
      <c r="BP38" s="311">
        <v>0</v>
      </c>
      <c r="BQ38" s="311">
        <v>0</v>
      </c>
      <c r="BR38" s="311">
        <v>0</v>
      </c>
      <c r="BS38" s="311">
        <v>0</v>
      </c>
      <c r="BT38" s="311">
        <v>0</v>
      </c>
      <c r="BU38" s="311">
        <f t="shared" si="20"/>
        <v>0</v>
      </c>
      <c r="BV38" s="311">
        <v>0</v>
      </c>
      <c r="BW38" s="311">
        <v>0</v>
      </c>
      <c r="BX38" s="311">
        <v>0</v>
      </c>
      <c r="BY38" s="311">
        <v>0</v>
      </c>
      <c r="BZ38" s="311">
        <v>0</v>
      </c>
      <c r="CA38" s="311">
        <v>0</v>
      </c>
      <c r="CB38" s="311">
        <f t="shared" si="21"/>
        <v>0</v>
      </c>
      <c r="CC38" s="311">
        <f t="shared" si="22"/>
        <v>0</v>
      </c>
      <c r="CD38" s="311">
        <v>0</v>
      </c>
      <c r="CE38" s="311">
        <v>0</v>
      </c>
      <c r="CF38" s="311">
        <v>0</v>
      </c>
      <c r="CG38" s="311">
        <v>0</v>
      </c>
      <c r="CH38" s="311">
        <v>0</v>
      </c>
      <c r="CI38" s="311">
        <v>0</v>
      </c>
      <c r="CJ38" s="311">
        <f t="shared" si="23"/>
        <v>0</v>
      </c>
      <c r="CK38" s="311">
        <v>0</v>
      </c>
      <c r="CL38" s="311">
        <v>0</v>
      </c>
      <c r="CM38" s="311">
        <v>0</v>
      </c>
      <c r="CN38" s="311">
        <v>0</v>
      </c>
      <c r="CO38" s="311">
        <v>0</v>
      </c>
      <c r="CP38" s="311">
        <v>0</v>
      </c>
      <c r="CQ38" s="311">
        <f t="shared" si="24"/>
        <v>2408</v>
      </c>
      <c r="CR38" s="311">
        <f t="shared" si="25"/>
        <v>2405</v>
      </c>
      <c r="CS38" s="311">
        <v>0</v>
      </c>
      <c r="CT38" s="311">
        <v>0</v>
      </c>
      <c r="CU38" s="311">
        <v>1534</v>
      </c>
      <c r="CV38" s="311">
        <v>856</v>
      </c>
      <c r="CW38" s="311">
        <v>15</v>
      </c>
      <c r="CX38" s="311">
        <v>0</v>
      </c>
      <c r="CY38" s="311">
        <f t="shared" si="26"/>
        <v>3</v>
      </c>
      <c r="CZ38" s="311">
        <v>0</v>
      </c>
      <c r="DA38" s="311">
        <v>0</v>
      </c>
      <c r="DB38" s="311">
        <v>3</v>
      </c>
      <c r="DC38" s="311">
        <v>0</v>
      </c>
      <c r="DD38" s="311">
        <v>0</v>
      </c>
      <c r="DE38" s="311">
        <v>0</v>
      </c>
      <c r="DF38" s="311">
        <f t="shared" si="27"/>
        <v>0</v>
      </c>
      <c r="DG38" s="311">
        <f t="shared" si="28"/>
        <v>0</v>
      </c>
      <c r="DH38" s="311">
        <v>0</v>
      </c>
      <c r="DI38" s="311">
        <v>0</v>
      </c>
      <c r="DJ38" s="311">
        <v>0</v>
      </c>
      <c r="DK38" s="311">
        <v>0</v>
      </c>
      <c r="DL38" s="311">
        <v>0</v>
      </c>
      <c r="DM38" s="311">
        <v>0</v>
      </c>
      <c r="DN38" s="311">
        <f t="shared" si="29"/>
        <v>0</v>
      </c>
      <c r="DO38" s="311">
        <v>0</v>
      </c>
      <c r="DP38" s="311">
        <v>0</v>
      </c>
      <c r="DQ38" s="311">
        <v>0</v>
      </c>
      <c r="DR38" s="311">
        <v>0</v>
      </c>
      <c r="DS38" s="311">
        <v>0</v>
      </c>
      <c r="DT38" s="311">
        <v>0</v>
      </c>
      <c r="DU38" s="311">
        <f t="shared" si="30"/>
        <v>724</v>
      </c>
      <c r="DV38" s="311">
        <v>724</v>
      </c>
      <c r="DW38" s="311">
        <v>0</v>
      </c>
      <c r="DX38" s="311">
        <v>0</v>
      </c>
      <c r="DY38" s="311">
        <v>0</v>
      </c>
      <c r="DZ38" s="311">
        <f t="shared" si="31"/>
        <v>0</v>
      </c>
      <c r="EA38" s="311">
        <f t="shared" si="32"/>
        <v>0</v>
      </c>
      <c r="EB38" s="311">
        <v>0</v>
      </c>
      <c r="EC38" s="311">
        <v>0</v>
      </c>
      <c r="ED38" s="311">
        <v>0</v>
      </c>
      <c r="EE38" s="311">
        <v>0</v>
      </c>
      <c r="EF38" s="311">
        <v>0</v>
      </c>
      <c r="EG38" s="311">
        <v>0</v>
      </c>
      <c r="EH38" s="311">
        <f t="shared" si="33"/>
        <v>0</v>
      </c>
      <c r="EI38" s="311">
        <v>0</v>
      </c>
      <c r="EJ38" s="311">
        <v>0</v>
      </c>
      <c r="EK38" s="311">
        <v>0</v>
      </c>
      <c r="EL38" s="311">
        <v>0</v>
      </c>
      <c r="EM38" s="311">
        <v>0</v>
      </c>
      <c r="EN38" s="311">
        <v>0</v>
      </c>
    </row>
    <row r="39" spans="1:144" s="282" customFormat="1" ht="12" customHeight="1">
      <c r="A39" s="277" t="s">
        <v>555</v>
      </c>
      <c r="B39" s="278" t="s">
        <v>626</v>
      </c>
      <c r="C39" s="277" t="s">
        <v>627</v>
      </c>
      <c r="D39" s="311">
        <f t="shared" si="5"/>
        <v>16044</v>
      </c>
      <c r="E39" s="311">
        <f t="shared" si="6"/>
        <v>14108</v>
      </c>
      <c r="F39" s="311">
        <f t="shared" si="7"/>
        <v>11888</v>
      </c>
      <c r="G39" s="311">
        <v>0</v>
      </c>
      <c r="H39" s="311">
        <v>11888</v>
      </c>
      <c r="I39" s="311">
        <v>0</v>
      </c>
      <c r="J39" s="311">
        <v>0</v>
      </c>
      <c r="K39" s="311">
        <v>0</v>
      </c>
      <c r="L39" s="311">
        <v>0</v>
      </c>
      <c r="M39" s="311">
        <f t="shared" si="8"/>
        <v>2220</v>
      </c>
      <c r="N39" s="311">
        <v>0</v>
      </c>
      <c r="O39" s="311">
        <v>2220</v>
      </c>
      <c r="P39" s="311">
        <v>0</v>
      </c>
      <c r="Q39" s="311">
        <v>0</v>
      </c>
      <c r="R39" s="311">
        <v>0</v>
      </c>
      <c r="S39" s="311">
        <v>0</v>
      </c>
      <c r="T39" s="311">
        <f t="shared" si="9"/>
        <v>1041</v>
      </c>
      <c r="U39" s="311">
        <f t="shared" si="10"/>
        <v>784</v>
      </c>
      <c r="V39" s="311">
        <v>0</v>
      </c>
      <c r="W39" s="311">
        <v>0</v>
      </c>
      <c r="X39" s="311">
        <v>761</v>
      </c>
      <c r="Y39" s="311">
        <v>0</v>
      </c>
      <c r="Z39" s="311">
        <v>0</v>
      </c>
      <c r="AA39" s="311">
        <v>23</v>
      </c>
      <c r="AB39" s="311">
        <f t="shared" si="11"/>
        <v>257</v>
      </c>
      <c r="AC39" s="311">
        <v>0</v>
      </c>
      <c r="AD39" s="311">
        <v>0</v>
      </c>
      <c r="AE39" s="311">
        <v>139</v>
      </c>
      <c r="AF39" s="311">
        <v>0</v>
      </c>
      <c r="AG39" s="311">
        <v>0</v>
      </c>
      <c r="AH39" s="311">
        <v>118</v>
      </c>
      <c r="AI39" s="311">
        <f t="shared" si="12"/>
        <v>0</v>
      </c>
      <c r="AJ39" s="311">
        <f t="shared" si="13"/>
        <v>0</v>
      </c>
      <c r="AK39" s="311">
        <v>0</v>
      </c>
      <c r="AL39" s="311">
        <v>0</v>
      </c>
      <c r="AM39" s="311">
        <v>0</v>
      </c>
      <c r="AN39" s="311">
        <v>0</v>
      </c>
      <c r="AO39" s="311">
        <v>0</v>
      </c>
      <c r="AP39" s="311">
        <v>0</v>
      </c>
      <c r="AQ39" s="311">
        <f t="shared" si="14"/>
        <v>0</v>
      </c>
      <c r="AR39" s="311">
        <v>0</v>
      </c>
      <c r="AS39" s="311">
        <v>0</v>
      </c>
      <c r="AT39" s="311">
        <v>0</v>
      </c>
      <c r="AU39" s="311">
        <v>0</v>
      </c>
      <c r="AV39" s="311">
        <v>0</v>
      </c>
      <c r="AW39" s="311">
        <v>0</v>
      </c>
      <c r="AX39" s="311">
        <f t="shared" si="15"/>
        <v>0</v>
      </c>
      <c r="AY39" s="311">
        <f t="shared" si="16"/>
        <v>0</v>
      </c>
      <c r="AZ39" s="311">
        <v>0</v>
      </c>
      <c r="BA39" s="311">
        <v>0</v>
      </c>
      <c r="BB39" s="311">
        <v>0</v>
      </c>
      <c r="BC39" s="311">
        <v>0</v>
      </c>
      <c r="BD39" s="311">
        <v>0</v>
      </c>
      <c r="BE39" s="311">
        <v>0</v>
      </c>
      <c r="BF39" s="311">
        <f t="shared" si="17"/>
        <v>0</v>
      </c>
      <c r="BG39" s="311">
        <v>0</v>
      </c>
      <c r="BH39" s="311">
        <v>0</v>
      </c>
      <c r="BI39" s="311">
        <v>0</v>
      </c>
      <c r="BJ39" s="311">
        <v>0</v>
      </c>
      <c r="BK39" s="311">
        <v>0</v>
      </c>
      <c r="BL39" s="311">
        <v>0</v>
      </c>
      <c r="BM39" s="311">
        <f t="shared" si="18"/>
        <v>0</v>
      </c>
      <c r="BN39" s="311">
        <f t="shared" si="19"/>
        <v>0</v>
      </c>
      <c r="BO39" s="311">
        <v>0</v>
      </c>
      <c r="BP39" s="311">
        <v>0</v>
      </c>
      <c r="BQ39" s="311">
        <v>0</v>
      </c>
      <c r="BR39" s="311">
        <v>0</v>
      </c>
      <c r="BS39" s="311">
        <v>0</v>
      </c>
      <c r="BT39" s="311">
        <v>0</v>
      </c>
      <c r="BU39" s="311">
        <f t="shared" si="20"/>
        <v>0</v>
      </c>
      <c r="BV39" s="311">
        <v>0</v>
      </c>
      <c r="BW39" s="311">
        <v>0</v>
      </c>
      <c r="BX39" s="311">
        <v>0</v>
      </c>
      <c r="BY39" s="311">
        <v>0</v>
      </c>
      <c r="BZ39" s="311">
        <v>0</v>
      </c>
      <c r="CA39" s="311">
        <v>0</v>
      </c>
      <c r="CB39" s="311">
        <f t="shared" si="21"/>
        <v>0</v>
      </c>
      <c r="CC39" s="311">
        <f t="shared" si="22"/>
        <v>0</v>
      </c>
      <c r="CD39" s="311">
        <v>0</v>
      </c>
      <c r="CE39" s="311">
        <v>0</v>
      </c>
      <c r="CF39" s="311">
        <v>0</v>
      </c>
      <c r="CG39" s="311">
        <v>0</v>
      </c>
      <c r="CH39" s="311">
        <v>0</v>
      </c>
      <c r="CI39" s="311">
        <v>0</v>
      </c>
      <c r="CJ39" s="311">
        <f t="shared" si="23"/>
        <v>0</v>
      </c>
      <c r="CK39" s="311">
        <v>0</v>
      </c>
      <c r="CL39" s="311">
        <v>0</v>
      </c>
      <c r="CM39" s="311">
        <v>0</v>
      </c>
      <c r="CN39" s="311">
        <v>0</v>
      </c>
      <c r="CO39" s="311">
        <v>0</v>
      </c>
      <c r="CP39" s="311">
        <v>0</v>
      </c>
      <c r="CQ39" s="311">
        <f t="shared" si="24"/>
        <v>0</v>
      </c>
      <c r="CR39" s="311">
        <f t="shared" si="25"/>
        <v>0</v>
      </c>
      <c r="CS39" s="311">
        <v>0</v>
      </c>
      <c r="CT39" s="311">
        <v>0</v>
      </c>
      <c r="CU39" s="311">
        <v>0</v>
      </c>
      <c r="CV39" s="311">
        <v>0</v>
      </c>
      <c r="CW39" s="311">
        <v>0</v>
      </c>
      <c r="CX39" s="311">
        <v>0</v>
      </c>
      <c r="CY39" s="311">
        <f t="shared" si="26"/>
        <v>0</v>
      </c>
      <c r="CZ39" s="311">
        <v>0</v>
      </c>
      <c r="DA39" s="311">
        <v>0</v>
      </c>
      <c r="DB39" s="311">
        <v>0</v>
      </c>
      <c r="DC39" s="311">
        <v>0</v>
      </c>
      <c r="DD39" s="311">
        <v>0</v>
      </c>
      <c r="DE39" s="311">
        <v>0</v>
      </c>
      <c r="DF39" s="311">
        <f t="shared" si="27"/>
        <v>396</v>
      </c>
      <c r="DG39" s="311">
        <f t="shared" si="28"/>
        <v>396</v>
      </c>
      <c r="DH39" s="311">
        <v>0</v>
      </c>
      <c r="DI39" s="311">
        <v>0</v>
      </c>
      <c r="DJ39" s="311">
        <v>138</v>
      </c>
      <c r="DK39" s="311">
        <v>258</v>
      </c>
      <c r="DL39" s="311">
        <v>0</v>
      </c>
      <c r="DM39" s="311">
        <v>0</v>
      </c>
      <c r="DN39" s="311">
        <f t="shared" si="29"/>
        <v>0</v>
      </c>
      <c r="DO39" s="311">
        <v>0</v>
      </c>
      <c r="DP39" s="311">
        <v>0</v>
      </c>
      <c r="DQ39" s="311">
        <v>0</v>
      </c>
      <c r="DR39" s="311">
        <v>0</v>
      </c>
      <c r="DS39" s="311">
        <v>0</v>
      </c>
      <c r="DT39" s="311">
        <v>0</v>
      </c>
      <c r="DU39" s="311">
        <f t="shared" si="30"/>
        <v>499</v>
      </c>
      <c r="DV39" s="311">
        <v>488</v>
      </c>
      <c r="DW39" s="311">
        <v>0</v>
      </c>
      <c r="DX39" s="311">
        <v>11</v>
      </c>
      <c r="DY39" s="311">
        <v>0</v>
      </c>
      <c r="DZ39" s="311">
        <f t="shared" si="31"/>
        <v>0</v>
      </c>
      <c r="EA39" s="311">
        <f t="shared" si="32"/>
        <v>0</v>
      </c>
      <c r="EB39" s="311">
        <v>0</v>
      </c>
      <c r="EC39" s="311">
        <v>0</v>
      </c>
      <c r="ED39" s="311">
        <v>0</v>
      </c>
      <c r="EE39" s="311">
        <v>0</v>
      </c>
      <c r="EF39" s="311">
        <v>0</v>
      </c>
      <c r="EG39" s="311">
        <v>0</v>
      </c>
      <c r="EH39" s="311">
        <f t="shared" si="33"/>
        <v>0</v>
      </c>
      <c r="EI39" s="311">
        <v>0</v>
      </c>
      <c r="EJ39" s="311">
        <v>0</v>
      </c>
      <c r="EK39" s="311">
        <v>0</v>
      </c>
      <c r="EL39" s="311">
        <v>0</v>
      </c>
      <c r="EM39" s="311">
        <v>0</v>
      </c>
      <c r="EN39" s="311">
        <v>0</v>
      </c>
    </row>
    <row r="40" spans="1:144" s="282" customFormat="1" ht="12" customHeight="1">
      <c r="A40" s="277" t="s">
        <v>555</v>
      </c>
      <c r="B40" s="278" t="s">
        <v>628</v>
      </c>
      <c r="C40" s="277" t="s">
        <v>629</v>
      </c>
      <c r="D40" s="311">
        <f t="shared" si="5"/>
        <v>9475</v>
      </c>
      <c r="E40" s="311">
        <f t="shared" si="6"/>
        <v>8364</v>
      </c>
      <c r="F40" s="311">
        <f t="shared" si="7"/>
        <v>7981</v>
      </c>
      <c r="G40" s="311">
        <v>0</v>
      </c>
      <c r="H40" s="311">
        <v>7981</v>
      </c>
      <c r="I40" s="311">
        <v>0</v>
      </c>
      <c r="J40" s="311">
        <v>0</v>
      </c>
      <c r="K40" s="311">
        <v>0</v>
      </c>
      <c r="L40" s="311">
        <v>0</v>
      </c>
      <c r="M40" s="311">
        <f t="shared" si="8"/>
        <v>383</v>
      </c>
      <c r="N40" s="311">
        <v>0</v>
      </c>
      <c r="O40" s="311">
        <v>383</v>
      </c>
      <c r="P40" s="311">
        <v>0</v>
      </c>
      <c r="Q40" s="311">
        <v>0</v>
      </c>
      <c r="R40" s="311">
        <v>0</v>
      </c>
      <c r="S40" s="311">
        <v>0</v>
      </c>
      <c r="T40" s="311">
        <f t="shared" si="9"/>
        <v>365</v>
      </c>
      <c r="U40" s="311">
        <f t="shared" si="10"/>
        <v>310</v>
      </c>
      <c r="V40" s="311">
        <v>0</v>
      </c>
      <c r="W40" s="311">
        <v>0</v>
      </c>
      <c r="X40" s="311">
        <v>291</v>
      </c>
      <c r="Y40" s="311">
        <v>0</v>
      </c>
      <c r="Z40" s="311">
        <v>0</v>
      </c>
      <c r="AA40" s="311">
        <v>19</v>
      </c>
      <c r="AB40" s="311">
        <f t="shared" si="11"/>
        <v>55</v>
      </c>
      <c r="AC40" s="311">
        <v>0</v>
      </c>
      <c r="AD40" s="311">
        <v>0</v>
      </c>
      <c r="AE40" s="311">
        <v>55</v>
      </c>
      <c r="AF40" s="311">
        <v>0</v>
      </c>
      <c r="AG40" s="311">
        <v>0</v>
      </c>
      <c r="AH40" s="311">
        <v>0</v>
      </c>
      <c r="AI40" s="311">
        <f t="shared" si="12"/>
        <v>0</v>
      </c>
      <c r="AJ40" s="311">
        <f t="shared" si="13"/>
        <v>0</v>
      </c>
      <c r="AK40" s="311">
        <v>0</v>
      </c>
      <c r="AL40" s="311">
        <v>0</v>
      </c>
      <c r="AM40" s="311">
        <v>0</v>
      </c>
      <c r="AN40" s="311">
        <v>0</v>
      </c>
      <c r="AO40" s="311">
        <v>0</v>
      </c>
      <c r="AP40" s="311">
        <v>0</v>
      </c>
      <c r="AQ40" s="311">
        <f t="shared" si="14"/>
        <v>0</v>
      </c>
      <c r="AR40" s="311">
        <v>0</v>
      </c>
      <c r="AS40" s="311">
        <v>0</v>
      </c>
      <c r="AT40" s="311">
        <v>0</v>
      </c>
      <c r="AU40" s="311">
        <v>0</v>
      </c>
      <c r="AV40" s="311">
        <v>0</v>
      </c>
      <c r="AW40" s="311">
        <v>0</v>
      </c>
      <c r="AX40" s="311">
        <f t="shared" si="15"/>
        <v>0</v>
      </c>
      <c r="AY40" s="311">
        <f t="shared" si="16"/>
        <v>0</v>
      </c>
      <c r="AZ40" s="311">
        <v>0</v>
      </c>
      <c r="BA40" s="311">
        <v>0</v>
      </c>
      <c r="BB40" s="311">
        <v>0</v>
      </c>
      <c r="BC40" s="311">
        <v>0</v>
      </c>
      <c r="BD40" s="311">
        <v>0</v>
      </c>
      <c r="BE40" s="311">
        <v>0</v>
      </c>
      <c r="BF40" s="311">
        <f t="shared" si="17"/>
        <v>0</v>
      </c>
      <c r="BG40" s="311">
        <v>0</v>
      </c>
      <c r="BH40" s="311">
        <v>0</v>
      </c>
      <c r="BI40" s="311">
        <v>0</v>
      </c>
      <c r="BJ40" s="311">
        <v>0</v>
      </c>
      <c r="BK40" s="311">
        <v>0</v>
      </c>
      <c r="BL40" s="311">
        <v>0</v>
      </c>
      <c r="BM40" s="311">
        <f t="shared" si="18"/>
        <v>0</v>
      </c>
      <c r="BN40" s="311">
        <f t="shared" si="19"/>
        <v>0</v>
      </c>
      <c r="BO40" s="311">
        <v>0</v>
      </c>
      <c r="BP40" s="311">
        <v>0</v>
      </c>
      <c r="BQ40" s="311">
        <v>0</v>
      </c>
      <c r="BR40" s="311">
        <v>0</v>
      </c>
      <c r="BS40" s="311">
        <v>0</v>
      </c>
      <c r="BT40" s="311">
        <v>0</v>
      </c>
      <c r="BU40" s="311">
        <f t="shared" si="20"/>
        <v>0</v>
      </c>
      <c r="BV40" s="311">
        <v>0</v>
      </c>
      <c r="BW40" s="311">
        <v>0</v>
      </c>
      <c r="BX40" s="311">
        <v>0</v>
      </c>
      <c r="BY40" s="311">
        <v>0</v>
      </c>
      <c r="BZ40" s="311">
        <v>0</v>
      </c>
      <c r="CA40" s="311">
        <v>0</v>
      </c>
      <c r="CB40" s="311">
        <f t="shared" si="21"/>
        <v>0</v>
      </c>
      <c r="CC40" s="311">
        <f t="shared" si="22"/>
        <v>0</v>
      </c>
      <c r="CD40" s="311">
        <v>0</v>
      </c>
      <c r="CE40" s="311">
        <v>0</v>
      </c>
      <c r="CF40" s="311">
        <v>0</v>
      </c>
      <c r="CG40" s="311">
        <v>0</v>
      </c>
      <c r="CH40" s="311">
        <v>0</v>
      </c>
      <c r="CI40" s="311">
        <v>0</v>
      </c>
      <c r="CJ40" s="311">
        <f t="shared" si="23"/>
        <v>0</v>
      </c>
      <c r="CK40" s="311">
        <v>0</v>
      </c>
      <c r="CL40" s="311">
        <v>0</v>
      </c>
      <c r="CM40" s="311">
        <v>0</v>
      </c>
      <c r="CN40" s="311">
        <v>0</v>
      </c>
      <c r="CO40" s="311">
        <v>0</v>
      </c>
      <c r="CP40" s="311">
        <v>0</v>
      </c>
      <c r="CQ40" s="311">
        <f t="shared" si="24"/>
        <v>355</v>
      </c>
      <c r="CR40" s="311">
        <f t="shared" si="25"/>
        <v>355</v>
      </c>
      <c r="CS40" s="311">
        <v>0</v>
      </c>
      <c r="CT40" s="311">
        <v>0</v>
      </c>
      <c r="CU40" s="311">
        <v>0</v>
      </c>
      <c r="CV40" s="311">
        <v>355</v>
      </c>
      <c r="CW40" s="311">
        <v>0</v>
      </c>
      <c r="CX40" s="311">
        <v>0</v>
      </c>
      <c r="CY40" s="311">
        <f t="shared" si="26"/>
        <v>0</v>
      </c>
      <c r="CZ40" s="311">
        <v>0</v>
      </c>
      <c r="DA40" s="311">
        <v>0</v>
      </c>
      <c r="DB40" s="311">
        <v>0</v>
      </c>
      <c r="DC40" s="311">
        <v>0</v>
      </c>
      <c r="DD40" s="311">
        <v>0</v>
      </c>
      <c r="DE40" s="311">
        <v>0</v>
      </c>
      <c r="DF40" s="311">
        <f t="shared" si="27"/>
        <v>0</v>
      </c>
      <c r="DG40" s="311">
        <f t="shared" si="28"/>
        <v>0</v>
      </c>
      <c r="DH40" s="311">
        <v>0</v>
      </c>
      <c r="DI40" s="311">
        <v>0</v>
      </c>
      <c r="DJ40" s="311">
        <v>0</v>
      </c>
      <c r="DK40" s="311">
        <v>0</v>
      </c>
      <c r="DL40" s="311">
        <v>0</v>
      </c>
      <c r="DM40" s="311">
        <v>0</v>
      </c>
      <c r="DN40" s="311">
        <f t="shared" si="29"/>
        <v>0</v>
      </c>
      <c r="DO40" s="311">
        <v>0</v>
      </c>
      <c r="DP40" s="311">
        <v>0</v>
      </c>
      <c r="DQ40" s="311">
        <v>0</v>
      </c>
      <c r="DR40" s="311">
        <v>0</v>
      </c>
      <c r="DS40" s="311">
        <v>0</v>
      </c>
      <c r="DT40" s="311">
        <v>0</v>
      </c>
      <c r="DU40" s="311">
        <f t="shared" si="30"/>
        <v>391</v>
      </c>
      <c r="DV40" s="311">
        <v>211</v>
      </c>
      <c r="DW40" s="311">
        <v>0</v>
      </c>
      <c r="DX40" s="311">
        <v>180</v>
      </c>
      <c r="DY40" s="311">
        <v>0</v>
      </c>
      <c r="DZ40" s="311">
        <f t="shared" si="31"/>
        <v>0</v>
      </c>
      <c r="EA40" s="311">
        <f t="shared" si="32"/>
        <v>0</v>
      </c>
      <c r="EB40" s="311">
        <v>0</v>
      </c>
      <c r="EC40" s="311">
        <v>0</v>
      </c>
      <c r="ED40" s="311">
        <v>0</v>
      </c>
      <c r="EE40" s="311">
        <v>0</v>
      </c>
      <c r="EF40" s="311">
        <v>0</v>
      </c>
      <c r="EG40" s="311">
        <v>0</v>
      </c>
      <c r="EH40" s="311">
        <f t="shared" si="33"/>
        <v>0</v>
      </c>
      <c r="EI40" s="311">
        <v>0</v>
      </c>
      <c r="EJ40" s="311">
        <v>0</v>
      </c>
      <c r="EK40" s="311">
        <v>0</v>
      </c>
      <c r="EL40" s="311">
        <v>0</v>
      </c>
      <c r="EM40" s="311">
        <v>0</v>
      </c>
      <c r="EN40" s="311">
        <v>0</v>
      </c>
    </row>
    <row r="41" spans="1:144" s="282" customFormat="1" ht="12" customHeight="1">
      <c r="A41" s="277" t="s">
        <v>555</v>
      </c>
      <c r="B41" s="278" t="s">
        <v>630</v>
      </c>
      <c r="C41" s="277" t="s">
        <v>631</v>
      </c>
      <c r="D41" s="311">
        <f t="shared" si="5"/>
        <v>9781</v>
      </c>
      <c r="E41" s="311">
        <f t="shared" si="6"/>
        <v>8348</v>
      </c>
      <c r="F41" s="311">
        <f t="shared" si="7"/>
        <v>7590</v>
      </c>
      <c r="G41" s="311">
        <v>0</v>
      </c>
      <c r="H41" s="311">
        <v>7590</v>
      </c>
      <c r="I41" s="311">
        <v>0</v>
      </c>
      <c r="J41" s="311">
        <v>0</v>
      </c>
      <c r="K41" s="311">
        <v>0</v>
      </c>
      <c r="L41" s="311">
        <v>0</v>
      </c>
      <c r="M41" s="311">
        <f t="shared" si="8"/>
        <v>758</v>
      </c>
      <c r="N41" s="311">
        <v>0</v>
      </c>
      <c r="O41" s="311">
        <v>758</v>
      </c>
      <c r="P41" s="311">
        <v>0</v>
      </c>
      <c r="Q41" s="311"/>
      <c r="R41" s="311">
        <v>0</v>
      </c>
      <c r="S41" s="311">
        <v>0</v>
      </c>
      <c r="T41" s="311">
        <f t="shared" si="9"/>
        <v>345</v>
      </c>
      <c r="U41" s="311">
        <f t="shared" si="10"/>
        <v>248</v>
      </c>
      <c r="V41" s="311">
        <v>0</v>
      </c>
      <c r="W41" s="311">
        <v>0</v>
      </c>
      <c r="X41" s="311">
        <v>199</v>
      </c>
      <c r="Y41" s="311">
        <v>0</v>
      </c>
      <c r="Z41" s="311">
        <v>0</v>
      </c>
      <c r="AA41" s="311">
        <v>49</v>
      </c>
      <c r="AB41" s="311">
        <f t="shared" si="11"/>
        <v>97</v>
      </c>
      <c r="AC41" s="311">
        <v>0</v>
      </c>
      <c r="AD41" s="311">
        <v>0</v>
      </c>
      <c r="AE41" s="311">
        <v>26</v>
      </c>
      <c r="AF41" s="311"/>
      <c r="AG41" s="311">
        <v>0</v>
      </c>
      <c r="AH41" s="311">
        <v>71</v>
      </c>
      <c r="AI41" s="311">
        <f t="shared" si="12"/>
        <v>0</v>
      </c>
      <c r="AJ41" s="311">
        <f t="shared" si="13"/>
        <v>0</v>
      </c>
      <c r="AK41" s="311">
        <v>0</v>
      </c>
      <c r="AL41" s="311">
        <v>0</v>
      </c>
      <c r="AM41" s="311">
        <v>0</v>
      </c>
      <c r="AN41" s="311">
        <v>0</v>
      </c>
      <c r="AO41" s="311">
        <v>0</v>
      </c>
      <c r="AP41" s="311">
        <v>0</v>
      </c>
      <c r="AQ41" s="311">
        <f t="shared" si="14"/>
        <v>0</v>
      </c>
      <c r="AR41" s="311">
        <v>0</v>
      </c>
      <c r="AS41" s="311">
        <v>0</v>
      </c>
      <c r="AT41" s="311">
        <v>0</v>
      </c>
      <c r="AU41" s="311">
        <v>0</v>
      </c>
      <c r="AV41" s="311">
        <v>0</v>
      </c>
      <c r="AW41" s="311">
        <v>0</v>
      </c>
      <c r="AX41" s="311">
        <f t="shared" si="15"/>
        <v>0</v>
      </c>
      <c r="AY41" s="311">
        <f t="shared" si="16"/>
        <v>0</v>
      </c>
      <c r="AZ41" s="311">
        <v>0</v>
      </c>
      <c r="BA41" s="311">
        <v>0</v>
      </c>
      <c r="BB41" s="311">
        <v>0</v>
      </c>
      <c r="BC41" s="311">
        <v>0</v>
      </c>
      <c r="BD41" s="311">
        <v>0</v>
      </c>
      <c r="BE41" s="311">
        <v>0</v>
      </c>
      <c r="BF41" s="311">
        <f t="shared" si="17"/>
        <v>0</v>
      </c>
      <c r="BG41" s="311">
        <v>0</v>
      </c>
      <c r="BH41" s="311">
        <v>0</v>
      </c>
      <c r="BI41" s="311">
        <v>0</v>
      </c>
      <c r="BJ41" s="311">
        <v>0</v>
      </c>
      <c r="BK41" s="311">
        <v>0</v>
      </c>
      <c r="BL41" s="311">
        <v>0</v>
      </c>
      <c r="BM41" s="311">
        <f t="shared" si="18"/>
        <v>0</v>
      </c>
      <c r="BN41" s="311">
        <f t="shared" si="19"/>
        <v>0</v>
      </c>
      <c r="BO41" s="311">
        <v>0</v>
      </c>
      <c r="BP41" s="311">
        <v>0</v>
      </c>
      <c r="BQ41" s="311">
        <v>0</v>
      </c>
      <c r="BR41" s="311">
        <v>0</v>
      </c>
      <c r="BS41" s="311">
        <v>0</v>
      </c>
      <c r="BT41" s="311">
        <v>0</v>
      </c>
      <c r="BU41" s="311">
        <f t="shared" si="20"/>
        <v>0</v>
      </c>
      <c r="BV41" s="311">
        <v>0</v>
      </c>
      <c r="BW41" s="311">
        <v>0</v>
      </c>
      <c r="BX41" s="311">
        <v>0</v>
      </c>
      <c r="BY41" s="311">
        <v>0</v>
      </c>
      <c r="BZ41" s="311">
        <v>0</v>
      </c>
      <c r="CA41" s="311">
        <v>0</v>
      </c>
      <c r="CB41" s="311">
        <f t="shared" si="21"/>
        <v>0</v>
      </c>
      <c r="CC41" s="311">
        <f t="shared" si="22"/>
        <v>0</v>
      </c>
      <c r="CD41" s="311">
        <v>0</v>
      </c>
      <c r="CE41" s="311">
        <v>0</v>
      </c>
      <c r="CF41" s="311">
        <v>0</v>
      </c>
      <c r="CG41" s="311">
        <v>0</v>
      </c>
      <c r="CH41" s="311">
        <v>0</v>
      </c>
      <c r="CI41" s="311">
        <v>0</v>
      </c>
      <c r="CJ41" s="311">
        <f t="shared" si="23"/>
        <v>0</v>
      </c>
      <c r="CK41" s="311">
        <v>0</v>
      </c>
      <c r="CL41" s="311">
        <v>0</v>
      </c>
      <c r="CM41" s="311">
        <v>0</v>
      </c>
      <c r="CN41" s="311">
        <v>0</v>
      </c>
      <c r="CO41" s="311">
        <v>0</v>
      </c>
      <c r="CP41" s="311">
        <v>0</v>
      </c>
      <c r="CQ41" s="311">
        <f t="shared" si="24"/>
        <v>0</v>
      </c>
      <c r="CR41" s="311">
        <f t="shared" si="25"/>
        <v>0</v>
      </c>
      <c r="CS41" s="311">
        <v>0</v>
      </c>
      <c r="CT41" s="311">
        <v>0</v>
      </c>
      <c r="CU41" s="311">
        <v>0</v>
      </c>
      <c r="CV41" s="311">
        <v>0</v>
      </c>
      <c r="CW41" s="311">
        <v>0</v>
      </c>
      <c r="CX41" s="311">
        <v>0</v>
      </c>
      <c r="CY41" s="311">
        <f t="shared" si="26"/>
        <v>0</v>
      </c>
      <c r="CZ41" s="311">
        <v>0</v>
      </c>
      <c r="DA41" s="311">
        <v>0</v>
      </c>
      <c r="DB41" s="311">
        <v>0</v>
      </c>
      <c r="DC41" s="311">
        <v>0</v>
      </c>
      <c r="DD41" s="311">
        <v>0</v>
      </c>
      <c r="DE41" s="311">
        <v>0</v>
      </c>
      <c r="DF41" s="311">
        <f t="shared" si="27"/>
        <v>0</v>
      </c>
      <c r="DG41" s="311">
        <f t="shared" si="28"/>
        <v>0</v>
      </c>
      <c r="DH41" s="311">
        <v>0</v>
      </c>
      <c r="DI41" s="311">
        <v>0</v>
      </c>
      <c r="DJ41" s="311">
        <v>0</v>
      </c>
      <c r="DK41" s="311">
        <v>0</v>
      </c>
      <c r="DL41" s="311">
        <v>0</v>
      </c>
      <c r="DM41" s="311">
        <v>0</v>
      </c>
      <c r="DN41" s="311">
        <f t="shared" si="29"/>
        <v>0</v>
      </c>
      <c r="DO41" s="311">
        <v>0</v>
      </c>
      <c r="DP41" s="311">
        <v>0</v>
      </c>
      <c r="DQ41" s="311">
        <v>0</v>
      </c>
      <c r="DR41" s="311">
        <v>0</v>
      </c>
      <c r="DS41" s="311">
        <v>0</v>
      </c>
      <c r="DT41" s="311">
        <v>0</v>
      </c>
      <c r="DU41" s="311">
        <f t="shared" si="30"/>
        <v>1088</v>
      </c>
      <c r="DV41" s="311">
        <v>1088</v>
      </c>
      <c r="DW41" s="311">
        <v>0</v>
      </c>
      <c r="DX41" s="311">
        <v>0</v>
      </c>
      <c r="DY41" s="311">
        <v>0</v>
      </c>
      <c r="DZ41" s="311">
        <f t="shared" si="31"/>
        <v>0</v>
      </c>
      <c r="EA41" s="311">
        <f t="shared" si="32"/>
        <v>0</v>
      </c>
      <c r="EB41" s="311">
        <v>0</v>
      </c>
      <c r="EC41" s="311">
        <v>0</v>
      </c>
      <c r="ED41" s="311">
        <v>0</v>
      </c>
      <c r="EE41" s="311">
        <v>0</v>
      </c>
      <c r="EF41" s="311">
        <v>0</v>
      </c>
      <c r="EG41" s="311">
        <v>0</v>
      </c>
      <c r="EH41" s="311">
        <f t="shared" si="33"/>
        <v>0</v>
      </c>
      <c r="EI41" s="311">
        <v>0</v>
      </c>
      <c r="EJ41" s="311">
        <v>0</v>
      </c>
      <c r="EK41" s="311">
        <v>0</v>
      </c>
      <c r="EL41" s="311">
        <v>0</v>
      </c>
      <c r="EM41" s="311">
        <v>0</v>
      </c>
      <c r="EN41" s="311">
        <v>0</v>
      </c>
    </row>
    <row r="42" spans="1:144" s="282" customFormat="1" ht="12" customHeight="1">
      <c r="A42" s="277" t="s">
        <v>555</v>
      </c>
      <c r="B42" s="278" t="s">
        <v>632</v>
      </c>
      <c r="C42" s="277" t="s">
        <v>633</v>
      </c>
      <c r="D42" s="311">
        <f t="shared" si="5"/>
        <v>5763</v>
      </c>
      <c r="E42" s="311">
        <f t="shared" si="6"/>
        <v>5009</v>
      </c>
      <c r="F42" s="311">
        <f t="shared" si="7"/>
        <v>4585</v>
      </c>
      <c r="G42" s="311">
        <v>0</v>
      </c>
      <c r="H42" s="311">
        <v>4585</v>
      </c>
      <c r="I42" s="311">
        <v>0</v>
      </c>
      <c r="J42" s="311">
        <v>0</v>
      </c>
      <c r="K42" s="311">
        <v>0</v>
      </c>
      <c r="L42" s="311">
        <v>0</v>
      </c>
      <c r="M42" s="311">
        <f t="shared" si="8"/>
        <v>424</v>
      </c>
      <c r="N42" s="311">
        <v>0</v>
      </c>
      <c r="O42" s="311">
        <v>424</v>
      </c>
      <c r="P42" s="311">
        <v>0</v>
      </c>
      <c r="Q42" s="311">
        <v>0</v>
      </c>
      <c r="R42" s="311">
        <v>0</v>
      </c>
      <c r="S42" s="311">
        <v>0</v>
      </c>
      <c r="T42" s="311">
        <f t="shared" si="9"/>
        <v>358</v>
      </c>
      <c r="U42" s="311">
        <f t="shared" si="10"/>
        <v>317</v>
      </c>
      <c r="V42" s="311">
        <v>0</v>
      </c>
      <c r="W42" s="311">
        <v>0</v>
      </c>
      <c r="X42" s="311">
        <v>0</v>
      </c>
      <c r="Y42" s="311">
        <v>0</v>
      </c>
      <c r="Z42" s="311">
        <v>0</v>
      </c>
      <c r="AA42" s="311">
        <v>317</v>
      </c>
      <c r="AB42" s="311">
        <f t="shared" si="11"/>
        <v>41</v>
      </c>
      <c r="AC42" s="311">
        <v>0</v>
      </c>
      <c r="AD42" s="311">
        <v>0</v>
      </c>
      <c r="AE42" s="311">
        <v>0</v>
      </c>
      <c r="AF42" s="311">
        <v>0</v>
      </c>
      <c r="AG42" s="311">
        <v>0</v>
      </c>
      <c r="AH42" s="311">
        <v>41</v>
      </c>
      <c r="AI42" s="311">
        <f t="shared" si="12"/>
        <v>0</v>
      </c>
      <c r="AJ42" s="311">
        <f t="shared" si="13"/>
        <v>0</v>
      </c>
      <c r="AK42" s="311">
        <v>0</v>
      </c>
      <c r="AL42" s="311">
        <v>0</v>
      </c>
      <c r="AM42" s="311">
        <v>0</v>
      </c>
      <c r="AN42" s="311">
        <v>0</v>
      </c>
      <c r="AO42" s="311">
        <v>0</v>
      </c>
      <c r="AP42" s="311">
        <v>0</v>
      </c>
      <c r="AQ42" s="311">
        <f t="shared" si="14"/>
        <v>0</v>
      </c>
      <c r="AR42" s="311">
        <v>0</v>
      </c>
      <c r="AS42" s="311">
        <v>0</v>
      </c>
      <c r="AT42" s="311">
        <v>0</v>
      </c>
      <c r="AU42" s="311">
        <v>0</v>
      </c>
      <c r="AV42" s="311">
        <v>0</v>
      </c>
      <c r="AW42" s="311">
        <v>0</v>
      </c>
      <c r="AX42" s="311">
        <f t="shared" si="15"/>
        <v>0</v>
      </c>
      <c r="AY42" s="311">
        <f t="shared" si="16"/>
        <v>0</v>
      </c>
      <c r="AZ42" s="311">
        <v>0</v>
      </c>
      <c r="BA42" s="311">
        <v>0</v>
      </c>
      <c r="BB42" s="311">
        <v>0</v>
      </c>
      <c r="BC42" s="311">
        <v>0</v>
      </c>
      <c r="BD42" s="311">
        <v>0</v>
      </c>
      <c r="BE42" s="311">
        <v>0</v>
      </c>
      <c r="BF42" s="311">
        <f t="shared" si="17"/>
        <v>0</v>
      </c>
      <c r="BG42" s="311">
        <v>0</v>
      </c>
      <c r="BH42" s="311">
        <v>0</v>
      </c>
      <c r="BI42" s="311">
        <v>0</v>
      </c>
      <c r="BJ42" s="311">
        <v>0</v>
      </c>
      <c r="BK42" s="311">
        <v>0</v>
      </c>
      <c r="BL42" s="311">
        <v>0</v>
      </c>
      <c r="BM42" s="311">
        <f t="shared" si="18"/>
        <v>0</v>
      </c>
      <c r="BN42" s="311">
        <f t="shared" si="19"/>
        <v>0</v>
      </c>
      <c r="BO42" s="311">
        <v>0</v>
      </c>
      <c r="BP42" s="311">
        <v>0</v>
      </c>
      <c r="BQ42" s="311">
        <v>0</v>
      </c>
      <c r="BR42" s="311">
        <v>0</v>
      </c>
      <c r="BS42" s="311">
        <v>0</v>
      </c>
      <c r="BT42" s="311">
        <v>0</v>
      </c>
      <c r="BU42" s="311">
        <f t="shared" si="20"/>
        <v>0</v>
      </c>
      <c r="BV42" s="311">
        <v>0</v>
      </c>
      <c r="BW42" s="311">
        <v>0</v>
      </c>
      <c r="BX42" s="311">
        <v>0</v>
      </c>
      <c r="BY42" s="311">
        <v>0</v>
      </c>
      <c r="BZ42" s="311">
        <v>0</v>
      </c>
      <c r="CA42" s="311">
        <v>0</v>
      </c>
      <c r="CB42" s="311">
        <f t="shared" si="21"/>
        <v>0</v>
      </c>
      <c r="CC42" s="311">
        <f t="shared" si="22"/>
        <v>0</v>
      </c>
      <c r="CD42" s="311">
        <v>0</v>
      </c>
      <c r="CE42" s="311">
        <v>0</v>
      </c>
      <c r="CF42" s="311">
        <v>0</v>
      </c>
      <c r="CG42" s="311">
        <v>0</v>
      </c>
      <c r="CH42" s="311">
        <v>0</v>
      </c>
      <c r="CI42" s="311">
        <v>0</v>
      </c>
      <c r="CJ42" s="311">
        <f t="shared" si="23"/>
        <v>0</v>
      </c>
      <c r="CK42" s="311">
        <v>0</v>
      </c>
      <c r="CL42" s="311">
        <v>0</v>
      </c>
      <c r="CM42" s="311">
        <v>0</v>
      </c>
      <c r="CN42" s="311">
        <v>0</v>
      </c>
      <c r="CO42" s="311">
        <v>0</v>
      </c>
      <c r="CP42" s="311">
        <v>0</v>
      </c>
      <c r="CQ42" s="311">
        <f t="shared" si="24"/>
        <v>396</v>
      </c>
      <c r="CR42" s="311">
        <f t="shared" si="25"/>
        <v>367</v>
      </c>
      <c r="CS42" s="311">
        <v>0</v>
      </c>
      <c r="CT42" s="311">
        <v>0</v>
      </c>
      <c r="CU42" s="311">
        <v>0</v>
      </c>
      <c r="CV42" s="311">
        <v>358</v>
      </c>
      <c r="CW42" s="311">
        <v>9</v>
      </c>
      <c r="CX42" s="311">
        <v>0</v>
      </c>
      <c r="CY42" s="311">
        <f t="shared" si="26"/>
        <v>29</v>
      </c>
      <c r="CZ42" s="311">
        <v>0</v>
      </c>
      <c r="DA42" s="311">
        <v>0</v>
      </c>
      <c r="DB42" s="311">
        <v>0</v>
      </c>
      <c r="DC42" s="311">
        <v>29</v>
      </c>
      <c r="DD42" s="311">
        <v>0</v>
      </c>
      <c r="DE42" s="311">
        <v>0</v>
      </c>
      <c r="DF42" s="311">
        <f t="shared" si="27"/>
        <v>0</v>
      </c>
      <c r="DG42" s="311">
        <f t="shared" si="28"/>
        <v>0</v>
      </c>
      <c r="DH42" s="311">
        <v>0</v>
      </c>
      <c r="DI42" s="311">
        <v>0</v>
      </c>
      <c r="DJ42" s="311">
        <v>0</v>
      </c>
      <c r="DK42" s="311">
        <v>0</v>
      </c>
      <c r="DL42" s="311">
        <v>0</v>
      </c>
      <c r="DM42" s="311">
        <v>0</v>
      </c>
      <c r="DN42" s="311">
        <f t="shared" si="29"/>
        <v>0</v>
      </c>
      <c r="DO42" s="311">
        <v>0</v>
      </c>
      <c r="DP42" s="311">
        <v>0</v>
      </c>
      <c r="DQ42" s="311">
        <v>0</v>
      </c>
      <c r="DR42" s="311">
        <v>0</v>
      </c>
      <c r="DS42" s="311">
        <v>0</v>
      </c>
      <c r="DT42" s="311">
        <v>0</v>
      </c>
      <c r="DU42" s="311">
        <f t="shared" si="30"/>
        <v>0</v>
      </c>
      <c r="DV42" s="311">
        <v>0</v>
      </c>
      <c r="DW42" s="311">
        <v>0</v>
      </c>
      <c r="DX42" s="311">
        <v>0</v>
      </c>
      <c r="DY42" s="311">
        <v>0</v>
      </c>
      <c r="DZ42" s="311">
        <f t="shared" si="31"/>
        <v>0</v>
      </c>
      <c r="EA42" s="311">
        <f t="shared" si="32"/>
        <v>0</v>
      </c>
      <c r="EB42" s="311">
        <v>0</v>
      </c>
      <c r="EC42" s="311">
        <v>0</v>
      </c>
      <c r="ED42" s="311">
        <v>0</v>
      </c>
      <c r="EE42" s="311">
        <v>0</v>
      </c>
      <c r="EF42" s="311">
        <v>0</v>
      </c>
      <c r="EG42" s="311">
        <v>0</v>
      </c>
      <c r="EH42" s="311">
        <f t="shared" si="33"/>
        <v>0</v>
      </c>
      <c r="EI42" s="311">
        <v>0</v>
      </c>
      <c r="EJ42" s="311">
        <v>0</v>
      </c>
      <c r="EK42" s="311">
        <v>0</v>
      </c>
      <c r="EL42" s="311">
        <v>0</v>
      </c>
      <c r="EM42" s="311">
        <v>0</v>
      </c>
      <c r="EN42" s="311">
        <v>0</v>
      </c>
    </row>
    <row r="43" spans="1:144" s="282" customFormat="1" ht="12" customHeight="1">
      <c r="A43" s="277" t="s">
        <v>555</v>
      </c>
      <c r="B43" s="278" t="s">
        <v>634</v>
      </c>
      <c r="C43" s="277" t="s">
        <v>635</v>
      </c>
      <c r="D43" s="311">
        <f t="shared" si="5"/>
        <v>13519</v>
      </c>
      <c r="E43" s="311">
        <f t="shared" si="6"/>
        <v>9765</v>
      </c>
      <c r="F43" s="311">
        <f t="shared" si="7"/>
        <v>9356</v>
      </c>
      <c r="G43" s="311">
        <v>0</v>
      </c>
      <c r="H43" s="311">
        <v>9356</v>
      </c>
      <c r="I43" s="311">
        <v>0</v>
      </c>
      <c r="J43" s="311">
        <v>0</v>
      </c>
      <c r="K43" s="311">
        <v>0</v>
      </c>
      <c r="L43" s="311">
        <v>0</v>
      </c>
      <c r="M43" s="311">
        <f t="shared" si="8"/>
        <v>409</v>
      </c>
      <c r="N43" s="311">
        <v>0</v>
      </c>
      <c r="O43" s="311">
        <v>409</v>
      </c>
      <c r="P43" s="311">
        <v>0</v>
      </c>
      <c r="Q43" s="311">
        <v>0</v>
      </c>
      <c r="R43" s="311">
        <v>0</v>
      </c>
      <c r="S43" s="311">
        <v>0</v>
      </c>
      <c r="T43" s="311">
        <f t="shared" si="9"/>
        <v>986</v>
      </c>
      <c r="U43" s="311">
        <f t="shared" si="10"/>
        <v>594</v>
      </c>
      <c r="V43" s="311">
        <v>0</v>
      </c>
      <c r="W43" s="311">
        <v>0</v>
      </c>
      <c r="X43" s="311">
        <v>594</v>
      </c>
      <c r="Y43" s="311">
        <v>0</v>
      </c>
      <c r="Z43" s="311">
        <v>0</v>
      </c>
      <c r="AA43" s="311">
        <v>0</v>
      </c>
      <c r="AB43" s="311">
        <f t="shared" si="11"/>
        <v>392</v>
      </c>
      <c r="AC43" s="311">
        <v>0</v>
      </c>
      <c r="AD43" s="311">
        <v>0</v>
      </c>
      <c r="AE43" s="311">
        <v>392</v>
      </c>
      <c r="AF43" s="311">
        <v>0</v>
      </c>
      <c r="AG43" s="311">
        <v>0</v>
      </c>
      <c r="AH43" s="311">
        <v>0</v>
      </c>
      <c r="AI43" s="311">
        <f t="shared" si="12"/>
        <v>436</v>
      </c>
      <c r="AJ43" s="311">
        <f t="shared" si="13"/>
        <v>0</v>
      </c>
      <c r="AK43" s="311">
        <v>0</v>
      </c>
      <c r="AL43" s="311">
        <v>0</v>
      </c>
      <c r="AM43" s="311">
        <v>0</v>
      </c>
      <c r="AN43" s="311">
        <v>0</v>
      </c>
      <c r="AO43" s="311">
        <v>0</v>
      </c>
      <c r="AP43" s="311">
        <v>0</v>
      </c>
      <c r="AQ43" s="311">
        <f t="shared" si="14"/>
        <v>436</v>
      </c>
      <c r="AR43" s="311">
        <v>0</v>
      </c>
      <c r="AS43" s="311">
        <v>436</v>
      </c>
      <c r="AT43" s="311">
        <v>0</v>
      </c>
      <c r="AU43" s="311">
        <v>0</v>
      </c>
      <c r="AV43" s="311">
        <v>0</v>
      </c>
      <c r="AW43" s="311">
        <v>0</v>
      </c>
      <c r="AX43" s="311">
        <f t="shared" si="15"/>
        <v>0</v>
      </c>
      <c r="AY43" s="311">
        <f t="shared" si="16"/>
        <v>0</v>
      </c>
      <c r="AZ43" s="311">
        <v>0</v>
      </c>
      <c r="BA43" s="311">
        <v>0</v>
      </c>
      <c r="BB43" s="311">
        <v>0</v>
      </c>
      <c r="BC43" s="311">
        <v>0</v>
      </c>
      <c r="BD43" s="311">
        <v>0</v>
      </c>
      <c r="BE43" s="311">
        <v>0</v>
      </c>
      <c r="BF43" s="311">
        <f t="shared" si="17"/>
        <v>0</v>
      </c>
      <c r="BG43" s="311">
        <v>0</v>
      </c>
      <c r="BH43" s="311">
        <v>0</v>
      </c>
      <c r="BI43" s="311">
        <v>0</v>
      </c>
      <c r="BJ43" s="311">
        <v>0</v>
      </c>
      <c r="BK43" s="311">
        <v>0</v>
      </c>
      <c r="BL43" s="311">
        <v>0</v>
      </c>
      <c r="BM43" s="311">
        <f t="shared" si="18"/>
        <v>0</v>
      </c>
      <c r="BN43" s="311">
        <f t="shared" si="19"/>
        <v>0</v>
      </c>
      <c r="BO43" s="311">
        <v>0</v>
      </c>
      <c r="BP43" s="311">
        <v>0</v>
      </c>
      <c r="BQ43" s="311">
        <v>0</v>
      </c>
      <c r="BR43" s="311">
        <v>0</v>
      </c>
      <c r="BS43" s="311">
        <v>0</v>
      </c>
      <c r="BT43" s="311">
        <v>0</v>
      </c>
      <c r="BU43" s="311">
        <f t="shared" si="20"/>
        <v>0</v>
      </c>
      <c r="BV43" s="311">
        <v>0</v>
      </c>
      <c r="BW43" s="311">
        <v>0</v>
      </c>
      <c r="BX43" s="311">
        <v>0</v>
      </c>
      <c r="BY43" s="311">
        <v>0</v>
      </c>
      <c r="BZ43" s="311">
        <v>0</v>
      </c>
      <c r="CA43" s="311">
        <v>0</v>
      </c>
      <c r="CB43" s="311">
        <f t="shared" si="21"/>
        <v>0</v>
      </c>
      <c r="CC43" s="311">
        <f t="shared" si="22"/>
        <v>0</v>
      </c>
      <c r="CD43" s="311">
        <v>0</v>
      </c>
      <c r="CE43" s="311">
        <v>0</v>
      </c>
      <c r="CF43" s="311">
        <v>0</v>
      </c>
      <c r="CG43" s="311">
        <v>0</v>
      </c>
      <c r="CH43" s="311">
        <v>0</v>
      </c>
      <c r="CI43" s="311">
        <v>0</v>
      </c>
      <c r="CJ43" s="311">
        <f t="shared" si="23"/>
        <v>0</v>
      </c>
      <c r="CK43" s="311">
        <v>0</v>
      </c>
      <c r="CL43" s="311">
        <v>0</v>
      </c>
      <c r="CM43" s="311">
        <v>0</v>
      </c>
      <c r="CN43" s="311">
        <v>0</v>
      </c>
      <c r="CO43" s="311">
        <v>0</v>
      </c>
      <c r="CP43" s="311">
        <v>0</v>
      </c>
      <c r="CQ43" s="311">
        <f t="shared" si="24"/>
        <v>836</v>
      </c>
      <c r="CR43" s="311">
        <f t="shared" si="25"/>
        <v>752</v>
      </c>
      <c r="CS43" s="311">
        <v>0</v>
      </c>
      <c r="CT43" s="311">
        <v>0</v>
      </c>
      <c r="CU43" s="311">
        <v>0</v>
      </c>
      <c r="CV43" s="311">
        <v>752</v>
      </c>
      <c r="CW43" s="311">
        <v>0</v>
      </c>
      <c r="CX43" s="311">
        <v>0</v>
      </c>
      <c r="CY43" s="311">
        <f t="shared" si="26"/>
        <v>84</v>
      </c>
      <c r="CZ43" s="311">
        <v>0</v>
      </c>
      <c r="DA43" s="311">
        <v>0</v>
      </c>
      <c r="DB43" s="311">
        <v>0</v>
      </c>
      <c r="DC43" s="311">
        <v>84</v>
      </c>
      <c r="DD43" s="311">
        <v>0</v>
      </c>
      <c r="DE43" s="311">
        <v>0</v>
      </c>
      <c r="DF43" s="311">
        <f t="shared" si="27"/>
        <v>0</v>
      </c>
      <c r="DG43" s="311">
        <f t="shared" si="28"/>
        <v>0</v>
      </c>
      <c r="DH43" s="311">
        <v>0</v>
      </c>
      <c r="DI43" s="311">
        <v>0</v>
      </c>
      <c r="DJ43" s="311">
        <v>0</v>
      </c>
      <c r="DK43" s="311">
        <v>0</v>
      </c>
      <c r="DL43" s="311">
        <v>0</v>
      </c>
      <c r="DM43" s="311">
        <v>0</v>
      </c>
      <c r="DN43" s="311">
        <f t="shared" si="29"/>
        <v>0</v>
      </c>
      <c r="DO43" s="311">
        <v>0</v>
      </c>
      <c r="DP43" s="311">
        <v>0</v>
      </c>
      <c r="DQ43" s="311">
        <v>0</v>
      </c>
      <c r="DR43" s="311">
        <v>0</v>
      </c>
      <c r="DS43" s="311">
        <v>0</v>
      </c>
      <c r="DT43" s="311">
        <v>0</v>
      </c>
      <c r="DU43" s="311">
        <f t="shared" si="30"/>
        <v>1496</v>
      </c>
      <c r="DV43" s="311">
        <v>1346</v>
      </c>
      <c r="DW43" s="311">
        <v>0</v>
      </c>
      <c r="DX43" s="311">
        <v>150</v>
      </c>
      <c r="DY43" s="311">
        <v>0</v>
      </c>
      <c r="DZ43" s="311">
        <f t="shared" si="31"/>
        <v>0</v>
      </c>
      <c r="EA43" s="311">
        <f t="shared" si="32"/>
        <v>0</v>
      </c>
      <c r="EB43" s="311">
        <v>0</v>
      </c>
      <c r="EC43" s="311">
        <v>0</v>
      </c>
      <c r="ED43" s="311">
        <v>0</v>
      </c>
      <c r="EE43" s="311">
        <v>0</v>
      </c>
      <c r="EF43" s="311">
        <v>0</v>
      </c>
      <c r="EG43" s="311">
        <v>0</v>
      </c>
      <c r="EH43" s="311">
        <f t="shared" si="33"/>
        <v>0</v>
      </c>
      <c r="EI43" s="311">
        <v>0</v>
      </c>
      <c r="EJ43" s="311">
        <v>0</v>
      </c>
      <c r="EK43" s="311">
        <v>0</v>
      </c>
      <c r="EL43" s="311">
        <v>0</v>
      </c>
      <c r="EM43" s="311">
        <v>0</v>
      </c>
      <c r="EN43" s="311">
        <v>0</v>
      </c>
    </row>
    <row r="44" spans="1:144" s="282" customFormat="1" ht="12" customHeight="1">
      <c r="A44" s="277" t="s">
        <v>555</v>
      </c>
      <c r="B44" s="278" t="s">
        <v>636</v>
      </c>
      <c r="C44" s="277" t="s">
        <v>637</v>
      </c>
      <c r="D44" s="311">
        <f t="shared" si="5"/>
        <v>6389</v>
      </c>
      <c r="E44" s="311">
        <f t="shared" si="6"/>
        <v>4961</v>
      </c>
      <c r="F44" s="311">
        <f t="shared" si="7"/>
        <v>4167</v>
      </c>
      <c r="G44" s="311">
        <v>0</v>
      </c>
      <c r="H44" s="311">
        <v>4167</v>
      </c>
      <c r="I44" s="311">
        <v>0</v>
      </c>
      <c r="J44" s="311">
        <v>0</v>
      </c>
      <c r="K44" s="311">
        <v>0</v>
      </c>
      <c r="L44" s="311">
        <v>0</v>
      </c>
      <c r="M44" s="311">
        <f t="shared" si="8"/>
        <v>794</v>
      </c>
      <c r="N44" s="311">
        <v>0</v>
      </c>
      <c r="O44" s="311">
        <v>794</v>
      </c>
      <c r="P44" s="311">
        <v>0</v>
      </c>
      <c r="Q44" s="311">
        <v>0</v>
      </c>
      <c r="R44" s="311">
        <v>0</v>
      </c>
      <c r="S44" s="311">
        <v>0</v>
      </c>
      <c r="T44" s="311">
        <f t="shared" si="9"/>
        <v>235</v>
      </c>
      <c r="U44" s="311">
        <f t="shared" si="10"/>
        <v>199</v>
      </c>
      <c r="V44" s="311">
        <v>0</v>
      </c>
      <c r="W44" s="311">
        <v>0</v>
      </c>
      <c r="X44" s="311">
        <v>111</v>
      </c>
      <c r="Y44" s="311">
        <v>88</v>
      </c>
      <c r="Z44" s="311">
        <v>0</v>
      </c>
      <c r="AA44" s="311">
        <v>0</v>
      </c>
      <c r="AB44" s="311">
        <f t="shared" si="11"/>
        <v>36</v>
      </c>
      <c r="AC44" s="311">
        <v>0</v>
      </c>
      <c r="AD44" s="311">
        <v>0</v>
      </c>
      <c r="AE44" s="311">
        <v>21</v>
      </c>
      <c r="AF44" s="311">
        <v>15</v>
      </c>
      <c r="AG44" s="311">
        <v>0</v>
      </c>
      <c r="AH44" s="311">
        <v>0</v>
      </c>
      <c r="AI44" s="311">
        <f t="shared" si="12"/>
        <v>0</v>
      </c>
      <c r="AJ44" s="311">
        <f t="shared" si="13"/>
        <v>0</v>
      </c>
      <c r="AK44" s="311">
        <v>0</v>
      </c>
      <c r="AL44" s="311">
        <v>0</v>
      </c>
      <c r="AM44" s="311">
        <v>0</v>
      </c>
      <c r="AN44" s="311">
        <v>0</v>
      </c>
      <c r="AO44" s="311">
        <v>0</v>
      </c>
      <c r="AP44" s="311">
        <v>0</v>
      </c>
      <c r="AQ44" s="311">
        <f t="shared" si="14"/>
        <v>0</v>
      </c>
      <c r="AR44" s="311">
        <v>0</v>
      </c>
      <c r="AS44" s="311">
        <v>0</v>
      </c>
      <c r="AT44" s="311">
        <v>0</v>
      </c>
      <c r="AU44" s="311">
        <v>0</v>
      </c>
      <c r="AV44" s="311">
        <v>0</v>
      </c>
      <c r="AW44" s="311">
        <v>0</v>
      </c>
      <c r="AX44" s="311">
        <f t="shared" si="15"/>
        <v>0</v>
      </c>
      <c r="AY44" s="311">
        <f t="shared" si="16"/>
        <v>0</v>
      </c>
      <c r="AZ44" s="311">
        <v>0</v>
      </c>
      <c r="BA44" s="311">
        <v>0</v>
      </c>
      <c r="BB44" s="311">
        <v>0</v>
      </c>
      <c r="BC44" s="311">
        <v>0</v>
      </c>
      <c r="BD44" s="311">
        <v>0</v>
      </c>
      <c r="BE44" s="311">
        <v>0</v>
      </c>
      <c r="BF44" s="311">
        <f t="shared" si="17"/>
        <v>0</v>
      </c>
      <c r="BG44" s="311">
        <v>0</v>
      </c>
      <c r="BH44" s="311">
        <v>0</v>
      </c>
      <c r="BI44" s="311">
        <v>0</v>
      </c>
      <c r="BJ44" s="311">
        <v>0</v>
      </c>
      <c r="BK44" s="311">
        <v>0</v>
      </c>
      <c r="BL44" s="311">
        <v>0</v>
      </c>
      <c r="BM44" s="311">
        <f t="shared" si="18"/>
        <v>0</v>
      </c>
      <c r="BN44" s="311">
        <f t="shared" si="19"/>
        <v>0</v>
      </c>
      <c r="BO44" s="311">
        <v>0</v>
      </c>
      <c r="BP44" s="311">
        <v>0</v>
      </c>
      <c r="BQ44" s="311">
        <v>0</v>
      </c>
      <c r="BR44" s="311">
        <v>0</v>
      </c>
      <c r="BS44" s="311">
        <v>0</v>
      </c>
      <c r="BT44" s="311">
        <v>0</v>
      </c>
      <c r="BU44" s="311">
        <f t="shared" si="20"/>
        <v>0</v>
      </c>
      <c r="BV44" s="311">
        <v>0</v>
      </c>
      <c r="BW44" s="311">
        <v>0</v>
      </c>
      <c r="BX44" s="311">
        <v>0</v>
      </c>
      <c r="BY44" s="311">
        <v>0</v>
      </c>
      <c r="BZ44" s="311">
        <v>0</v>
      </c>
      <c r="CA44" s="311">
        <v>0</v>
      </c>
      <c r="CB44" s="311">
        <f t="shared" si="21"/>
        <v>0</v>
      </c>
      <c r="CC44" s="311">
        <f t="shared" si="22"/>
        <v>0</v>
      </c>
      <c r="CD44" s="311">
        <v>0</v>
      </c>
      <c r="CE44" s="311">
        <v>0</v>
      </c>
      <c r="CF44" s="311">
        <v>0</v>
      </c>
      <c r="CG44" s="311">
        <v>0</v>
      </c>
      <c r="CH44" s="311">
        <v>0</v>
      </c>
      <c r="CI44" s="311">
        <v>0</v>
      </c>
      <c r="CJ44" s="311">
        <f t="shared" si="23"/>
        <v>0</v>
      </c>
      <c r="CK44" s="311">
        <v>0</v>
      </c>
      <c r="CL44" s="311">
        <v>0</v>
      </c>
      <c r="CM44" s="311">
        <v>0</v>
      </c>
      <c r="CN44" s="311">
        <v>0</v>
      </c>
      <c r="CO44" s="311">
        <v>0</v>
      </c>
      <c r="CP44" s="311">
        <v>0</v>
      </c>
      <c r="CQ44" s="311">
        <f t="shared" si="24"/>
        <v>166</v>
      </c>
      <c r="CR44" s="311">
        <f t="shared" si="25"/>
        <v>140</v>
      </c>
      <c r="CS44" s="311">
        <v>0</v>
      </c>
      <c r="CT44" s="311">
        <v>0</v>
      </c>
      <c r="CU44" s="311">
        <v>0</v>
      </c>
      <c r="CV44" s="311">
        <v>21</v>
      </c>
      <c r="CW44" s="311">
        <v>0</v>
      </c>
      <c r="CX44" s="311">
        <v>119</v>
      </c>
      <c r="CY44" s="311">
        <f t="shared" si="26"/>
        <v>26</v>
      </c>
      <c r="CZ44" s="311">
        <v>0</v>
      </c>
      <c r="DA44" s="311">
        <v>0</v>
      </c>
      <c r="DB44" s="311">
        <v>0</v>
      </c>
      <c r="DC44" s="311">
        <v>4</v>
      </c>
      <c r="DD44" s="311">
        <v>0</v>
      </c>
      <c r="DE44" s="311">
        <v>22</v>
      </c>
      <c r="DF44" s="311">
        <f t="shared" si="27"/>
        <v>0</v>
      </c>
      <c r="DG44" s="311">
        <f t="shared" si="28"/>
        <v>0</v>
      </c>
      <c r="DH44" s="311">
        <v>0</v>
      </c>
      <c r="DI44" s="311">
        <v>0</v>
      </c>
      <c r="DJ44" s="311">
        <v>0</v>
      </c>
      <c r="DK44" s="311">
        <v>0</v>
      </c>
      <c r="DL44" s="311">
        <v>0</v>
      </c>
      <c r="DM44" s="311">
        <v>0</v>
      </c>
      <c r="DN44" s="311">
        <f t="shared" si="29"/>
        <v>0</v>
      </c>
      <c r="DO44" s="311">
        <v>0</v>
      </c>
      <c r="DP44" s="311">
        <v>0</v>
      </c>
      <c r="DQ44" s="311">
        <v>0</v>
      </c>
      <c r="DR44" s="311">
        <v>0</v>
      </c>
      <c r="DS44" s="311">
        <v>0</v>
      </c>
      <c r="DT44" s="311">
        <v>0</v>
      </c>
      <c r="DU44" s="311">
        <f t="shared" si="30"/>
        <v>1027</v>
      </c>
      <c r="DV44" s="311">
        <v>588</v>
      </c>
      <c r="DW44" s="311">
        <v>6</v>
      </c>
      <c r="DX44" s="311">
        <v>432</v>
      </c>
      <c r="DY44" s="311">
        <v>1</v>
      </c>
      <c r="DZ44" s="311">
        <f t="shared" si="31"/>
        <v>0</v>
      </c>
      <c r="EA44" s="311">
        <f t="shared" si="32"/>
        <v>0</v>
      </c>
      <c r="EB44" s="311">
        <v>0</v>
      </c>
      <c r="EC44" s="311">
        <v>0</v>
      </c>
      <c r="ED44" s="311">
        <v>0</v>
      </c>
      <c r="EE44" s="311">
        <v>0</v>
      </c>
      <c r="EF44" s="311">
        <v>0</v>
      </c>
      <c r="EG44" s="311">
        <v>0</v>
      </c>
      <c r="EH44" s="311">
        <f t="shared" si="33"/>
        <v>0</v>
      </c>
      <c r="EI44" s="311">
        <v>0</v>
      </c>
      <c r="EJ44" s="311">
        <v>0</v>
      </c>
      <c r="EK44" s="311">
        <v>0</v>
      </c>
      <c r="EL44" s="311">
        <v>0</v>
      </c>
      <c r="EM44" s="311">
        <v>0</v>
      </c>
      <c r="EN44" s="311">
        <v>0</v>
      </c>
    </row>
    <row r="45" spans="1:144" s="282" customFormat="1" ht="12" customHeight="1">
      <c r="A45" s="277" t="s">
        <v>555</v>
      </c>
      <c r="B45" s="278" t="s">
        <v>638</v>
      </c>
      <c r="C45" s="277" t="s">
        <v>639</v>
      </c>
      <c r="D45" s="311">
        <f t="shared" si="5"/>
        <v>5369</v>
      </c>
      <c r="E45" s="311">
        <f t="shared" si="6"/>
        <v>4600</v>
      </c>
      <c r="F45" s="311">
        <f t="shared" si="7"/>
        <v>4508</v>
      </c>
      <c r="G45" s="311">
        <v>0</v>
      </c>
      <c r="H45" s="311">
        <v>4508</v>
      </c>
      <c r="I45" s="311">
        <v>0</v>
      </c>
      <c r="J45" s="311">
        <v>0</v>
      </c>
      <c r="K45" s="311">
        <v>0</v>
      </c>
      <c r="L45" s="311">
        <v>0</v>
      </c>
      <c r="M45" s="311">
        <f t="shared" si="8"/>
        <v>92</v>
      </c>
      <c r="N45" s="311">
        <v>0</v>
      </c>
      <c r="O45" s="311">
        <v>92</v>
      </c>
      <c r="P45" s="311">
        <v>0</v>
      </c>
      <c r="Q45" s="311">
        <v>0</v>
      </c>
      <c r="R45" s="311">
        <v>0</v>
      </c>
      <c r="S45" s="311">
        <v>0</v>
      </c>
      <c r="T45" s="311">
        <f t="shared" si="9"/>
        <v>353</v>
      </c>
      <c r="U45" s="311">
        <f t="shared" si="10"/>
        <v>217</v>
      </c>
      <c r="V45" s="311">
        <v>0</v>
      </c>
      <c r="W45" s="311">
        <v>0</v>
      </c>
      <c r="X45" s="311">
        <v>0</v>
      </c>
      <c r="Y45" s="311">
        <v>0</v>
      </c>
      <c r="Z45" s="311">
        <v>0</v>
      </c>
      <c r="AA45" s="311">
        <v>217</v>
      </c>
      <c r="AB45" s="311">
        <f t="shared" si="11"/>
        <v>136</v>
      </c>
      <c r="AC45" s="311">
        <v>0</v>
      </c>
      <c r="AD45" s="311">
        <v>0</v>
      </c>
      <c r="AE45" s="311">
        <v>0</v>
      </c>
      <c r="AF45" s="311">
        <v>0</v>
      </c>
      <c r="AG45" s="311">
        <v>0</v>
      </c>
      <c r="AH45" s="311">
        <v>136</v>
      </c>
      <c r="AI45" s="311">
        <f t="shared" si="12"/>
        <v>0</v>
      </c>
      <c r="AJ45" s="311">
        <f t="shared" si="13"/>
        <v>0</v>
      </c>
      <c r="AK45" s="311">
        <v>0</v>
      </c>
      <c r="AL45" s="311">
        <v>0</v>
      </c>
      <c r="AM45" s="311">
        <v>0</v>
      </c>
      <c r="AN45" s="311">
        <v>0</v>
      </c>
      <c r="AO45" s="311">
        <v>0</v>
      </c>
      <c r="AP45" s="311">
        <v>0</v>
      </c>
      <c r="AQ45" s="311">
        <f t="shared" si="14"/>
        <v>0</v>
      </c>
      <c r="AR45" s="311">
        <v>0</v>
      </c>
      <c r="AS45" s="311">
        <v>0</v>
      </c>
      <c r="AT45" s="311">
        <v>0</v>
      </c>
      <c r="AU45" s="311">
        <v>0</v>
      </c>
      <c r="AV45" s="311">
        <v>0</v>
      </c>
      <c r="AW45" s="311">
        <v>0</v>
      </c>
      <c r="AX45" s="311">
        <f t="shared" si="15"/>
        <v>0</v>
      </c>
      <c r="AY45" s="311">
        <f t="shared" si="16"/>
        <v>0</v>
      </c>
      <c r="AZ45" s="311">
        <v>0</v>
      </c>
      <c r="BA45" s="311">
        <v>0</v>
      </c>
      <c r="BB45" s="311">
        <v>0</v>
      </c>
      <c r="BC45" s="311">
        <v>0</v>
      </c>
      <c r="BD45" s="311">
        <v>0</v>
      </c>
      <c r="BE45" s="311">
        <v>0</v>
      </c>
      <c r="BF45" s="311">
        <f t="shared" si="17"/>
        <v>0</v>
      </c>
      <c r="BG45" s="311">
        <v>0</v>
      </c>
      <c r="BH45" s="311">
        <v>0</v>
      </c>
      <c r="BI45" s="311">
        <v>0</v>
      </c>
      <c r="BJ45" s="311">
        <v>0</v>
      </c>
      <c r="BK45" s="311">
        <v>0</v>
      </c>
      <c r="BL45" s="311">
        <v>0</v>
      </c>
      <c r="BM45" s="311">
        <f t="shared" si="18"/>
        <v>0</v>
      </c>
      <c r="BN45" s="311">
        <f t="shared" si="19"/>
        <v>0</v>
      </c>
      <c r="BO45" s="311">
        <v>0</v>
      </c>
      <c r="BP45" s="311">
        <v>0</v>
      </c>
      <c r="BQ45" s="311">
        <v>0</v>
      </c>
      <c r="BR45" s="311">
        <v>0</v>
      </c>
      <c r="BS45" s="311">
        <v>0</v>
      </c>
      <c r="BT45" s="311">
        <v>0</v>
      </c>
      <c r="BU45" s="311">
        <f t="shared" si="20"/>
        <v>0</v>
      </c>
      <c r="BV45" s="311">
        <v>0</v>
      </c>
      <c r="BW45" s="311">
        <v>0</v>
      </c>
      <c r="BX45" s="311">
        <v>0</v>
      </c>
      <c r="BY45" s="311">
        <v>0</v>
      </c>
      <c r="BZ45" s="311">
        <v>0</v>
      </c>
      <c r="CA45" s="311">
        <v>0</v>
      </c>
      <c r="CB45" s="311">
        <f t="shared" si="21"/>
        <v>0</v>
      </c>
      <c r="CC45" s="311">
        <f t="shared" si="22"/>
        <v>0</v>
      </c>
      <c r="CD45" s="311">
        <v>0</v>
      </c>
      <c r="CE45" s="311">
        <v>0</v>
      </c>
      <c r="CF45" s="311">
        <v>0</v>
      </c>
      <c r="CG45" s="311">
        <v>0</v>
      </c>
      <c r="CH45" s="311">
        <v>0</v>
      </c>
      <c r="CI45" s="311">
        <v>0</v>
      </c>
      <c r="CJ45" s="311">
        <f t="shared" si="23"/>
        <v>0</v>
      </c>
      <c r="CK45" s="311">
        <v>0</v>
      </c>
      <c r="CL45" s="311">
        <v>0</v>
      </c>
      <c r="CM45" s="311">
        <v>0</v>
      </c>
      <c r="CN45" s="311">
        <v>0</v>
      </c>
      <c r="CO45" s="311">
        <v>0</v>
      </c>
      <c r="CP45" s="311">
        <v>0</v>
      </c>
      <c r="CQ45" s="311">
        <f t="shared" si="24"/>
        <v>306</v>
      </c>
      <c r="CR45" s="311">
        <f t="shared" si="25"/>
        <v>299</v>
      </c>
      <c r="CS45" s="311">
        <v>0</v>
      </c>
      <c r="CT45" s="311">
        <v>0</v>
      </c>
      <c r="CU45" s="311">
        <v>299</v>
      </c>
      <c r="CV45" s="311">
        <v>0</v>
      </c>
      <c r="CW45" s="311">
        <v>0</v>
      </c>
      <c r="CX45" s="311">
        <v>0</v>
      </c>
      <c r="CY45" s="311">
        <f t="shared" si="26"/>
        <v>7</v>
      </c>
      <c r="CZ45" s="311">
        <v>0</v>
      </c>
      <c r="DA45" s="311">
        <v>0</v>
      </c>
      <c r="DB45" s="311">
        <v>7</v>
      </c>
      <c r="DC45" s="311">
        <v>0</v>
      </c>
      <c r="DD45" s="311">
        <v>0</v>
      </c>
      <c r="DE45" s="311">
        <v>0</v>
      </c>
      <c r="DF45" s="311">
        <f t="shared" si="27"/>
        <v>0</v>
      </c>
      <c r="DG45" s="311">
        <f t="shared" si="28"/>
        <v>0</v>
      </c>
      <c r="DH45" s="311">
        <v>0</v>
      </c>
      <c r="DI45" s="311">
        <v>0</v>
      </c>
      <c r="DJ45" s="311">
        <v>0</v>
      </c>
      <c r="DK45" s="311">
        <v>0</v>
      </c>
      <c r="DL45" s="311">
        <v>0</v>
      </c>
      <c r="DM45" s="311">
        <v>0</v>
      </c>
      <c r="DN45" s="311">
        <f t="shared" si="29"/>
        <v>0</v>
      </c>
      <c r="DO45" s="311">
        <v>0</v>
      </c>
      <c r="DP45" s="311">
        <v>0</v>
      </c>
      <c r="DQ45" s="311">
        <v>0</v>
      </c>
      <c r="DR45" s="311">
        <v>0</v>
      </c>
      <c r="DS45" s="311">
        <v>0</v>
      </c>
      <c r="DT45" s="311">
        <v>0</v>
      </c>
      <c r="DU45" s="311">
        <f t="shared" si="30"/>
        <v>110</v>
      </c>
      <c r="DV45" s="311">
        <v>69</v>
      </c>
      <c r="DW45" s="311">
        <v>36</v>
      </c>
      <c r="DX45" s="311">
        <v>0</v>
      </c>
      <c r="DY45" s="311">
        <v>5</v>
      </c>
      <c r="DZ45" s="311">
        <f t="shared" si="31"/>
        <v>0</v>
      </c>
      <c r="EA45" s="311">
        <f t="shared" si="32"/>
        <v>0</v>
      </c>
      <c r="EB45" s="311">
        <v>0</v>
      </c>
      <c r="EC45" s="311">
        <v>0</v>
      </c>
      <c r="ED45" s="311">
        <v>0</v>
      </c>
      <c r="EE45" s="311">
        <v>0</v>
      </c>
      <c r="EF45" s="311">
        <v>0</v>
      </c>
      <c r="EG45" s="311">
        <v>0</v>
      </c>
      <c r="EH45" s="311">
        <f t="shared" si="33"/>
        <v>0</v>
      </c>
      <c r="EI45" s="311">
        <v>0</v>
      </c>
      <c r="EJ45" s="311">
        <v>0</v>
      </c>
      <c r="EK45" s="311">
        <v>0</v>
      </c>
      <c r="EL45" s="311">
        <v>0</v>
      </c>
      <c r="EM45" s="311">
        <v>0</v>
      </c>
      <c r="EN45" s="311">
        <v>0</v>
      </c>
    </row>
    <row r="46" spans="1:144" s="282" customFormat="1" ht="12" customHeight="1">
      <c r="A46" s="277" t="s">
        <v>555</v>
      </c>
      <c r="B46" s="278" t="s">
        <v>640</v>
      </c>
      <c r="C46" s="277" t="s">
        <v>641</v>
      </c>
      <c r="D46" s="311">
        <f t="shared" si="5"/>
        <v>19463</v>
      </c>
      <c r="E46" s="311">
        <f t="shared" si="6"/>
        <v>16898</v>
      </c>
      <c r="F46" s="311">
        <f t="shared" si="7"/>
        <v>14744</v>
      </c>
      <c r="G46" s="311">
        <v>0</v>
      </c>
      <c r="H46" s="311">
        <v>14744</v>
      </c>
      <c r="I46" s="311">
        <v>0</v>
      </c>
      <c r="J46" s="311"/>
      <c r="K46" s="311">
        <v>0</v>
      </c>
      <c r="L46" s="311">
        <v>0</v>
      </c>
      <c r="M46" s="311">
        <f t="shared" si="8"/>
        <v>2154</v>
      </c>
      <c r="N46" s="311">
        <v>0</v>
      </c>
      <c r="O46" s="311">
        <v>2154</v>
      </c>
      <c r="P46" s="311">
        <v>0</v>
      </c>
      <c r="Q46" s="311">
        <v>0</v>
      </c>
      <c r="R46" s="311">
        <v>0</v>
      </c>
      <c r="S46" s="311">
        <v>0</v>
      </c>
      <c r="T46" s="311">
        <f t="shared" si="9"/>
        <v>1708</v>
      </c>
      <c r="U46" s="311">
        <f t="shared" si="10"/>
        <v>1056</v>
      </c>
      <c r="V46" s="311">
        <v>0</v>
      </c>
      <c r="W46" s="311"/>
      <c r="X46" s="311">
        <v>565</v>
      </c>
      <c r="Y46" s="311">
        <v>444</v>
      </c>
      <c r="Z46" s="311">
        <v>0</v>
      </c>
      <c r="AA46" s="311">
        <v>47</v>
      </c>
      <c r="AB46" s="311">
        <f t="shared" si="11"/>
        <v>652</v>
      </c>
      <c r="AC46" s="311">
        <v>0</v>
      </c>
      <c r="AD46" s="311">
        <v>0</v>
      </c>
      <c r="AE46" s="311">
        <v>31</v>
      </c>
      <c r="AF46" s="311">
        <v>0</v>
      </c>
      <c r="AG46" s="311">
        <v>0</v>
      </c>
      <c r="AH46" s="311">
        <v>621</v>
      </c>
      <c r="AI46" s="311">
        <f t="shared" si="12"/>
        <v>0</v>
      </c>
      <c r="AJ46" s="311">
        <f t="shared" si="13"/>
        <v>0</v>
      </c>
      <c r="AK46" s="311">
        <v>0</v>
      </c>
      <c r="AL46" s="311">
        <v>0</v>
      </c>
      <c r="AM46" s="311">
        <v>0</v>
      </c>
      <c r="AN46" s="311">
        <v>0</v>
      </c>
      <c r="AO46" s="311">
        <v>0</v>
      </c>
      <c r="AP46" s="311">
        <v>0</v>
      </c>
      <c r="AQ46" s="311">
        <f t="shared" si="14"/>
        <v>0</v>
      </c>
      <c r="AR46" s="311">
        <v>0</v>
      </c>
      <c r="AS46" s="311">
        <v>0</v>
      </c>
      <c r="AT46" s="311">
        <v>0</v>
      </c>
      <c r="AU46" s="311">
        <v>0</v>
      </c>
      <c r="AV46" s="311">
        <v>0</v>
      </c>
      <c r="AW46" s="311">
        <v>0</v>
      </c>
      <c r="AX46" s="311">
        <f t="shared" si="15"/>
        <v>0</v>
      </c>
      <c r="AY46" s="311">
        <f t="shared" si="16"/>
        <v>0</v>
      </c>
      <c r="AZ46" s="311">
        <v>0</v>
      </c>
      <c r="BA46" s="311">
        <v>0</v>
      </c>
      <c r="BB46" s="311">
        <v>0</v>
      </c>
      <c r="BC46" s="311">
        <v>0</v>
      </c>
      <c r="BD46" s="311">
        <v>0</v>
      </c>
      <c r="BE46" s="311">
        <v>0</v>
      </c>
      <c r="BF46" s="311">
        <f t="shared" si="17"/>
        <v>0</v>
      </c>
      <c r="BG46" s="311">
        <v>0</v>
      </c>
      <c r="BH46" s="311">
        <v>0</v>
      </c>
      <c r="BI46" s="311">
        <v>0</v>
      </c>
      <c r="BJ46" s="311">
        <v>0</v>
      </c>
      <c r="BK46" s="311">
        <v>0</v>
      </c>
      <c r="BL46" s="311">
        <v>0</v>
      </c>
      <c r="BM46" s="311">
        <f t="shared" si="18"/>
        <v>0</v>
      </c>
      <c r="BN46" s="311">
        <f t="shared" si="19"/>
        <v>0</v>
      </c>
      <c r="BO46" s="311">
        <v>0</v>
      </c>
      <c r="BP46" s="311">
        <v>0</v>
      </c>
      <c r="BQ46" s="311">
        <v>0</v>
      </c>
      <c r="BR46" s="311">
        <v>0</v>
      </c>
      <c r="BS46" s="311">
        <v>0</v>
      </c>
      <c r="BT46" s="311">
        <v>0</v>
      </c>
      <c r="BU46" s="311">
        <f t="shared" si="20"/>
        <v>0</v>
      </c>
      <c r="BV46" s="311">
        <v>0</v>
      </c>
      <c r="BW46" s="311">
        <v>0</v>
      </c>
      <c r="BX46" s="311">
        <v>0</v>
      </c>
      <c r="BY46" s="311">
        <v>0</v>
      </c>
      <c r="BZ46" s="311">
        <v>0</v>
      </c>
      <c r="CA46" s="311">
        <v>0</v>
      </c>
      <c r="CB46" s="311">
        <f t="shared" si="21"/>
        <v>0</v>
      </c>
      <c r="CC46" s="311">
        <f t="shared" si="22"/>
        <v>0</v>
      </c>
      <c r="CD46" s="311">
        <v>0</v>
      </c>
      <c r="CE46" s="311">
        <v>0</v>
      </c>
      <c r="CF46" s="311">
        <v>0</v>
      </c>
      <c r="CG46" s="311">
        <v>0</v>
      </c>
      <c r="CH46" s="311">
        <v>0</v>
      </c>
      <c r="CI46" s="311">
        <v>0</v>
      </c>
      <c r="CJ46" s="311">
        <f t="shared" si="23"/>
        <v>0</v>
      </c>
      <c r="CK46" s="311">
        <v>0</v>
      </c>
      <c r="CL46" s="311">
        <v>0</v>
      </c>
      <c r="CM46" s="311">
        <v>0</v>
      </c>
      <c r="CN46" s="311">
        <v>0</v>
      </c>
      <c r="CO46" s="311">
        <v>0</v>
      </c>
      <c r="CP46" s="311">
        <v>0</v>
      </c>
      <c r="CQ46" s="311">
        <f t="shared" si="24"/>
        <v>132</v>
      </c>
      <c r="CR46" s="311">
        <f t="shared" si="25"/>
        <v>132</v>
      </c>
      <c r="CS46" s="311">
        <v>0</v>
      </c>
      <c r="CT46" s="311">
        <v>0</v>
      </c>
      <c r="CU46" s="311">
        <v>0</v>
      </c>
      <c r="CV46" s="311">
        <v>132</v>
      </c>
      <c r="CW46" s="311">
        <v>0</v>
      </c>
      <c r="CX46" s="311">
        <v>0</v>
      </c>
      <c r="CY46" s="311">
        <f t="shared" si="26"/>
        <v>0</v>
      </c>
      <c r="CZ46" s="311">
        <v>0</v>
      </c>
      <c r="DA46" s="311">
        <v>0</v>
      </c>
      <c r="DB46" s="311">
        <v>0</v>
      </c>
      <c r="DC46" s="311">
        <v>0</v>
      </c>
      <c r="DD46" s="311">
        <v>0</v>
      </c>
      <c r="DE46" s="311">
        <v>0</v>
      </c>
      <c r="DF46" s="311">
        <f t="shared" si="27"/>
        <v>0</v>
      </c>
      <c r="DG46" s="311">
        <f t="shared" si="28"/>
        <v>0</v>
      </c>
      <c r="DH46" s="311">
        <v>0</v>
      </c>
      <c r="DI46" s="311">
        <v>0</v>
      </c>
      <c r="DJ46" s="311">
        <v>0</v>
      </c>
      <c r="DK46" s="311">
        <v>0</v>
      </c>
      <c r="DL46" s="311">
        <v>0</v>
      </c>
      <c r="DM46" s="311">
        <v>0</v>
      </c>
      <c r="DN46" s="311">
        <f t="shared" si="29"/>
        <v>0</v>
      </c>
      <c r="DO46" s="311">
        <v>0</v>
      </c>
      <c r="DP46" s="311">
        <v>0</v>
      </c>
      <c r="DQ46" s="311">
        <v>0</v>
      </c>
      <c r="DR46" s="311">
        <v>0</v>
      </c>
      <c r="DS46" s="311">
        <v>0</v>
      </c>
      <c r="DT46" s="311">
        <v>0</v>
      </c>
      <c r="DU46" s="311">
        <f t="shared" si="30"/>
        <v>725</v>
      </c>
      <c r="DV46" s="311">
        <v>725</v>
      </c>
      <c r="DW46" s="311">
        <v>0</v>
      </c>
      <c r="DX46" s="311">
        <v>0</v>
      </c>
      <c r="DY46" s="311">
        <v>0</v>
      </c>
      <c r="DZ46" s="311">
        <f t="shared" si="31"/>
        <v>0</v>
      </c>
      <c r="EA46" s="311">
        <f t="shared" si="32"/>
        <v>0</v>
      </c>
      <c r="EB46" s="311">
        <v>0</v>
      </c>
      <c r="EC46" s="311">
        <v>0</v>
      </c>
      <c r="ED46" s="311">
        <v>0</v>
      </c>
      <c r="EE46" s="311">
        <v>0</v>
      </c>
      <c r="EF46" s="311">
        <v>0</v>
      </c>
      <c r="EG46" s="311">
        <v>0</v>
      </c>
      <c r="EH46" s="311">
        <f t="shared" si="33"/>
        <v>0</v>
      </c>
      <c r="EI46" s="311">
        <v>0</v>
      </c>
      <c r="EJ46" s="311">
        <v>0</v>
      </c>
      <c r="EK46" s="311">
        <v>0</v>
      </c>
      <c r="EL46" s="311">
        <v>0</v>
      </c>
      <c r="EM46" s="311">
        <v>0</v>
      </c>
      <c r="EN46" s="311">
        <v>0</v>
      </c>
    </row>
    <row r="47" spans="1:144" s="282" customFormat="1" ht="12" customHeight="1">
      <c r="A47" s="277" t="s">
        <v>555</v>
      </c>
      <c r="B47" s="278" t="s">
        <v>642</v>
      </c>
      <c r="C47" s="277" t="s">
        <v>643</v>
      </c>
      <c r="D47" s="311">
        <f t="shared" si="5"/>
        <v>3053</v>
      </c>
      <c r="E47" s="311">
        <f t="shared" si="6"/>
        <v>2357</v>
      </c>
      <c r="F47" s="311">
        <f t="shared" si="7"/>
        <v>2314</v>
      </c>
      <c r="G47" s="311">
        <v>0</v>
      </c>
      <c r="H47" s="311">
        <v>2304</v>
      </c>
      <c r="I47" s="311">
        <v>0</v>
      </c>
      <c r="J47" s="311">
        <v>0</v>
      </c>
      <c r="K47" s="311">
        <v>0</v>
      </c>
      <c r="L47" s="311">
        <v>10</v>
      </c>
      <c r="M47" s="311">
        <f t="shared" si="8"/>
        <v>43</v>
      </c>
      <c r="N47" s="311">
        <v>0</v>
      </c>
      <c r="O47" s="311">
        <v>36</v>
      </c>
      <c r="P47" s="311">
        <v>0</v>
      </c>
      <c r="Q47" s="311">
        <v>0</v>
      </c>
      <c r="R47" s="311">
        <v>0</v>
      </c>
      <c r="S47" s="311">
        <v>7</v>
      </c>
      <c r="T47" s="311">
        <f t="shared" si="9"/>
        <v>159</v>
      </c>
      <c r="U47" s="311">
        <f t="shared" si="10"/>
        <v>149</v>
      </c>
      <c r="V47" s="311">
        <v>0</v>
      </c>
      <c r="W47" s="311">
        <v>0</v>
      </c>
      <c r="X47" s="311">
        <v>139</v>
      </c>
      <c r="Y47" s="311">
        <v>0</v>
      </c>
      <c r="Z47" s="311">
        <v>0</v>
      </c>
      <c r="AA47" s="311">
        <v>10</v>
      </c>
      <c r="AB47" s="311">
        <f t="shared" si="11"/>
        <v>10</v>
      </c>
      <c r="AC47" s="311">
        <v>0</v>
      </c>
      <c r="AD47" s="311">
        <v>0</v>
      </c>
      <c r="AE47" s="311">
        <v>3</v>
      </c>
      <c r="AF47" s="311">
        <v>0</v>
      </c>
      <c r="AG47" s="311">
        <v>0</v>
      </c>
      <c r="AH47" s="311">
        <v>7</v>
      </c>
      <c r="AI47" s="311">
        <f t="shared" si="12"/>
        <v>0</v>
      </c>
      <c r="AJ47" s="311">
        <f t="shared" si="13"/>
        <v>0</v>
      </c>
      <c r="AK47" s="311">
        <v>0</v>
      </c>
      <c r="AL47" s="311">
        <v>0</v>
      </c>
      <c r="AM47" s="311">
        <v>0</v>
      </c>
      <c r="AN47" s="311">
        <v>0</v>
      </c>
      <c r="AO47" s="311">
        <v>0</v>
      </c>
      <c r="AP47" s="311">
        <v>0</v>
      </c>
      <c r="AQ47" s="311">
        <f t="shared" si="14"/>
        <v>0</v>
      </c>
      <c r="AR47" s="311">
        <v>0</v>
      </c>
      <c r="AS47" s="311">
        <v>0</v>
      </c>
      <c r="AT47" s="311">
        <v>0</v>
      </c>
      <c r="AU47" s="311">
        <v>0</v>
      </c>
      <c r="AV47" s="311">
        <v>0</v>
      </c>
      <c r="AW47" s="311">
        <v>0</v>
      </c>
      <c r="AX47" s="311">
        <f t="shared" si="15"/>
        <v>0</v>
      </c>
      <c r="AY47" s="311">
        <f t="shared" si="16"/>
        <v>0</v>
      </c>
      <c r="AZ47" s="311">
        <v>0</v>
      </c>
      <c r="BA47" s="311">
        <v>0</v>
      </c>
      <c r="BB47" s="311">
        <v>0</v>
      </c>
      <c r="BC47" s="311">
        <v>0</v>
      </c>
      <c r="BD47" s="311">
        <v>0</v>
      </c>
      <c r="BE47" s="311">
        <v>0</v>
      </c>
      <c r="BF47" s="311">
        <f t="shared" si="17"/>
        <v>0</v>
      </c>
      <c r="BG47" s="311">
        <v>0</v>
      </c>
      <c r="BH47" s="311">
        <v>0</v>
      </c>
      <c r="BI47" s="311">
        <v>0</v>
      </c>
      <c r="BJ47" s="311">
        <v>0</v>
      </c>
      <c r="BK47" s="311">
        <v>0</v>
      </c>
      <c r="BL47" s="311">
        <v>0</v>
      </c>
      <c r="BM47" s="311">
        <f t="shared" si="18"/>
        <v>0</v>
      </c>
      <c r="BN47" s="311">
        <f t="shared" si="19"/>
        <v>0</v>
      </c>
      <c r="BO47" s="311">
        <v>0</v>
      </c>
      <c r="BP47" s="311">
        <v>0</v>
      </c>
      <c r="BQ47" s="311">
        <v>0</v>
      </c>
      <c r="BR47" s="311">
        <v>0</v>
      </c>
      <c r="BS47" s="311">
        <v>0</v>
      </c>
      <c r="BT47" s="311">
        <v>0</v>
      </c>
      <c r="BU47" s="311">
        <f t="shared" si="20"/>
        <v>0</v>
      </c>
      <c r="BV47" s="311">
        <v>0</v>
      </c>
      <c r="BW47" s="311">
        <v>0</v>
      </c>
      <c r="BX47" s="311">
        <v>0</v>
      </c>
      <c r="BY47" s="311">
        <v>0</v>
      </c>
      <c r="BZ47" s="311">
        <v>0</v>
      </c>
      <c r="CA47" s="311">
        <v>0</v>
      </c>
      <c r="CB47" s="311">
        <f t="shared" si="21"/>
        <v>0</v>
      </c>
      <c r="CC47" s="311">
        <f t="shared" si="22"/>
        <v>0</v>
      </c>
      <c r="CD47" s="311">
        <v>0</v>
      </c>
      <c r="CE47" s="311">
        <v>0</v>
      </c>
      <c r="CF47" s="311">
        <v>0</v>
      </c>
      <c r="CG47" s="311">
        <v>0</v>
      </c>
      <c r="CH47" s="311">
        <v>0</v>
      </c>
      <c r="CI47" s="311">
        <v>0</v>
      </c>
      <c r="CJ47" s="311">
        <f t="shared" si="23"/>
        <v>0</v>
      </c>
      <c r="CK47" s="311">
        <v>0</v>
      </c>
      <c r="CL47" s="311">
        <v>0</v>
      </c>
      <c r="CM47" s="311">
        <v>0</v>
      </c>
      <c r="CN47" s="311">
        <v>0</v>
      </c>
      <c r="CO47" s="311">
        <v>0</v>
      </c>
      <c r="CP47" s="311">
        <v>0</v>
      </c>
      <c r="CQ47" s="311">
        <f t="shared" si="24"/>
        <v>66</v>
      </c>
      <c r="CR47" s="311">
        <f t="shared" si="25"/>
        <v>66</v>
      </c>
      <c r="CS47" s="311">
        <v>0</v>
      </c>
      <c r="CT47" s="311">
        <v>0</v>
      </c>
      <c r="CU47" s="311">
        <v>0</v>
      </c>
      <c r="CV47" s="311">
        <v>66</v>
      </c>
      <c r="CW47" s="311">
        <v>0</v>
      </c>
      <c r="CX47" s="311">
        <v>0</v>
      </c>
      <c r="CY47" s="311">
        <f t="shared" si="26"/>
        <v>0</v>
      </c>
      <c r="CZ47" s="311">
        <v>0</v>
      </c>
      <c r="DA47" s="311">
        <v>0</v>
      </c>
      <c r="DB47" s="311">
        <v>0</v>
      </c>
      <c r="DC47" s="311">
        <v>0</v>
      </c>
      <c r="DD47" s="311">
        <v>0</v>
      </c>
      <c r="DE47" s="311">
        <v>0</v>
      </c>
      <c r="DF47" s="311">
        <f t="shared" si="27"/>
        <v>0</v>
      </c>
      <c r="DG47" s="311">
        <f t="shared" si="28"/>
        <v>0</v>
      </c>
      <c r="DH47" s="311">
        <v>0</v>
      </c>
      <c r="DI47" s="311">
        <v>0</v>
      </c>
      <c r="DJ47" s="311">
        <v>0</v>
      </c>
      <c r="DK47" s="311">
        <v>0</v>
      </c>
      <c r="DL47" s="311">
        <v>0</v>
      </c>
      <c r="DM47" s="311">
        <v>0</v>
      </c>
      <c r="DN47" s="311">
        <f t="shared" si="29"/>
        <v>0</v>
      </c>
      <c r="DO47" s="311">
        <v>0</v>
      </c>
      <c r="DP47" s="311">
        <v>0</v>
      </c>
      <c r="DQ47" s="311">
        <v>0</v>
      </c>
      <c r="DR47" s="311">
        <v>0</v>
      </c>
      <c r="DS47" s="311">
        <v>0</v>
      </c>
      <c r="DT47" s="311">
        <v>0</v>
      </c>
      <c r="DU47" s="311">
        <f t="shared" si="30"/>
        <v>471</v>
      </c>
      <c r="DV47" s="311">
        <v>280</v>
      </c>
      <c r="DW47" s="311">
        <v>0</v>
      </c>
      <c r="DX47" s="311">
        <v>191</v>
      </c>
      <c r="DY47" s="311">
        <v>0</v>
      </c>
      <c r="DZ47" s="311">
        <f t="shared" si="31"/>
        <v>0</v>
      </c>
      <c r="EA47" s="311">
        <f t="shared" si="32"/>
        <v>0</v>
      </c>
      <c r="EB47" s="311">
        <v>0</v>
      </c>
      <c r="EC47" s="311">
        <v>0</v>
      </c>
      <c r="ED47" s="311">
        <v>0</v>
      </c>
      <c r="EE47" s="311">
        <v>0</v>
      </c>
      <c r="EF47" s="311">
        <v>0</v>
      </c>
      <c r="EG47" s="311">
        <v>0</v>
      </c>
      <c r="EH47" s="311">
        <f t="shared" si="33"/>
        <v>0</v>
      </c>
      <c r="EI47" s="311">
        <v>0</v>
      </c>
      <c r="EJ47" s="311">
        <v>0</v>
      </c>
      <c r="EK47" s="311">
        <v>0</v>
      </c>
      <c r="EL47" s="311">
        <v>0</v>
      </c>
      <c r="EM47" s="311">
        <v>0</v>
      </c>
      <c r="EN47" s="311">
        <v>0</v>
      </c>
    </row>
    <row r="48" spans="1:144" s="282" customFormat="1" ht="12" customHeight="1">
      <c r="A48" s="277" t="s">
        <v>555</v>
      </c>
      <c r="B48" s="278" t="s">
        <v>644</v>
      </c>
      <c r="C48" s="277" t="s">
        <v>645</v>
      </c>
      <c r="D48" s="311">
        <f t="shared" si="5"/>
        <v>5070</v>
      </c>
      <c r="E48" s="311">
        <f t="shared" si="6"/>
        <v>4373</v>
      </c>
      <c r="F48" s="311">
        <f t="shared" si="7"/>
        <v>3646</v>
      </c>
      <c r="G48" s="311">
        <v>0</v>
      </c>
      <c r="H48" s="311">
        <v>3646</v>
      </c>
      <c r="I48" s="311">
        <v>0</v>
      </c>
      <c r="J48" s="311">
        <v>0</v>
      </c>
      <c r="K48" s="311">
        <v>0</v>
      </c>
      <c r="L48" s="311">
        <v>0</v>
      </c>
      <c r="M48" s="311">
        <f t="shared" si="8"/>
        <v>727</v>
      </c>
      <c r="N48" s="311">
        <v>0</v>
      </c>
      <c r="O48" s="311">
        <v>562</v>
      </c>
      <c r="P48" s="311">
        <v>0</v>
      </c>
      <c r="Q48" s="311">
        <v>0</v>
      </c>
      <c r="R48" s="311">
        <v>0</v>
      </c>
      <c r="S48" s="311">
        <v>165</v>
      </c>
      <c r="T48" s="311">
        <f t="shared" si="9"/>
        <v>292</v>
      </c>
      <c r="U48" s="311">
        <f t="shared" si="10"/>
        <v>176</v>
      </c>
      <c r="V48" s="311">
        <v>0</v>
      </c>
      <c r="W48" s="311">
        <v>0</v>
      </c>
      <c r="X48" s="311">
        <v>166</v>
      </c>
      <c r="Y48" s="311">
        <v>0</v>
      </c>
      <c r="Z48" s="311">
        <v>0</v>
      </c>
      <c r="AA48" s="311">
        <v>10</v>
      </c>
      <c r="AB48" s="311">
        <f t="shared" si="11"/>
        <v>116</v>
      </c>
      <c r="AC48" s="311">
        <v>0</v>
      </c>
      <c r="AD48" s="311">
        <v>0</v>
      </c>
      <c r="AE48" s="311">
        <v>74</v>
      </c>
      <c r="AF48" s="311">
        <v>0</v>
      </c>
      <c r="AG48" s="311">
        <v>0</v>
      </c>
      <c r="AH48" s="311">
        <v>42</v>
      </c>
      <c r="AI48" s="311">
        <f t="shared" si="12"/>
        <v>0</v>
      </c>
      <c r="AJ48" s="311">
        <f t="shared" si="13"/>
        <v>0</v>
      </c>
      <c r="AK48" s="311">
        <v>0</v>
      </c>
      <c r="AL48" s="311">
        <v>0</v>
      </c>
      <c r="AM48" s="311">
        <v>0</v>
      </c>
      <c r="AN48" s="311">
        <v>0</v>
      </c>
      <c r="AO48" s="311">
        <v>0</v>
      </c>
      <c r="AP48" s="311">
        <v>0</v>
      </c>
      <c r="AQ48" s="311">
        <f t="shared" si="14"/>
        <v>0</v>
      </c>
      <c r="AR48" s="311">
        <v>0</v>
      </c>
      <c r="AS48" s="311">
        <v>0</v>
      </c>
      <c r="AT48" s="311">
        <v>0</v>
      </c>
      <c r="AU48" s="311">
        <v>0</v>
      </c>
      <c r="AV48" s="311">
        <v>0</v>
      </c>
      <c r="AW48" s="311">
        <v>0</v>
      </c>
      <c r="AX48" s="311">
        <f t="shared" si="15"/>
        <v>0</v>
      </c>
      <c r="AY48" s="311">
        <f t="shared" si="16"/>
        <v>0</v>
      </c>
      <c r="AZ48" s="311">
        <v>0</v>
      </c>
      <c r="BA48" s="311">
        <v>0</v>
      </c>
      <c r="BB48" s="311">
        <v>0</v>
      </c>
      <c r="BC48" s="311">
        <v>0</v>
      </c>
      <c r="BD48" s="311">
        <v>0</v>
      </c>
      <c r="BE48" s="311">
        <v>0</v>
      </c>
      <c r="BF48" s="311">
        <f t="shared" si="17"/>
        <v>0</v>
      </c>
      <c r="BG48" s="311">
        <v>0</v>
      </c>
      <c r="BH48" s="311">
        <v>0</v>
      </c>
      <c r="BI48" s="311">
        <v>0</v>
      </c>
      <c r="BJ48" s="311">
        <v>0</v>
      </c>
      <c r="BK48" s="311">
        <v>0</v>
      </c>
      <c r="BL48" s="311">
        <v>0</v>
      </c>
      <c r="BM48" s="311">
        <f t="shared" si="18"/>
        <v>0</v>
      </c>
      <c r="BN48" s="311">
        <f t="shared" si="19"/>
        <v>0</v>
      </c>
      <c r="BO48" s="311">
        <v>0</v>
      </c>
      <c r="BP48" s="311">
        <v>0</v>
      </c>
      <c r="BQ48" s="311">
        <v>0</v>
      </c>
      <c r="BR48" s="311">
        <v>0</v>
      </c>
      <c r="BS48" s="311">
        <v>0</v>
      </c>
      <c r="BT48" s="311">
        <v>0</v>
      </c>
      <c r="BU48" s="311">
        <f t="shared" si="20"/>
        <v>0</v>
      </c>
      <c r="BV48" s="311">
        <v>0</v>
      </c>
      <c r="BW48" s="311">
        <v>0</v>
      </c>
      <c r="BX48" s="311">
        <v>0</v>
      </c>
      <c r="BY48" s="311">
        <v>0</v>
      </c>
      <c r="BZ48" s="311">
        <v>0</v>
      </c>
      <c r="CA48" s="311">
        <v>0</v>
      </c>
      <c r="CB48" s="311">
        <f t="shared" si="21"/>
        <v>0</v>
      </c>
      <c r="CC48" s="311">
        <f t="shared" si="22"/>
        <v>0</v>
      </c>
      <c r="CD48" s="311">
        <v>0</v>
      </c>
      <c r="CE48" s="311">
        <v>0</v>
      </c>
      <c r="CF48" s="311">
        <v>0</v>
      </c>
      <c r="CG48" s="311">
        <v>0</v>
      </c>
      <c r="CH48" s="311">
        <v>0</v>
      </c>
      <c r="CI48" s="311">
        <v>0</v>
      </c>
      <c r="CJ48" s="311">
        <f t="shared" si="23"/>
        <v>0</v>
      </c>
      <c r="CK48" s="311">
        <v>0</v>
      </c>
      <c r="CL48" s="311">
        <v>0</v>
      </c>
      <c r="CM48" s="311">
        <v>0</v>
      </c>
      <c r="CN48" s="311">
        <v>0</v>
      </c>
      <c r="CO48" s="311">
        <v>0</v>
      </c>
      <c r="CP48" s="311">
        <v>0</v>
      </c>
      <c r="CQ48" s="311">
        <f t="shared" si="24"/>
        <v>7</v>
      </c>
      <c r="CR48" s="311">
        <f t="shared" si="25"/>
        <v>7</v>
      </c>
      <c r="CS48" s="311">
        <v>0</v>
      </c>
      <c r="CT48" s="311">
        <v>0</v>
      </c>
      <c r="CU48" s="311">
        <v>0</v>
      </c>
      <c r="CV48" s="311">
        <v>0</v>
      </c>
      <c r="CW48" s="311">
        <v>7</v>
      </c>
      <c r="CX48" s="311">
        <v>0</v>
      </c>
      <c r="CY48" s="311">
        <f t="shared" si="26"/>
        <v>0</v>
      </c>
      <c r="CZ48" s="311">
        <v>0</v>
      </c>
      <c r="DA48" s="311">
        <v>0</v>
      </c>
      <c r="DB48" s="311">
        <v>0</v>
      </c>
      <c r="DC48" s="311">
        <v>0</v>
      </c>
      <c r="DD48" s="311">
        <v>0</v>
      </c>
      <c r="DE48" s="311">
        <v>0</v>
      </c>
      <c r="DF48" s="311">
        <f t="shared" si="27"/>
        <v>0</v>
      </c>
      <c r="DG48" s="311">
        <f t="shared" si="28"/>
        <v>0</v>
      </c>
      <c r="DH48" s="311">
        <v>0</v>
      </c>
      <c r="DI48" s="311">
        <v>0</v>
      </c>
      <c r="DJ48" s="311">
        <v>0</v>
      </c>
      <c r="DK48" s="311">
        <v>0</v>
      </c>
      <c r="DL48" s="311">
        <v>0</v>
      </c>
      <c r="DM48" s="311">
        <v>0</v>
      </c>
      <c r="DN48" s="311">
        <f t="shared" si="29"/>
        <v>0</v>
      </c>
      <c r="DO48" s="311">
        <v>0</v>
      </c>
      <c r="DP48" s="311">
        <v>0</v>
      </c>
      <c r="DQ48" s="311">
        <v>0</v>
      </c>
      <c r="DR48" s="311">
        <v>0</v>
      </c>
      <c r="DS48" s="311">
        <v>0</v>
      </c>
      <c r="DT48" s="311">
        <v>0</v>
      </c>
      <c r="DU48" s="311">
        <f t="shared" si="30"/>
        <v>398</v>
      </c>
      <c r="DV48" s="311">
        <v>325</v>
      </c>
      <c r="DW48" s="311">
        <v>0</v>
      </c>
      <c r="DX48" s="311">
        <v>73</v>
      </c>
      <c r="DY48" s="311">
        <v>0</v>
      </c>
      <c r="DZ48" s="311">
        <f t="shared" si="31"/>
        <v>0</v>
      </c>
      <c r="EA48" s="311">
        <f t="shared" si="32"/>
        <v>0</v>
      </c>
      <c r="EB48" s="311">
        <v>0</v>
      </c>
      <c r="EC48" s="311">
        <v>0</v>
      </c>
      <c r="ED48" s="311">
        <v>0</v>
      </c>
      <c r="EE48" s="311">
        <v>0</v>
      </c>
      <c r="EF48" s="311">
        <v>0</v>
      </c>
      <c r="EG48" s="311">
        <v>0</v>
      </c>
      <c r="EH48" s="311">
        <f t="shared" si="33"/>
        <v>0</v>
      </c>
      <c r="EI48" s="311">
        <v>0</v>
      </c>
      <c r="EJ48" s="311">
        <v>0</v>
      </c>
      <c r="EK48" s="311">
        <v>0</v>
      </c>
      <c r="EL48" s="311">
        <v>0</v>
      </c>
      <c r="EM48" s="311">
        <v>0</v>
      </c>
      <c r="EN48" s="311">
        <v>0</v>
      </c>
    </row>
    <row r="49" spans="1:144" s="282" customFormat="1" ht="12" customHeight="1">
      <c r="A49" s="277" t="s">
        <v>555</v>
      </c>
      <c r="B49" s="278" t="s">
        <v>646</v>
      </c>
      <c r="C49" s="277" t="s">
        <v>647</v>
      </c>
      <c r="D49" s="311">
        <f t="shared" si="5"/>
        <v>3302</v>
      </c>
      <c r="E49" s="311">
        <f t="shared" si="6"/>
        <v>2856</v>
      </c>
      <c r="F49" s="311">
        <f t="shared" si="7"/>
        <v>2762</v>
      </c>
      <c r="G49" s="311">
        <v>0</v>
      </c>
      <c r="H49" s="311">
        <v>2762</v>
      </c>
      <c r="I49" s="311">
        <v>0</v>
      </c>
      <c r="J49" s="311">
        <v>0</v>
      </c>
      <c r="K49" s="311">
        <v>0</v>
      </c>
      <c r="L49" s="311">
        <v>0</v>
      </c>
      <c r="M49" s="311">
        <f t="shared" si="8"/>
        <v>94</v>
      </c>
      <c r="N49" s="311">
        <v>0</v>
      </c>
      <c r="O49" s="311">
        <v>94</v>
      </c>
      <c r="P49" s="311">
        <v>0</v>
      </c>
      <c r="Q49" s="311">
        <v>0</v>
      </c>
      <c r="R49" s="311">
        <v>0</v>
      </c>
      <c r="S49" s="311">
        <v>0</v>
      </c>
      <c r="T49" s="311">
        <f t="shared" si="9"/>
        <v>345</v>
      </c>
      <c r="U49" s="311">
        <f t="shared" si="10"/>
        <v>304</v>
      </c>
      <c r="V49" s="311">
        <v>0</v>
      </c>
      <c r="W49" s="311">
        <v>0</v>
      </c>
      <c r="X49" s="311">
        <v>68</v>
      </c>
      <c r="Y49" s="311">
        <v>155</v>
      </c>
      <c r="Z49" s="311">
        <v>0</v>
      </c>
      <c r="AA49" s="311">
        <v>81</v>
      </c>
      <c r="AB49" s="311">
        <f t="shared" si="11"/>
        <v>41</v>
      </c>
      <c r="AC49" s="311">
        <v>0</v>
      </c>
      <c r="AD49" s="311">
        <v>0</v>
      </c>
      <c r="AE49" s="311">
        <v>3</v>
      </c>
      <c r="AF49" s="311">
        <v>1</v>
      </c>
      <c r="AG49" s="311">
        <v>0</v>
      </c>
      <c r="AH49" s="311">
        <v>37</v>
      </c>
      <c r="AI49" s="311">
        <f t="shared" si="12"/>
        <v>0</v>
      </c>
      <c r="AJ49" s="311">
        <f t="shared" si="13"/>
        <v>0</v>
      </c>
      <c r="AK49" s="311">
        <v>0</v>
      </c>
      <c r="AL49" s="311">
        <v>0</v>
      </c>
      <c r="AM49" s="311">
        <v>0</v>
      </c>
      <c r="AN49" s="311">
        <v>0</v>
      </c>
      <c r="AO49" s="311">
        <v>0</v>
      </c>
      <c r="AP49" s="311">
        <v>0</v>
      </c>
      <c r="AQ49" s="311">
        <f t="shared" si="14"/>
        <v>0</v>
      </c>
      <c r="AR49" s="311">
        <v>0</v>
      </c>
      <c r="AS49" s="311">
        <v>0</v>
      </c>
      <c r="AT49" s="311">
        <v>0</v>
      </c>
      <c r="AU49" s="311">
        <v>0</v>
      </c>
      <c r="AV49" s="311">
        <v>0</v>
      </c>
      <c r="AW49" s="311">
        <v>0</v>
      </c>
      <c r="AX49" s="311">
        <f t="shared" si="15"/>
        <v>0</v>
      </c>
      <c r="AY49" s="311">
        <f t="shared" si="16"/>
        <v>0</v>
      </c>
      <c r="AZ49" s="311">
        <v>0</v>
      </c>
      <c r="BA49" s="311">
        <v>0</v>
      </c>
      <c r="BB49" s="311">
        <v>0</v>
      </c>
      <c r="BC49" s="311">
        <v>0</v>
      </c>
      <c r="BD49" s="311">
        <v>0</v>
      </c>
      <c r="BE49" s="311">
        <v>0</v>
      </c>
      <c r="BF49" s="311">
        <f t="shared" si="17"/>
        <v>0</v>
      </c>
      <c r="BG49" s="311">
        <v>0</v>
      </c>
      <c r="BH49" s="311">
        <v>0</v>
      </c>
      <c r="BI49" s="311">
        <v>0</v>
      </c>
      <c r="BJ49" s="311">
        <v>0</v>
      </c>
      <c r="BK49" s="311">
        <v>0</v>
      </c>
      <c r="BL49" s="311">
        <v>0</v>
      </c>
      <c r="BM49" s="311">
        <f t="shared" si="18"/>
        <v>0</v>
      </c>
      <c r="BN49" s="311">
        <f t="shared" si="19"/>
        <v>0</v>
      </c>
      <c r="BO49" s="311">
        <v>0</v>
      </c>
      <c r="BP49" s="311">
        <v>0</v>
      </c>
      <c r="BQ49" s="311">
        <v>0</v>
      </c>
      <c r="BR49" s="311">
        <v>0</v>
      </c>
      <c r="BS49" s="311">
        <v>0</v>
      </c>
      <c r="BT49" s="311">
        <v>0</v>
      </c>
      <c r="BU49" s="311">
        <f t="shared" si="20"/>
        <v>0</v>
      </c>
      <c r="BV49" s="311">
        <v>0</v>
      </c>
      <c r="BW49" s="311">
        <v>0</v>
      </c>
      <c r="BX49" s="311">
        <v>0</v>
      </c>
      <c r="BY49" s="311">
        <v>0</v>
      </c>
      <c r="BZ49" s="311">
        <v>0</v>
      </c>
      <c r="CA49" s="311">
        <v>0</v>
      </c>
      <c r="CB49" s="311">
        <f t="shared" si="21"/>
        <v>0</v>
      </c>
      <c r="CC49" s="311">
        <f t="shared" si="22"/>
        <v>0</v>
      </c>
      <c r="CD49" s="311">
        <v>0</v>
      </c>
      <c r="CE49" s="311">
        <v>0</v>
      </c>
      <c r="CF49" s="311">
        <v>0</v>
      </c>
      <c r="CG49" s="311">
        <v>0</v>
      </c>
      <c r="CH49" s="311">
        <v>0</v>
      </c>
      <c r="CI49" s="311">
        <v>0</v>
      </c>
      <c r="CJ49" s="311">
        <f t="shared" si="23"/>
        <v>0</v>
      </c>
      <c r="CK49" s="311">
        <v>0</v>
      </c>
      <c r="CL49" s="311">
        <v>0</v>
      </c>
      <c r="CM49" s="311">
        <v>0</v>
      </c>
      <c r="CN49" s="311">
        <v>0</v>
      </c>
      <c r="CO49" s="311">
        <v>0</v>
      </c>
      <c r="CP49" s="311">
        <v>0</v>
      </c>
      <c r="CQ49" s="311">
        <f t="shared" si="24"/>
        <v>0</v>
      </c>
      <c r="CR49" s="311">
        <f t="shared" si="25"/>
        <v>0</v>
      </c>
      <c r="CS49" s="311">
        <v>0</v>
      </c>
      <c r="CT49" s="311">
        <v>0</v>
      </c>
      <c r="CU49" s="311">
        <v>0</v>
      </c>
      <c r="CV49" s="311">
        <v>0</v>
      </c>
      <c r="CW49" s="311">
        <v>0</v>
      </c>
      <c r="CX49" s="311">
        <v>0</v>
      </c>
      <c r="CY49" s="311">
        <f t="shared" si="26"/>
        <v>0</v>
      </c>
      <c r="CZ49" s="311">
        <v>0</v>
      </c>
      <c r="DA49" s="311">
        <v>0</v>
      </c>
      <c r="DB49" s="311">
        <v>0</v>
      </c>
      <c r="DC49" s="311">
        <v>0</v>
      </c>
      <c r="DD49" s="311">
        <v>0</v>
      </c>
      <c r="DE49" s="311">
        <v>0</v>
      </c>
      <c r="DF49" s="311">
        <f t="shared" si="27"/>
        <v>0</v>
      </c>
      <c r="DG49" s="311">
        <f t="shared" si="28"/>
        <v>0</v>
      </c>
      <c r="DH49" s="311">
        <v>0</v>
      </c>
      <c r="DI49" s="311">
        <v>0</v>
      </c>
      <c r="DJ49" s="311">
        <v>0</v>
      </c>
      <c r="DK49" s="311">
        <v>0</v>
      </c>
      <c r="DL49" s="311">
        <v>0</v>
      </c>
      <c r="DM49" s="311">
        <v>0</v>
      </c>
      <c r="DN49" s="311">
        <f t="shared" si="29"/>
        <v>0</v>
      </c>
      <c r="DO49" s="311">
        <v>0</v>
      </c>
      <c r="DP49" s="311">
        <v>0</v>
      </c>
      <c r="DQ49" s="311">
        <v>0</v>
      </c>
      <c r="DR49" s="311">
        <v>0</v>
      </c>
      <c r="DS49" s="311">
        <v>0</v>
      </c>
      <c r="DT49" s="311">
        <v>0</v>
      </c>
      <c r="DU49" s="311">
        <f t="shared" si="30"/>
        <v>101</v>
      </c>
      <c r="DV49" s="311">
        <v>101</v>
      </c>
      <c r="DW49" s="311">
        <v>0</v>
      </c>
      <c r="DX49" s="311">
        <v>0</v>
      </c>
      <c r="DY49" s="311">
        <v>0</v>
      </c>
      <c r="DZ49" s="311">
        <f t="shared" si="31"/>
        <v>0</v>
      </c>
      <c r="EA49" s="311">
        <f t="shared" si="32"/>
        <v>0</v>
      </c>
      <c r="EB49" s="311">
        <v>0</v>
      </c>
      <c r="EC49" s="311">
        <v>0</v>
      </c>
      <c r="ED49" s="311">
        <v>0</v>
      </c>
      <c r="EE49" s="311">
        <v>0</v>
      </c>
      <c r="EF49" s="311">
        <v>0</v>
      </c>
      <c r="EG49" s="311">
        <v>0</v>
      </c>
      <c r="EH49" s="311">
        <f t="shared" si="33"/>
        <v>0</v>
      </c>
      <c r="EI49" s="311">
        <v>0</v>
      </c>
      <c r="EJ49" s="311">
        <v>0</v>
      </c>
      <c r="EK49" s="311">
        <v>0</v>
      </c>
      <c r="EL49" s="311">
        <v>0</v>
      </c>
      <c r="EM49" s="311">
        <v>0</v>
      </c>
      <c r="EN49" s="311">
        <v>0</v>
      </c>
    </row>
    <row r="50" spans="1:144" s="282" customFormat="1" ht="12" customHeight="1">
      <c r="A50" s="277" t="s">
        <v>555</v>
      </c>
      <c r="B50" s="278" t="s">
        <v>648</v>
      </c>
      <c r="C50" s="277" t="s">
        <v>649</v>
      </c>
      <c r="D50" s="311">
        <f t="shared" si="5"/>
        <v>8046</v>
      </c>
      <c r="E50" s="311">
        <f t="shared" si="6"/>
        <v>6380</v>
      </c>
      <c r="F50" s="311">
        <f t="shared" si="7"/>
        <v>6062</v>
      </c>
      <c r="G50" s="311">
        <v>0</v>
      </c>
      <c r="H50" s="311">
        <v>6062</v>
      </c>
      <c r="I50" s="311">
        <v>0</v>
      </c>
      <c r="J50" s="311">
        <v>0</v>
      </c>
      <c r="K50" s="311">
        <v>0</v>
      </c>
      <c r="L50" s="311">
        <v>0</v>
      </c>
      <c r="M50" s="311">
        <f t="shared" si="8"/>
        <v>318</v>
      </c>
      <c r="N50" s="311">
        <v>0</v>
      </c>
      <c r="O50" s="311">
        <v>318</v>
      </c>
      <c r="P50" s="311">
        <v>0</v>
      </c>
      <c r="Q50" s="311">
        <v>0</v>
      </c>
      <c r="R50" s="311">
        <v>0</v>
      </c>
      <c r="S50" s="311">
        <v>0</v>
      </c>
      <c r="T50" s="311">
        <f t="shared" si="9"/>
        <v>938</v>
      </c>
      <c r="U50" s="311">
        <f t="shared" si="10"/>
        <v>692</v>
      </c>
      <c r="V50" s="311">
        <v>0</v>
      </c>
      <c r="W50" s="311">
        <v>0</v>
      </c>
      <c r="X50" s="311">
        <v>144</v>
      </c>
      <c r="Y50" s="311">
        <v>393</v>
      </c>
      <c r="Z50" s="311">
        <v>0</v>
      </c>
      <c r="AA50" s="311">
        <v>155</v>
      </c>
      <c r="AB50" s="311">
        <f t="shared" si="11"/>
        <v>246</v>
      </c>
      <c r="AC50" s="311">
        <v>0</v>
      </c>
      <c r="AD50" s="311">
        <v>0</v>
      </c>
      <c r="AE50" s="311">
        <v>20</v>
      </c>
      <c r="AF50" s="311">
        <v>5</v>
      </c>
      <c r="AG50" s="311">
        <v>0</v>
      </c>
      <c r="AH50" s="311">
        <v>221</v>
      </c>
      <c r="AI50" s="311">
        <f t="shared" si="12"/>
        <v>0</v>
      </c>
      <c r="AJ50" s="311">
        <f t="shared" si="13"/>
        <v>0</v>
      </c>
      <c r="AK50" s="311">
        <v>0</v>
      </c>
      <c r="AL50" s="311">
        <v>0</v>
      </c>
      <c r="AM50" s="311">
        <v>0</v>
      </c>
      <c r="AN50" s="311">
        <v>0</v>
      </c>
      <c r="AO50" s="311">
        <v>0</v>
      </c>
      <c r="AP50" s="311">
        <v>0</v>
      </c>
      <c r="AQ50" s="311">
        <f t="shared" si="14"/>
        <v>0</v>
      </c>
      <c r="AR50" s="311">
        <v>0</v>
      </c>
      <c r="AS50" s="311">
        <v>0</v>
      </c>
      <c r="AT50" s="311">
        <v>0</v>
      </c>
      <c r="AU50" s="311">
        <v>0</v>
      </c>
      <c r="AV50" s="311">
        <v>0</v>
      </c>
      <c r="AW50" s="311">
        <v>0</v>
      </c>
      <c r="AX50" s="311">
        <f t="shared" si="15"/>
        <v>0</v>
      </c>
      <c r="AY50" s="311">
        <f t="shared" si="16"/>
        <v>0</v>
      </c>
      <c r="AZ50" s="311">
        <v>0</v>
      </c>
      <c r="BA50" s="311">
        <v>0</v>
      </c>
      <c r="BB50" s="311">
        <v>0</v>
      </c>
      <c r="BC50" s="311">
        <v>0</v>
      </c>
      <c r="BD50" s="311">
        <v>0</v>
      </c>
      <c r="BE50" s="311">
        <v>0</v>
      </c>
      <c r="BF50" s="311">
        <f t="shared" si="17"/>
        <v>0</v>
      </c>
      <c r="BG50" s="311">
        <v>0</v>
      </c>
      <c r="BH50" s="311">
        <v>0</v>
      </c>
      <c r="BI50" s="311">
        <v>0</v>
      </c>
      <c r="BJ50" s="311">
        <v>0</v>
      </c>
      <c r="BK50" s="311">
        <v>0</v>
      </c>
      <c r="BL50" s="311">
        <v>0</v>
      </c>
      <c r="BM50" s="311">
        <f t="shared" si="18"/>
        <v>0</v>
      </c>
      <c r="BN50" s="311">
        <f t="shared" si="19"/>
        <v>0</v>
      </c>
      <c r="BO50" s="311">
        <v>0</v>
      </c>
      <c r="BP50" s="311">
        <v>0</v>
      </c>
      <c r="BQ50" s="311">
        <v>0</v>
      </c>
      <c r="BR50" s="311">
        <v>0</v>
      </c>
      <c r="BS50" s="311">
        <v>0</v>
      </c>
      <c r="BT50" s="311">
        <v>0</v>
      </c>
      <c r="BU50" s="311">
        <f t="shared" si="20"/>
        <v>0</v>
      </c>
      <c r="BV50" s="311">
        <v>0</v>
      </c>
      <c r="BW50" s="311">
        <v>0</v>
      </c>
      <c r="BX50" s="311">
        <v>0</v>
      </c>
      <c r="BY50" s="311">
        <v>0</v>
      </c>
      <c r="BZ50" s="311">
        <v>0</v>
      </c>
      <c r="CA50" s="311">
        <v>0</v>
      </c>
      <c r="CB50" s="311">
        <f t="shared" si="21"/>
        <v>0</v>
      </c>
      <c r="CC50" s="311">
        <f t="shared" si="22"/>
        <v>0</v>
      </c>
      <c r="CD50" s="311">
        <v>0</v>
      </c>
      <c r="CE50" s="311">
        <v>0</v>
      </c>
      <c r="CF50" s="311">
        <v>0</v>
      </c>
      <c r="CG50" s="311">
        <v>0</v>
      </c>
      <c r="CH50" s="311">
        <v>0</v>
      </c>
      <c r="CI50" s="311">
        <v>0</v>
      </c>
      <c r="CJ50" s="311">
        <f t="shared" si="23"/>
        <v>0</v>
      </c>
      <c r="CK50" s="311">
        <v>0</v>
      </c>
      <c r="CL50" s="311">
        <v>0</v>
      </c>
      <c r="CM50" s="311">
        <v>0</v>
      </c>
      <c r="CN50" s="311">
        <v>0</v>
      </c>
      <c r="CO50" s="311">
        <v>0</v>
      </c>
      <c r="CP50" s="311">
        <v>0</v>
      </c>
      <c r="CQ50" s="311">
        <f t="shared" si="24"/>
        <v>0</v>
      </c>
      <c r="CR50" s="311">
        <f t="shared" si="25"/>
        <v>0</v>
      </c>
      <c r="CS50" s="311">
        <v>0</v>
      </c>
      <c r="CT50" s="311">
        <v>0</v>
      </c>
      <c r="CU50" s="311">
        <v>0</v>
      </c>
      <c r="CV50" s="311">
        <v>0</v>
      </c>
      <c r="CW50" s="311">
        <v>0</v>
      </c>
      <c r="CX50" s="311">
        <v>0</v>
      </c>
      <c r="CY50" s="311">
        <f t="shared" si="26"/>
        <v>0</v>
      </c>
      <c r="CZ50" s="311">
        <v>0</v>
      </c>
      <c r="DA50" s="311">
        <v>0</v>
      </c>
      <c r="DB50" s="311">
        <v>0</v>
      </c>
      <c r="DC50" s="311">
        <v>0</v>
      </c>
      <c r="DD50" s="311">
        <v>0</v>
      </c>
      <c r="DE50" s="311">
        <v>0</v>
      </c>
      <c r="DF50" s="311">
        <f t="shared" si="27"/>
        <v>0</v>
      </c>
      <c r="DG50" s="311">
        <f t="shared" si="28"/>
        <v>0</v>
      </c>
      <c r="DH50" s="311">
        <v>0</v>
      </c>
      <c r="DI50" s="311">
        <v>0</v>
      </c>
      <c r="DJ50" s="311">
        <v>0</v>
      </c>
      <c r="DK50" s="311">
        <v>0</v>
      </c>
      <c r="DL50" s="311">
        <v>0</v>
      </c>
      <c r="DM50" s="311">
        <v>0</v>
      </c>
      <c r="DN50" s="311">
        <f t="shared" si="29"/>
        <v>0</v>
      </c>
      <c r="DO50" s="311">
        <v>0</v>
      </c>
      <c r="DP50" s="311">
        <v>0</v>
      </c>
      <c r="DQ50" s="311">
        <v>0</v>
      </c>
      <c r="DR50" s="311">
        <v>0</v>
      </c>
      <c r="DS50" s="311">
        <v>0</v>
      </c>
      <c r="DT50" s="311">
        <v>0</v>
      </c>
      <c r="DU50" s="311">
        <f t="shared" si="30"/>
        <v>728</v>
      </c>
      <c r="DV50" s="311">
        <v>599</v>
      </c>
      <c r="DW50" s="311">
        <v>0</v>
      </c>
      <c r="DX50" s="311">
        <v>129</v>
      </c>
      <c r="DY50" s="311">
        <v>0</v>
      </c>
      <c r="DZ50" s="311">
        <f t="shared" si="31"/>
        <v>0</v>
      </c>
      <c r="EA50" s="311">
        <f t="shared" si="32"/>
        <v>0</v>
      </c>
      <c r="EB50" s="311">
        <v>0</v>
      </c>
      <c r="EC50" s="311">
        <v>0</v>
      </c>
      <c r="ED50" s="311">
        <v>0</v>
      </c>
      <c r="EE50" s="311">
        <v>0</v>
      </c>
      <c r="EF50" s="311">
        <v>0</v>
      </c>
      <c r="EG50" s="311">
        <v>0</v>
      </c>
      <c r="EH50" s="311">
        <f t="shared" si="33"/>
        <v>0</v>
      </c>
      <c r="EI50" s="311">
        <v>0</v>
      </c>
      <c r="EJ50" s="311">
        <v>0</v>
      </c>
      <c r="EK50" s="311">
        <v>0</v>
      </c>
      <c r="EL50" s="311">
        <v>0</v>
      </c>
      <c r="EM50" s="311">
        <v>0</v>
      </c>
      <c r="EN50" s="311">
        <v>0</v>
      </c>
    </row>
    <row r="51" spans="1:144" s="282" customFormat="1" ht="12" customHeight="1">
      <c r="A51" s="277" t="s">
        <v>555</v>
      </c>
      <c r="B51" s="278" t="s">
        <v>650</v>
      </c>
      <c r="C51" s="277" t="s">
        <v>651</v>
      </c>
      <c r="D51" s="311">
        <f t="shared" si="5"/>
        <v>5093</v>
      </c>
      <c r="E51" s="311">
        <f t="shared" si="6"/>
        <v>4213</v>
      </c>
      <c r="F51" s="311">
        <f t="shared" si="7"/>
        <v>4173</v>
      </c>
      <c r="G51" s="311">
        <v>0</v>
      </c>
      <c r="H51" s="311">
        <v>4106</v>
      </c>
      <c r="I51" s="311">
        <v>0</v>
      </c>
      <c r="J51" s="311">
        <v>0</v>
      </c>
      <c r="K51" s="311">
        <v>0</v>
      </c>
      <c r="L51" s="311">
        <v>67</v>
      </c>
      <c r="M51" s="311">
        <f t="shared" si="8"/>
        <v>40</v>
      </c>
      <c r="N51" s="311">
        <v>0</v>
      </c>
      <c r="O51" s="311">
        <v>35</v>
      </c>
      <c r="P51" s="311">
        <v>0</v>
      </c>
      <c r="Q51" s="311">
        <v>0</v>
      </c>
      <c r="R51" s="311">
        <v>0</v>
      </c>
      <c r="S51" s="311">
        <v>5</v>
      </c>
      <c r="T51" s="311">
        <f t="shared" si="9"/>
        <v>305</v>
      </c>
      <c r="U51" s="311">
        <f t="shared" si="10"/>
        <v>297</v>
      </c>
      <c r="V51" s="311">
        <v>0</v>
      </c>
      <c r="W51" s="311">
        <v>0</v>
      </c>
      <c r="X51" s="311">
        <v>232</v>
      </c>
      <c r="Y51" s="311">
        <v>0</v>
      </c>
      <c r="Z51" s="311">
        <v>0</v>
      </c>
      <c r="AA51" s="311">
        <v>65</v>
      </c>
      <c r="AB51" s="311">
        <f t="shared" si="11"/>
        <v>8</v>
      </c>
      <c r="AC51" s="311">
        <v>0</v>
      </c>
      <c r="AD51" s="311">
        <v>0</v>
      </c>
      <c r="AE51" s="311">
        <v>2</v>
      </c>
      <c r="AF51" s="311">
        <v>0</v>
      </c>
      <c r="AG51" s="311">
        <v>0</v>
      </c>
      <c r="AH51" s="311">
        <v>6</v>
      </c>
      <c r="AI51" s="311">
        <f t="shared" si="12"/>
        <v>0</v>
      </c>
      <c r="AJ51" s="311">
        <f t="shared" si="13"/>
        <v>0</v>
      </c>
      <c r="AK51" s="311">
        <v>0</v>
      </c>
      <c r="AL51" s="311">
        <v>0</v>
      </c>
      <c r="AM51" s="311">
        <v>0</v>
      </c>
      <c r="AN51" s="311">
        <v>0</v>
      </c>
      <c r="AO51" s="311">
        <v>0</v>
      </c>
      <c r="AP51" s="311">
        <v>0</v>
      </c>
      <c r="AQ51" s="311">
        <f t="shared" si="14"/>
        <v>0</v>
      </c>
      <c r="AR51" s="311">
        <v>0</v>
      </c>
      <c r="AS51" s="311">
        <v>0</v>
      </c>
      <c r="AT51" s="311">
        <v>0</v>
      </c>
      <c r="AU51" s="311">
        <v>0</v>
      </c>
      <c r="AV51" s="311">
        <v>0</v>
      </c>
      <c r="AW51" s="311">
        <v>0</v>
      </c>
      <c r="AX51" s="311">
        <f t="shared" si="15"/>
        <v>0</v>
      </c>
      <c r="AY51" s="311">
        <f t="shared" si="16"/>
        <v>0</v>
      </c>
      <c r="AZ51" s="311">
        <v>0</v>
      </c>
      <c r="BA51" s="311">
        <v>0</v>
      </c>
      <c r="BB51" s="311">
        <v>0</v>
      </c>
      <c r="BC51" s="311">
        <v>0</v>
      </c>
      <c r="BD51" s="311">
        <v>0</v>
      </c>
      <c r="BE51" s="311">
        <v>0</v>
      </c>
      <c r="BF51" s="311">
        <f t="shared" si="17"/>
        <v>0</v>
      </c>
      <c r="BG51" s="311">
        <v>0</v>
      </c>
      <c r="BH51" s="311">
        <v>0</v>
      </c>
      <c r="BI51" s="311">
        <v>0</v>
      </c>
      <c r="BJ51" s="311">
        <v>0</v>
      </c>
      <c r="BK51" s="311">
        <v>0</v>
      </c>
      <c r="BL51" s="311">
        <v>0</v>
      </c>
      <c r="BM51" s="311">
        <f t="shared" si="18"/>
        <v>0</v>
      </c>
      <c r="BN51" s="311">
        <f t="shared" si="19"/>
        <v>0</v>
      </c>
      <c r="BO51" s="311">
        <v>0</v>
      </c>
      <c r="BP51" s="311">
        <v>0</v>
      </c>
      <c r="BQ51" s="311">
        <v>0</v>
      </c>
      <c r="BR51" s="311">
        <v>0</v>
      </c>
      <c r="BS51" s="311">
        <v>0</v>
      </c>
      <c r="BT51" s="311">
        <v>0</v>
      </c>
      <c r="BU51" s="311">
        <f t="shared" si="20"/>
        <v>0</v>
      </c>
      <c r="BV51" s="311">
        <v>0</v>
      </c>
      <c r="BW51" s="311">
        <v>0</v>
      </c>
      <c r="BX51" s="311">
        <v>0</v>
      </c>
      <c r="BY51" s="311">
        <v>0</v>
      </c>
      <c r="BZ51" s="311">
        <v>0</v>
      </c>
      <c r="CA51" s="311">
        <v>0</v>
      </c>
      <c r="CB51" s="311">
        <f t="shared" si="21"/>
        <v>0</v>
      </c>
      <c r="CC51" s="311">
        <f t="shared" si="22"/>
        <v>0</v>
      </c>
      <c r="CD51" s="311">
        <v>0</v>
      </c>
      <c r="CE51" s="311">
        <v>0</v>
      </c>
      <c r="CF51" s="311">
        <v>0</v>
      </c>
      <c r="CG51" s="311">
        <v>0</v>
      </c>
      <c r="CH51" s="311">
        <v>0</v>
      </c>
      <c r="CI51" s="311">
        <v>0</v>
      </c>
      <c r="CJ51" s="311">
        <f t="shared" si="23"/>
        <v>0</v>
      </c>
      <c r="CK51" s="311">
        <v>0</v>
      </c>
      <c r="CL51" s="311">
        <v>0</v>
      </c>
      <c r="CM51" s="311">
        <v>0</v>
      </c>
      <c r="CN51" s="311">
        <v>0</v>
      </c>
      <c r="CO51" s="311">
        <v>0</v>
      </c>
      <c r="CP51" s="311">
        <v>0</v>
      </c>
      <c r="CQ51" s="311">
        <f t="shared" si="24"/>
        <v>81</v>
      </c>
      <c r="CR51" s="311">
        <f t="shared" si="25"/>
        <v>81</v>
      </c>
      <c r="CS51" s="311">
        <v>0</v>
      </c>
      <c r="CT51" s="311">
        <v>0</v>
      </c>
      <c r="CU51" s="311">
        <v>0</v>
      </c>
      <c r="CV51" s="311">
        <v>81</v>
      </c>
      <c r="CW51" s="311">
        <v>0</v>
      </c>
      <c r="CX51" s="311">
        <v>0</v>
      </c>
      <c r="CY51" s="311">
        <f t="shared" si="26"/>
        <v>0</v>
      </c>
      <c r="CZ51" s="311">
        <v>0</v>
      </c>
      <c r="DA51" s="311">
        <v>0</v>
      </c>
      <c r="DB51" s="311">
        <v>0</v>
      </c>
      <c r="DC51" s="311">
        <v>0</v>
      </c>
      <c r="DD51" s="311">
        <v>0</v>
      </c>
      <c r="DE51" s="311">
        <v>0</v>
      </c>
      <c r="DF51" s="311">
        <f t="shared" si="27"/>
        <v>0</v>
      </c>
      <c r="DG51" s="311">
        <f t="shared" si="28"/>
        <v>0</v>
      </c>
      <c r="DH51" s="311">
        <v>0</v>
      </c>
      <c r="DI51" s="311">
        <v>0</v>
      </c>
      <c r="DJ51" s="311">
        <v>0</v>
      </c>
      <c r="DK51" s="311">
        <v>0</v>
      </c>
      <c r="DL51" s="311">
        <v>0</v>
      </c>
      <c r="DM51" s="311">
        <v>0</v>
      </c>
      <c r="DN51" s="311">
        <f t="shared" si="29"/>
        <v>0</v>
      </c>
      <c r="DO51" s="311">
        <v>0</v>
      </c>
      <c r="DP51" s="311">
        <v>0</v>
      </c>
      <c r="DQ51" s="311">
        <v>0</v>
      </c>
      <c r="DR51" s="311">
        <v>0</v>
      </c>
      <c r="DS51" s="311">
        <v>0</v>
      </c>
      <c r="DT51" s="311">
        <v>0</v>
      </c>
      <c r="DU51" s="311">
        <f t="shared" si="30"/>
        <v>494</v>
      </c>
      <c r="DV51" s="311">
        <v>494</v>
      </c>
      <c r="DW51" s="311">
        <v>0</v>
      </c>
      <c r="DX51" s="311">
        <v>0</v>
      </c>
      <c r="DY51" s="311">
        <v>0</v>
      </c>
      <c r="DZ51" s="311">
        <f t="shared" si="31"/>
        <v>0</v>
      </c>
      <c r="EA51" s="311">
        <f t="shared" si="32"/>
        <v>0</v>
      </c>
      <c r="EB51" s="311">
        <v>0</v>
      </c>
      <c r="EC51" s="311">
        <v>0</v>
      </c>
      <c r="ED51" s="311">
        <v>0</v>
      </c>
      <c r="EE51" s="311">
        <v>0</v>
      </c>
      <c r="EF51" s="311">
        <v>0</v>
      </c>
      <c r="EG51" s="311">
        <v>0</v>
      </c>
      <c r="EH51" s="311">
        <f t="shared" si="33"/>
        <v>0</v>
      </c>
      <c r="EI51" s="311">
        <v>0</v>
      </c>
      <c r="EJ51" s="311">
        <v>0</v>
      </c>
      <c r="EK51" s="311">
        <v>0</v>
      </c>
      <c r="EL51" s="311">
        <v>0</v>
      </c>
      <c r="EM51" s="311">
        <v>0</v>
      </c>
      <c r="EN51" s="311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5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36" width="10.59765625" style="306" customWidth="1"/>
    <col min="37" max="16384" width="9" style="308" customWidth="1"/>
  </cols>
  <sheetData>
    <row r="1" spans="1:36" s="175" customFormat="1" ht="17.25">
      <c r="A1" s="249" t="s">
        <v>557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17" t="s">
        <v>367</v>
      </c>
      <c r="B2" s="317" t="s">
        <v>368</v>
      </c>
      <c r="C2" s="317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18"/>
      <c r="B3" s="318"/>
      <c r="C3" s="320"/>
      <c r="D3" s="341" t="s">
        <v>373</v>
      </c>
      <c r="E3" s="317" t="s">
        <v>374</v>
      </c>
      <c r="F3" s="342" t="s">
        <v>375</v>
      </c>
      <c r="G3" s="346"/>
      <c r="H3" s="346"/>
      <c r="I3" s="346"/>
      <c r="J3" s="346"/>
      <c r="K3" s="346"/>
      <c r="L3" s="346"/>
      <c r="M3" s="347"/>
      <c r="N3" s="317" t="s">
        <v>376</v>
      </c>
      <c r="O3" s="317" t="s">
        <v>377</v>
      </c>
      <c r="P3" s="341" t="s">
        <v>373</v>
      </c>
      <c r="Q3" s="317" t="s">
        <v>374</v>
      </c>
      <c r="R3" s="348" t="s">
        <v>378</v>
      </c>
      <c r="S3" s="349"/>
      <c r="T3" s="349"/>
      <c r="U3" s="349"/>
      <c r="V3" s="349"/>
      <c r="W3" s="349"/>
      <c r="X3" s="349"/>
      <c r="Y3" s="350"/>
      <c r="Z3" s="341" t="s">
        <v>373</v>
      </c>
      <c r="AA3" s="317" t="s">
        <v>379</v>
      </c>
      <c r="AB3" s="317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54" t="s">
        <v>542</v>
      </c>
      <c r="AL3" s="352" t="s">
        <v>543</v>
      </c>
      <c r="AM3" s="352" t="s">
        <v>544</v>
      </c>
      <c r="AN3" s="352" t="s">
        <v>545</v>
      </c>
      <c r="AO3" s="352" t="s">
        <v>546</v>
      </c>
      <c r="AP3" s="352" t="s">
        <v>547</v>
      </c>
      <c r="AQ3" s="352" t="s">
        <v>548</v>
      </c>
      <c r="AR3" s="352" t="s">
        <v>549</v>
      </c>
      <c r="AS3" s="352" t="s">
        <v>550</v>
      </c>
    </row>
    <row r="4" spans="1:45" s="174" customFormat="1" ht="25.5" customHeight="1">
      <c r="A4" s="318"/>
      <c r="B4" s="318"/>
      <c r="C4" s="320"/>
      <c r="D4" s="341"/>
      <c r="E4" s="320"/>
      <c r="F4" s="341" t="s">
        <v>373</v>
      </c>
      <c r="G4" s="317" t="s">
        <v>382</v>
      </c>
      <c r="H4" s="317" t="s">
        <v>383</v>
      </c>
      <c r="I4" s="317" t="s">
        <v>384</v>
      </c>
      <c r="J4" s="317" t="s">
        <v>385</v>
      </c>
      <c r="K4" s="317" t="s">
        <v>386</v>
      </c>
      <c r="L4" s="317" t="s">
        <v>387</v>
      </c>
      <c r="M4" s="317" t="s">
        <v>388</v>
      </c>
      <c r="N4" s="320"/>
      <c r="O4" s="351"/>
      <c r="P4" s="341"/>
      <c r="Q4" s="320"/>
      <c r="R4" s="318" t="s">
        <v>373</v>
      </c>
      <c r="S4" s="317" t="s">
        <v>382</v>
      </c>
      <c r="T4" s="317" t="s">
        <v>383</v>
      </c>
      <c r="U4" s="317" t="s">
        <v>384</v>
      </c>
      <c r="V4" s="317" t="s">
        <v>385</v>
      </c>
      <c r="W4" s="317" t="s">
        <v>386</v>
      </c>
      <c r="X4" s="317" t="s">
        <v>387</v>
      </c>
      <c r="Y4" s="317" t="s">
        <v>388</v>
      </c>
      <c r="Z4" s="341"/>
      <c r="AA4" s="320"/>
      <c r="AB4" s="320"/>
      <c r="AC4" s="341" t="s">
        <v>373</v>
      </c>
      <c r="AD4" s="317" t="s">
        <v>382</v>
      </c>
      <c r="AE4" s="317" t="s">
        <v>383</v>
      </c>
      <c r="AF4" s="317" t="s">
        <v>384</v>
      </c>
      <c r="AG4" s="317" t="s">
        <v>385</v>
      </c>
      <c r="AH4" s="317" t="s">
        <v>386</v>
      </c>
      <c r="AI4" s="317" t="s">
        <v>387</v>
      </c>
      <c r="AJ4" s="317" t="s">
        <v>388</v>
      </c>
      <c r="AK4" s="354"/>
      <c r="AL4" s="353"/>
      <c r="AM4" s="353"/>
      <c r="AN4" s="353"/>
      <c r="AO4" s="353"/>
      <c r="AP4" s="353"/>
      <c r="AQ4" s="353"/>
      <c r="AR4" s="353"/>
      <c r="AS4" s="353"/>
    </row>
    <row r="5" spans="1:45" s="174" customFormat="1" ht="25.5" customHeight="1">
      <c r="A5" s="318"/>
      <c r="B5" s="318"/>
      <c r="C5" s="320"/>
      <c r="D5" s="341"/>
      <c r="E5" s="320"/>
      <c r="F5" s="341"/>
      <c r="G5" s="320"/>
      <c r="H5" s="318"/>
      <c r="I5" s="318"/>
      <c r="J5" s="318"/>
      <c r="K5" s="318"/>
      <c r="L5" s="318"/>
      <c r="M5" s="320"/>
      <c r="N5" s="318"/>
      <c r="O5" s="351"/>
      <c r="P5" s="341"/>
      <c r="Q5" s="318"/>
      <c r="R5" s="320"/>
      <c r="S5" s="320"/>
      <c r="T5" s="318"/>
      <c r="U5" s="318"/>
      <c r="V5" s="318"/>
      <c r="W5" s="318"/>
      <c r="X5" s="318"/>
      <c r="Y5" s="320"/>
      <c r="Z5" s="341"/>
      <c r="AA5" s="318"/>
      <c r="AB5" s="318"/>
      <c r="AC5" s="341"/>
      <c r="AD5" s="320"/>
      <c r="AE5" s="318"/>
      <c r="AF5" s="318"/>
      <c r="AG5" s="318"/>
      <c r="AH5" s="318"/>
      <c r="AI5" s="318"/>
      <c r="AJ5" s="320"/>
      <c r="AK5" s="354"/>
      <c r="AL5" s="353"/>
      <c r="AM5" s="353"/>
      <c r="AN5" s="353"/>
      <c r="AO5" s="353"/>
      <c r="AP5" s="353"/>
      <c r="AQ5" s="353"/>
      <c r="AR5" s="353"/>
      <c r="AS5" s="353"/>
    </row>
    <row r="6" spans="1:45" s="180" customFormat="1" ht="11.25">
      <c r="A6" s="318"/>
      <c r="B6" s="319"/>
      <c r="C6" s="320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555</v>
      </c>
      <c r="B7" s="272" t="s">
        <v>556</v>
      </c>
      <c r="C7" s="273" t="s">
        <v>300</v>
      </c>
      <c r="D7" s="274">
        <f aca="true" t="shared" si="0" ref="D7:AS7">SUM(D8:D51)</f>
        <v>1047375</v>
      </c>
      <c r="E7" s="274">
        <f t="shared" si="0"/>
        <v>791110</v>
      </c>
      <c r="F7" s="274">
        <f t="shared" si="0"/>
        <v>173555</v>
      </c>
      <c r="G7" s="274">
        <f t="shared" si="0"/>
        <v>72499</v>
      </c>
      <c r="H7" s="274">
        <f t="shared" si="0"/>
        <v>1285</v>
      </c>
      <c r="I7" s="274">
        <f t="shared" si="0"/>
        <v>0</v>
      </c>
      <c r="J7" s="274">
        <f t="shared" si="0"/>
        <v>0</v>
      </c>
      <c r="K7" s="274">
        <f t="shared" si="0"/>
        <v>42440</v>
      </c>
      <c r="L7" s="274">
        <f t="shared" si="0"/>
        <v>56487</v>
      </c>
      <c r="M7" s="274">
        <f t="shared" si="0"/>
        <v>844</v>
      </c>
      <c r="N7" s="274">
        <f t="shared" si="0"/>
        <v>1770</v>
      </c>
      <c r="O7" s="274">
        <f t="shared" si="0"/>
        <v>80940</v>
      </c>
      <c r="P7" s="274">
        <f t="shared" si="0"/>
        <v>844931</v>
      </c>
      <c r="Q7" s="274">
        <f t="shared" si="0"/>
        <v>791110</v>
      </c>
      <c r="R7" s="274">
        <f t="shared" si="0"/>
        <v>53821</v>
      </c>
      <c r="S7" s="274">
        <f t="shared" si="0"/>
        <v>39667</v>
      </c>
      <c r="T7" s="274">
        <f t="shared" si="0"/>
        <v>80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13895</v>
      </c>
      <c r="Y7" s="274">
        <f t="shared" si="0"/>
        <v>179</v>
      </c>
      <c r="Z7" s="274">
        <f t="shared" si="0"/>
        <v>102134</v>
      </c>
      <c r="AA7" s="274">
        <f t="shared" si="0"/>
        <v>1770</v>
      </c>
      <c r="AB7" s="274">
        <f t="shared" si="0"/>
        <v>85907</v>
      </c>
      <c r="AC7" s="274">
        <f t="shared" si="0"/>
        <v>14457</v>
      </c>
      <c r="AD7" s="274">
        <f t="shared" si="0"/>
        <v>12615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1651</v>
      </c>
      <c r="AJ7" s="274">
        <f t="shared" si="0"/>
        <v>191</v>
      </c>
      <c r="AK7" s="274">
        <f t="shared" si="0"/>
        <v>705</v>
      </c>
      <c r="AL7" s="274">
        <f t="shared" si="0"/>
        <v>544</v>
      </c>
      <c r="AM7" s="274">
        <f t="shared" si="0"/>
        <v>155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6</v>
      </c>
      <c r="AS7" s="274">
        <f t="shared" si="0"/>
        <v>0</v>
      </c>
    </row>
    <row r="8" spans="1:45" s="282" customFormat="1" ht="12" customHeight="1">
      <c r="A8" s="277" t="s">
        <v>555</v>
      </c>
      <c r="B8" s="278" t="s">
        <v>564</v>
      </c>
      <c r="C8" s="277" t="s">
        <v>565</v>
      </c>
      <c r="D8" s="285">
        <f aca="true" t="shared" si="1" ref="D8:D51">SUM(E8,F8,N8,O8)</f>
        <v>112480</v>
      </c>
      <c r="E8" s="285">
        <f aca="true" t="shared" si="2" ref="E8:E51">+Q8</f>
        <v>94401</v>
      </c>
      <c r="F8" s="285">
        <f aca="true" t="shared" si="3" ref="F8:F51">SUM(G8:M8)</f>
        <v>8399</v>
      </c>
      <c r="G8" s="285">
        <v>4785</v>
      </c>
      <c r="H8" s="285">
        <v>0</v>
      </c>
      <c r="I8" s="285">
        <v>0</v>
      </c>
      <c r="J8" s="285">
        <v>0</v>
      </c>
      <c r="K8" s="285">
        <v>0</v>
      </c>
      <c r="L8" s="285">
        <v>3614</v>
      </c>
      <c r="M8" s="285">
        <v>0</v>
      </c>
      <c r="N8" s="285">
        <f aca="true" t="shared" si="4" ref="N8:N51">+AA8</f>
        <v>0</v>
      </c>
      <c r="O8" s="285">
        <f>+'資源化量内訳'!Y8</f>
        <v>9680</v>
      </c>
      <c r="P8" s="285">
        <f aca="true" t="shared" si="5" ref="P8:P51">+SUM(Q8,R8)</f>
        <v>95655</v>
      </c>
      <c r="Q8" s="285">
        <v>94401</v>
      </c>
      <c r="R8" s="285">
        <f aca="true" t="shared" si="6" ref="R8:R51">+SUM(S8,T8,U8,V8,W8,X8,Y8)</f>
        <v>1254</v>
      </c>
      <c r="S8" s="285">
        <v>1149</v>
      </c>
      <c r="T8" s="285">
        <v>0</v>
      </c>
      <c r="U8" s="285">
        <v>0</v>
      </c>
      <c r="V8" s="285">
        <v>0</v>
      </c>
      <c r="W8" s="285">
        <v>0</v>
      </c>
      <c r="X8" s="285">
        <v>105</v>
      </c>
      <c r="Y8" s="285">
        <v>0</v>
      </c>
      <c r="Z8" s="285">
        <f aca="true" t="shared" si="7" ref="Z8:Z51">SUM(AA8:AC8)</f>
        <v>17799</v>
      </c>
      <c r="AA8" s="285">
        <v>0</v>
      </c>
      <c r="AB8" s="285">
        <v>15313</v>
      </c>
      <c r="AC8" s="285">
        <f aca="true" t="shared" si="8" ref="AC8:AC51">SUM(AD8:AJ8)</f>
        <v>2486</v>
      </c>
      <c r="AD8" s="285">
        <v>2486</v>
      </c>
      <c r="AE8" s="285">
        <v>0</v>
      </c>
      <c r="AF8" s="285">
        <v>0</v>
      </c>
      <c r="AG8" s="285">
        <v>0</v>
      </c>
      <c r="AH8" s="285">
        <v>0</v>
      </c>
      <c r="AI8" s="285">
        <v>0</v>
      </c>
      <c r="AJ8" s="285">
        <v>0</v>
      </c>
      <c r="AK8" s="311">
        <f aca="true" t="shared" si="9" ref="AK8:AK51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555</v>
      </c>
      <c r="B9" s="278" t="s">
        <v>566</v>
      </c>
      <c r="C9" s="277" t="s">
        <v>567</v>
      </c>
      <c r="D9" s="285">
        <f t="shared" si="1"/>
        <v>64899</v>
      </c>
      <c r="E9" s="285">
        <f t="shared" si="2"/>
        <v>39691</v>
      </c>
      <c r="F9" s="285">
        <f t="shared" si="3"/>
        <v>25183</v>
      </c>
      <c r="G9" s="285">
        <v>24237</v>
      </c>
      <c r="H9" s="285">
        <v>0</v>
      </c>
      <c r="I9" s="285">
        <v>0</v>
      </c>
      <c r="J9" s="285">
        <v>0</v>
      </c>
      <c r="K9" s="285">
        <v>0</v>
      </c>
      <c r="L9" s="285">
        <v>946</v>
      </c>
      <c r="M9" s="285">
        <v>0</v>
      </c>
      <c r="N9" s="285">
        <f t="shared" si="4"/>
        <v>0</v>
      </c>
      <c r="O9" s="285">
        <f>+'資源化量内訳'!Y9</f>
        <v>25</v>
      </c>
      <c r="P9" s="285">
        <f t="shared" si="5"/>
        <v>59775</v>
      </c>
      <c r="Q9" s="285">
        <v>39691</v>
      </c>
      <c r="R9" s="285">
        <f t="shared" si="6"/>
        <v>20084</v>
      </c>
      <c r="S9" s="285">
        <v>20084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85">
        <f t="shared" si="7"/>
        <v>1606</v>
      </c>
      <c r="AA9" s="285">
        <v>0</v>
      </c>
      <c r="AB9" s="285">
        <v>649</v>
      </c>
      <c r="AC9" s="285">
        <f t="shared" si="8"/>
        <v>957</v>
      </c>
      <c r="AD9" s="285">
        <v>957</v>
      </c>
      <c r="AE9" s="285">
        <v>0</v>
      </c>
      <c r="AF9" s="285">
        <v>0</v>
      </c>
      <c r="AG9" s="285">
        <v>0</v>
      </c>
      <c r="AH9" s="285">
        <v>0</v>
      </c>
      <c r="AI9" s="285">
        <v>0</v>
      </c>
      <c r="AJ9" s="285">
        <v>0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555</v>
      </c>
      <c r="B10" s="278" t="s">
        <v>568</v>
      </c>
      <c r="C10" s="277" t="s">
        <v>569</v>
      </c>
      <c r="D10" s="285">
        <f t="shared" si="1"/>
        <v>67060</v>
      </c>
      <c r="E10" s="285">
        <f t="shared" si="2"/>
        <v>51438</v>
      </c>
      <c r="F10" s="285">
        <f t="shared" si="3"/>
        <v>8857</v>
      </c>
      <c r="G10" s="285">
        <v>4081</v>
      </c>
      <c r="H10" s="285">
        <v>0</v>
      </c>
      <c r="I10" s="285">
        <v>0</v>
      </c>
      <c r="J10" s="285">
        <v>0</v>
      </c>
      <c r="K10" s="285">
        <v>8</v>
      </c>
      <c r="L10" s="285">
        <v>4748</v>
      </c>
      <c r="M10" s="285">
        <v>20</v>
      </c>
      <c r="N10" s="285">
        <f t="shared" si="4"/>
        <v>0</v>
      </c>
      <c r="O10" s="285">
        <f>+'資源化量内訳'!Y10</f>
        <v>6765</v>
      </c>
      <c r="P10" s="285">
        <f t="shared" si="5"/>
        <v>53336</v>
      </c>
      <c r="Q10" s="285">
        <v>51438</v>
      </c>
      <c r="R10" s="285">
        <f t="shared" si="6"/>
        <v>1898</v>
      </c>
      <c r="S10" s="285">
        <v>1887</v>
      </c>
      <c r="T10" s="285">
        <v>0</v>
      </c>
      <c r="U10" s="285">
        <v>0</v>
      </c>
      <c r="V10" s="285">
        <v>0</v>
      </c>
      <c r="W10" s="285">
        <v>0</v>
      </c>
      <c r="X10" s="285">
        <v>11</v>
      </c>
      <c r="Y10" s="285">
        <v>0</v>
      </c>
      <c r="Z10" s="285">
        <f t="shared" si="7"/>
        <v>8027</v>
      </c>
      <c r="AA10" s="285">
        <v>0</v>
      </c>
      <c r="AB10" s="285">
        <v>6721</v>
      </c>
      <c r="AC10" s="285">
        <f t="shared" si="8"/>
        <v>1306</v>
      </c>
      <c r="AD10" s="285">
        <v>1279</v>
      </c>
      <c r="AE10" s="285">
        <v>0</v>
      </c>
      <c r="AF10" s="285">
        <v>0</v>
      </c>
      <c r="AG10" s="285">
        <v>0</v>
      </c>
      <c r="AH10" s="285">
        <v>0</v>
      </c>
      <c r="AI10" s="285">
        <v>7</v>
      </c>
      <c r="AJ10" s="285">
        <v>20</v>
      </c>
      <c r="AK10" s="277">
        <f t="shared" si="9"/>
        <v>381</v>
      </c>
      <c r="AL10" s="277">
        <v>381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555</v>
      </c>
      <c r="B11" s="278" t="s">
        <v>570</v>
      </c>
      <c r="C11" s="277" t="s">
        <v>571</v>
      </c>
      <c r="D11" s="285">
        <f t="shared" si="1"/>
        <v>48316</v>
      </c>
      <c r="E11" s="285">
        <f t="shared" si="2"/>
        <v>41900</v>
      </c>
      <c r="F11" s="285">
        <f t="shared" si="3"/>
        <v>4895</v>
      </c>
      <c r="G11" s="285">
        <v>0</v>
      </c>
      <c r="H11" s="285">
        <v>0</v>
      </c>
      <c r="I11" s="285">
        <v>0</v>
      </c>
      <c r="J11" s="285">
        <v>0</v>
      </c>
      <c r="K11" s="285">
        <v>0</v>
      </c>
      <c r="L11" s="285">
        <v>4895</v>
      </c>
      <c r="M11" s="285">
        <v>0</v>
      </c>
      <c r="N11" s="285">
        <f t="shared" si="4"/>
        <v>0</v>
      </c>
      <c r="O11" s="285">
        <f>+'資源化量内訳'!Y11</f>
        <v>1521</v>
      </c>
      <c r="P11" s="285">
        <f t="shared" si="5"/>
        <v>43995</v>
      </c>
      <c r="Q11" s="285">
        <v>41900</v>
      </c>
      <c r="R11" s="285">
        <f t="shared" si="6"/>
        <v>2095</v>
      </c>
      <c r="S11" s="285">
        <v>0</v>
      </c>
      <c r="T11" s="285">
        <v>0</v>
      </c>
      <c r="U11" s="285">
        <v>0</v>
      </c>
      <c r="V11" s="285">
        <v>0</v>
      </c>
      <c r="W11" s="285">
        <v>0</v>
      </c>
      <c r="X11" s="285">
        <v>2095</v>
      </c>
      <c r="Y11" s="285">
        <v>0</v>
      </c>
      <c r="Z11" s="285">
        <f t="shared" si="7"/>
        <v>5024</v>
      </c>
      <c r="AA11" s="285">
        <v>0</v>
      </c>
      <c r="AB11" s="285">
        <v>5024</v>
      </c>
      <c r="AC11" s="285">
        <f t="shared" si="8"/>
        <v>0</v>
      </c>
      <c r="AD11" s="285">
        <v>0</v>
      </c>
      <c r="AE11" s="285">
        <v>0</v>
      </c>
      <c r="AF11" s="285">
        <v>0</v>
      </c>
      <c r="AG11" s="285">
        <v>0</v>
      </c>
      <c r="AH11" s="285">
        <v>0</v>
      </c>
      <c r="AI11" s="285">
        <v>0</v>
      </c>
      <c r="AJ11" s="285">
        <v>0</v>
      </c>
      <c r="AK11" s="277">
        <f t="shared" si="9"/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2" customFormat="1" ht="12" customHeight="1">
      <c r="A12" s="277" t="s">
        <v>555</v>
      </c>
      <c r="B12" s="278" t="s">
        <v>572</v>
      </c>
      <c r="C12" s="277" t="s">
        <v>573</v>
      </c>
      <c r="D12" s="311">
        <f t="shared" si="1"/>
        <v>28077</v>
      </c>
      <c r="E12" s="311">
        <f t="shared" si="2"/>
        <v>23509</v>
      </c>
      <c r="F12" s="311">
        <f t="shared" si="3"/>
        <v>2733</v>
      </c>
      <c r="G12" s="311">
        <v>1852</v>
      </c>
      <c r="H12" s="311">
        <v>0</v>
      </c>
      <c r="I12" s="311">
        <v>0</v>
      </c>
      <c r="J12" s="311">
        <v>0</v>
      </c>
      <c r="K12" s="311">
        <v>0</v>
      </c>
      <c r="L12" s="311">
        <v>881</v>
      </c>
      <c r="M12" s="311">
        <v>0</v>
      </c>
      <c r="N12" s="311">
        <f t="shared" si="4"/>
        <v>0</v>
      </c>
      <c r="O12" s="311">
        <f>+'資源化量内訳'!Y12</f>
        <v>1835</v>
      </c>
      <c r="P12" s="311">
        <f t="shared" si="5"/>
        <v>23731</v>
      </c>
      <c r="Q12" s="311">
        <v>23509</v>
      </c>
      <c r="R12" s="311">
        <f t="shared" si="6"/>
        <v>222</v>
      </c>
      <c r="S12" s="311">
        <v>198</v>
      </c>
      <c r="T12" s="311">
        <v>0</v>
      </c>
      <c r="U12" s="311">
        <v>0</v>
      </c>
      <c r="V12" s="311">
        <v>0</v>
      </c>
      <c r="W12" s="311">
        <v>0</v>
      </c>
      <c r="X12" s="311">
        <v>24</v>
      </c>
      <c r="Y12" s="311">
        <v>0</v>
      </c>
      <c r="Z12" s="311">
        <f t="shared" si="7"/>
        <v>1056</v>
      </c>
      <c r="AA12" s="311">
        <v>0</v>
      </c>
      <c r="AB12" s="311">
        <v>919</v>
      </c>
      <c r="AC12" s="311">
        <f t="shared" si="8"/>
        <v>137</v>
      </c>
      <c r="AD12" s="311">
        <v>126</v>
      </c>
      <c r="AE12" s="311">
        <v>0</v>
      </c>
      <c r="AF12" s="311">
        <v>0</v>
      </c>
      <c r="AG12" s="311">
        <v>0</v>
      </c>
      <c r="AH12" s="311">
        <v>0</v>
      </c>
      <c r="AI12" s="311">
        <v>11</v>
      </c>
      <c r="AJ12" s="311">
        <v>0</v>
      </c>
      <c r="AK12" s="277">
        <f t="shared" si="9"/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2" customFormat="1" ht="12" customHeight="1">
      <c r="A13" s="277" t="s">
        <v>555</v>
      </c>
      <c r="B13" s="278" t="s">
        <v>574</v>
      </c>
      <c r="C13" s="277" t="s">
        <v>575</v>
      </c>
      <c r="D13" s="311">
        <f t="shared" si="1"/>
        <v>24505</v>
      </c>
      <c r="E13" s="311">
        <f t="shared" si="2"/>
        <v>18514</v>
      </c>
      <c r="F13" s="311">
        <f t="shared" si="3"/>
        <v>21</v>
      </c>
      <c r="G13" s="311"/>
      <c r="H13" s="311">
        <v>0</v>
      </c>
      <c r="I13" s="311">
        <v>0</v>
      </c>
      <c r="J13" s="311">
        <v>0</v>
      </c>
      <c r="K13" s="311">
        <v>0</v>
      </c>
      <c r="L13" s="311"/>
      <c r="M13" s="311">
        <v>21</v>
      </c>
      <c r="N13" s="311">
        <f t="shared" si="4"/>
        <v>0</v>
      </c>
      <c r="O13" s="311">
        <f>+'資源化量内訳'!Y13</f>
        <v>5970</v>
      </c>
      <c r="P13" s="311">
        <f t="shared" si="5"/>
        <v>18514</v>
      </c>
      <c r="Q13" s="311">
        <v>18514</v>
      </c>
      <c r="R13" s="311">
        <f t="shared" si="6"/>
        <v>0</v>
      </c>
      <c r="S13" s="311">
        <v>0</v>
      </c>
      <c r="T13" s="311">
        <v>0</v>
      </c>
      <c r="U13" s="311">
        <v>0</v>
      </c>
      <c r="V13" s="311">
        <v>0</v>
      </c>
      <c r="W13" s="311">
        <v>0</v>
      </c>
      <c r="X13" s="311"/>
      <c r="Y13" s="311">
        <v>0</v>
      </c>
      <c r="Z13" s="311">
        <f t="shared" si="7"/>
        <v>2414</v>
      </c>
      <c r="AA13" s="311">
        <v>0</v>
      </c>
      <c r="AB13" s="311">
        <v>2414</v>
      </c>
      <c r="AC13" s="311">
        <f t="shared" si="8"/>
        <v>0</v>
      </c>
      <c r="AD13" s="311">
        <v>0</v>
      </c>
      <c r="AE13" s="311">
        <v>0</v>
      </c>
      <c r="AF13" s="311">
        <v>0</v>
      </c>
      <c r="AG13" s="311">
        <v>0</v>
      </c>
      <c r="AH13" s="311">
        <v>0</v>
      </c>
      <c r="AI13" s="311"/>
      <c r="AJ13" s="311">
        <v>0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555</v>
      </c>
      <c r="B14" s="278" t="s">
        <v>576</v>
      </c>
      <c r="C14" s="277" t="s">
        <v>577</v>
      </c>
      <c r="D14" s="311">
        <f t="shared" si="1"/>
        <v>29061</v>
      </c>
      <c r="E14" s="311">
        <f t="shared" si="2"/>
        <v>24064</v>
      </c>
      <c r="F14" s="311">
        <f t="shared" si="3"/>
        <v>1614</v>
      </c>
      <c r="G14" s="311">
        <v>1168</v>
      </c>
      <c r="H14" s="311">
        <v>0</v>
      </c>
      <c r="I14" s="311">
        <v>0</v>
      </c>
      <c r="J14" s="311">
        <v>0</v>
      </c>
      <c r="K14" s="311">
        <v>0</v>
      </c>
      <c r="L14" s="311">
        <v>446</v>
      </c>
      <c r="M14" s="311">
        <v>0</v>
      </c>
      <c r="N14" s="311">
        <f t="shared" si="4"/>
        <v>0</v>
      </c>
      <c r="O14" s="311">
        <f>+'資源化量内訳'!Y14</f>
        <v>3383</v>
      </c>
      <c r="P14" s="311">
        <f t="shared" si="5"/>
        <v>24277</v>
      </c>
      <c r="Q14" s="311">
        <v>24064</v>
      </c>
      <c r="R14" s="311">
        <f t="shared" si="6"/>
        <v>213</v>
      </c>
      <c r="S14" s="311">
        <v>213</v>
      </c>
      <c r="T14" s="311">
        <v>0</v>
      </c>
      <c r="U14" s="311">
        <v>0</v>
      </c>
      <c r="V14" s="311">
        <v>0</v>
      </c>
      <c r="W14" s="311">
        <v>0</v>
      </c>
      <c r="X14" s="311">
        <v>0</v>
      </c>
      <c r="Y14" s="311">
        <v>0</v>
      </c>
      <c r="Z14" s="311">
        <f t="shared" si="7"/>
        <v>4147</v>
      </c>
      <c r="AA14" s="311">
        <v>0</v>
      </c>
      <c r="AB14" s="311">
        <v>3640</v>
      </c>
      <c r="AC14" s="311">
        <f t="shared" si="8"/>
        <v>507</v>
      </c>
      <c r="AD14" s="311">
        <v>507</v>
      </c>
      <c r="AE14" s="311">
        <v>0</v>
      </c>
      <c r="AF14" s="311">
        <v>0</v>
      </c>
      <c r="AG14" s="311">
        <v>0</v>
      </c>
      <c r="AH14" s="311">
        <v>0</v>
      </c>
      <c r="AI14" s="311">
        <v>0</v>
      </c>
      <c r="AJ14" s="311">
        <v>0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555</v>
      </c>
      <c r="B15" s="278" t="s">
        <v>578</v>
      </c>
      <c r="C15" s="277" t="s">
        <v>579</v>
      </c>
      <c r="D15" s="311">
        <f t="shared" si="1"/>
        <v>17748</v>
      </c>
      <c r="E15" s="311">
        <f t="shared" si="2"/>
        <v>13383</v>
      </c>
      <c r="F15" s="311">
        <f t="shared" si="3"/>
        <v>906</v>
      </c>
      <c r="G15" s="311">
        <v>893</v>
      </c>
      <c r="H15" s="311">
        <v>0</v>
      </c>
      <c r="I15" s="311">
        <v>0</v>
      </c>
      <c r="J15" s="311">
        <v>0</v>
      </c>
      <c r="K15" s="311">
        <v>0</v>
      </c>
      <c r="L15" s="311">
        <v>13</v>
      </c>
      <c r="M15" s="311">
        <v>0</v>
      </c>
      <c r="N15" s="311">
        <f t="shared" si="4"/>
        <v>0</v>
      </c>
      <c r="O15" s="311">
        <f>+'資源化量内訳'!Y15</f>
        <v>3459</v>
      </c>
      <c r="P15" s="311">
        <f t="shared" si="5"/>
        <v>13565</v>
      </c>
      <c r="Q15" s="311">
        <v>13383</v>
      </c>
      <c r="R15" s="311">
        <f t="shared" si="6"/>
        <v>182</v>
      </c>
      <c r="S15" s="311">
        <v>182</v>
      </c>
      <c r="T15" s="311">
        <v>0</v>
      </c>
      <c r="U15" s="311">
        <v>0</v>
      </c>
      <c r="V15" s="311">
        <v>0</v>
      </c>
      <c r="W15" s="311">
        <v>0</v>
      </c>
      <c r="X15" s="311">
        <v>0</v>
      </c>
      <c r="Y15" s="311">
        <v>0</v>
      </c>
      <c r="Z15" s="311">
        <f t="shared" si="7"/>
        <v>2475</v>
      </c>
      <c r="AA15" s="311">
        <v>0</v>
      </c>
      <c r="AB15" s="311">
        <v>2071</v>
      </c>
      <c r="AC15" s="311">
        <f t="shared" si="8"/>
        <v>404</v>
      </c>
      <c r="AD15" s="311">
        <v>404</v>
      </c>
      <c r="AE15" s="311">
        <v>0</v>
      </c>
      <c r="AF15" s="311">
        <v>0</v>
      </c>
      <c r="AG15" s="311">
        <v>0</v>
      </c>
      <c r="AH15" s="311">
        <v>0</v>
      </c>
      <c r="AI15" s="311">
        <v>0</v>
      </c>
      <c r="AJ15" s="311">
        <v>0</v>
      </c>
      <c r="AK15" s="277">
        <f t="shared" si="9"/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555</v>
      </c>
      <c r="B16" s="278" t="s">
        <v>580</v>
      </c>
      <c r="C16" s="277" t="s">
        <v>581</v>
      </c>
      <c r="D16" s="311">
        <f t="shared" si="1"/>
        <v>16714</v>
      </c>
      <c r="E16" s="311">
        <f t="shared" si="2"/>
        <v>14077</v>
      </c>
      <c r="F16" s="311">
        <f t="shared" si="3"/>
        <v>2637</v>
      </c>
      <c r="G16" s="311">
        <v>615</v>
      </c>
      <c r="H16" s="311">
        <v>41</v>
      </c>
      <c r="I16" s="311">
        <v>0</v>
      </c>
      <c r="J16" s="311">
        <v>0</v>
      </c>
      <c r="K16" s="311">
        <v>0</v>
      </c>
      <c r="L16" s="311">
        <v>1981</v>
      </c>
      <c r="M16" s="311">
        <v>0</v>
      </c>
      <c r="N16" s="311">
        <f t="shared" si="4"/>
        <v>0</v>
      </c>
      <c r="O16" s="311">
        <f>+'資源化量内訳'!Y16</f>
        <v>0</v>
      </c>
      <c r="P16" s="311">
        <f t="shared" si="5"/>
        <v>15845</v>
      </c>
      <c r="Q16" s="311">
        <v>14077</v>
      </c>
      <c r="R16" s="311">
        <f t="shared" si="6"/>
        <v>1768</v>
      </c>
      <c r="S16" s="311">
        <v>393</v>
      </c>
      <c r="T16" s="311">
        <v>4</v>
      </c>
      <c r="U16" s="311">
        <v>0</v>
      </c>
      <c r="V16" s="311">
        <v>0</v>
      </c>
      <c r="W16" s="311">
        <v>0</v>
      </c>
      <c r="X16" s="311">
        <v>1371</v>
      </c>
      <c r="Y16" s="311">
        <v>0</v>
      </c>
      <c r="Z16" s="311">
        <f t="shared" si="7"/>
        <v>1727</v>
      </c>
      <c r="AA16" s="311">
        <v>0</v>
      </c>
      <c r="AB16" s="311">
        <v>1475</v>
      </c>
      <c r="AC16" s="311">
        <f t="shared" si="8"/>
        <v>252</v>
      </c>
      <c r="AD16" s="311">
        <v>252</v>
      </c>
      <c r="AE16" s="311">
        <v>0</v>
      </c>
      <c r="AF16" s="311">
        <v>0</v>
      </c>
      <c r="AG16" s="311">
        <v>0</v>
      </c>
      <c r="AH16" s="311">
        <v>0</v>
      </c>
      <c r="AI16" s="311">
        <v>0</v>
      </c>
      <c r="AJ16" s="311">
        <v>0</v>
      </c>
      <c r="AK16" s="277">
        <f t="shared" si="9"/>
        <v>161</v>
      </c>
      <c r="AL16" s="277">
        <v>0</v>
      </c>
      <c r="AM16" s="277">
        <v>155</v>
      </c>
      <c r="AN16" s="277">
        <v>0</v>
      </c>
      <c r="AO16" s="277">
        <v>0</v>
      </c>
      <c r="AP16" s="277">
        <v>0</v>
      </c>
      <c r="AQ16" s="277">
        <v>0</v>
      </c>
      <c r="AR16" s="277">
        <v>6</v>
      </c>
      <c r="AS16" s="277">
        <v>0</v>
      </c>
    </row>
    <row r="17" spans="1:45" s="282" customFormat="1" ht="12" customHeight="1">
      <c r="A17" s="277" t="s">
        <v>555</v>
      </c>
      <c r="B17" s="278" t="s">
        <v>582</v>
      </c>
      <c r="C17" s="277" t="s">
        <v>583</v>
      </c>
      <c r="D17" s="311">
        <f t="shared" si="1"/>
        <v>17562</v>
      </c>
      <c r="E17" s="311">
        <f t="shared" si="2"/>
        <v>15536</v>
      </c>
      <c r="F17" s="311">
        <f t="shared" si="3"/>
        <v>1136</v>
      </c>
      <c r="G17" s="311">
        <v>0</v>
      </c>
      <c r="H17" s="311">
        <v>0</v>
      </c>
      <c r="I17" s="311">
        <v>0</v>
      </c>
      <c r="J17" s="311">
        <v>0</v>
      </c>
      <c r="K17" s="311">
        <v>0</v>
      </c>
      <c r="L17" s="311">
        <v>1136</v>
      </c>
      <c r="M17" s="311">
        <v>0</v>
      </c>
      <c r="N17" s="311">
        <f t="shared" si="4"/>
        <v>0</v>
      </c>
      <c r="O17" s="311">
        <f>+'資源化量内訳'!Y17</f>
        <v>890</v>
      </c>
      <c r="P17" s="311">
        <f t="shared" si="5"/>
        <v>15536</v>
      </c>
      <c r="Q17" s="311">
        <v>15536</v>
      </c>
      <c r="R17" s="311">
        <f t="shared" si="6"/>
        <v>0</v>
      </c>
      <c r="S17" s="311">
        <v>0</v>
      </c>
      <c r="T17" s="311">
        <v>0</v>
      </c>
      <c r="U17" s="311">
        <v>0</v>
      </c>
      <c r="V17" s="311">
        <v>0</v>
      </c>
      <c r="W17" s="311">
        <v>0</v>
      </c>
      <c r="X17" s="311">
        <v>0</v>
      </c>
      <c r="Y17" s="311">
        <v>0</v>
      </c>
      <c r="Z17" s="311">
        <f t="shared" si="7"/>
        <v>1868</v>
      </c>
      <c r="AA17" s="311">
        <v>0</v>
      </c>
      <c r="AB17" s="311">
        <v>1862</v>
      </c>
      <c r="AC17" s="311">
        <f t="shared" si="8"/>
        <v>6</v>
      </c>
      <c r="AD17" s="311">
        <v>0</v>
      </c>
      <c r="AE17" s="311">
        <v>0</v>
      </c>
      <c r="AF17" s="311">
        <v>0</v>
      </c>
      <c r="AG17" s="311">
        <v>0</v>
      </c>
      <c r="AH17" s="311">
        <v>0</v>
      </c>
      <c r="AI17" s="311">
        <v>6</v>
      </c>
      <c r="AJ17" s="311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555</v>
      </c>
      <c r="B18" s="278" t="s">
        <v>584</v>
      </c>
      <c r="C18" s="277" t="s">
        <v>585</v>
      </c>
      <c r="D18" s="311">
        <f t="shared" si="1"/>
        <v>9766</v>
      </c>
      <c r="E18" s="311">
        <f t="shared" si="2"/>
        <v>7092</v>
      </c>
      <c r="F18" s="311">
        <f t="shared" si="3"/>
        <v>2674</v>
      </c>
      <c r="G18" s="311">
        <v>0</v>
      </c>
      <c r="H18" s="311">
        <v>0</v>
      </c>
      <c r="I18" s="311">
        <v>0</v>
      </c>
      <c r="J18" s="311">
        <v>0</v>
      </c>
      <c r="K18" s="311">
        <v>0</v>
      </c>
      <c r="L18" s="311">
        <v>2503</v>
      </c>
      <c r="M18" s="311">
        <v>171</v>
      </c>
      <c r="N18" s="311">
        <f t="shared" si="4"/>
        <v>0</v>
      </c>
      <c r="O18" s="311">
        <f>+'資源化量内訳'!Y18</f>
        <v>0</v>
      </c>
      <c r="P18" s="311">
        <f t="shared" si="5"/>
        <v>7092</v>
      </c>
      <c r="Q18" s="311">
        <v>7092</v>
      </c>
      <c r="R18" s="311">
        <f t="shared" si="6"/>
        <v>0</v>
      </c>
      <c r="S18" s="311">
        <v>0</v>
      </c>
      <c r="T18" s="311">
        <v>0</v>
      </c>
      <c r="U18" s="311">
        <v>0</v>
      </c>
      <c r="V18" s="311">
        <v>0</v>
      </c>
      <c r="W18" s="311">
        <v>0</v>
      </c>
      <c r="X18" s="311">
        <v>0</v>
      </c>
      <c r="Y18" s="311">
        <v>0</v>
      </c>
      <c r="Z18" s="311">
        <f t="shared" si="7"/>
        <v>880</v>
      </c>
      <c r="AA18" s="311">
        <v>0</v>
      </c>
      <c r="AB18" s="311">
        <v>709</v>
      </c>
      <c r="AC18" s="311">
        <f t="shared" si="8"/>
        <v>171</v>
      </c>
      <c r="AD18" s="311">
        <v>0</v>
      </c>
      <c r="AE18" s="311">
        <v>0</v>
      </c>
      <c r="AF18" s="311">
        <v>0</v>
      </c>
      <c r="AG18" s="311">
        <v>0</v>
      </c>
      <c r="AH18" s="311">
        <v>0</v>
      </c>
      <c r="AI18" s="311">
        <v>0</v>
      </c>
      <c r="AJ18" s="311">
        <v>171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555</v>
      </c>
      <c r="B19" s="278" t="s">
        <v>586</v>
      </c>
      <c r="C19" s="277" t="s">
        <v>587</v>
      </c>
      <c r="D19" s="311">
        <f t="shared" si="1"/>
        <v>19450</v>
      </c>
      <c r="E19" s="311">
        <f t="shared" si="2"/>
        <v>14509</v>
      </c>
      <c r="F19" s="311">
        <f t="shared" si="3"/>
        <v>725</v>
      </c>
      <c r="G19" s="311">
        <v>0</v>
      </c>
      <c r="H19" s="311">
        <v>0</v>
      </c>
      <c r="I19" s="311">
        <v>0</v>
      </c>
      <c r="J19" s="311">
        <v>0</v>
      </c>
      <c r="K19" s="311">
        <v>0</v>
      </c>
      <c r="L19" s="311">
        <v>725</v>
      </c>
      <c r="M19" s="311">
        <v>0</v>
      </c>
      <c r="N19" s="311">
        <f t="shared" si="4"/>
        <v>1687</v>
      </c>
      <c r="O19" s="311">
        <f>+'資源化量内訳'!Y19</f>
        <v>2529</v>
      </c>
      <c r="P19" s="311">
        <f t="shared" si="5"/>
        <v>14509</v>
      </c>
      <c r="Q19" s="311">
        <v>14509</v>
      </c>
      <c r="R19" s="311">
        <f t="shared" si="6"/>
        <v>0</v>
      </c>
      <c r="S19" s="311">
        <v>0</v>
      </c>
      <c r="T19" s="311">
        <v>0</v>
      </c>
      <c r="U19" s="311">
        <v>0</v>
      </c>
      <c r="V19" s="311">
        <v>0</v>
      </c>
      <c r="W19" s="311">
        <v>0</v>
      </c>
      <c r="X19" s="311">
        <v>0</v>
      </c>
      <c r="Y19" s="311">
        <v>0</v>
      </c>
      <c r="Z19" s="311">
        <f t="shared" si="7"/>
        <v>3432</v>
      </c>
      <c r="AA19" s="311">
        <v>1687</v>
      </c>
      <c r="AB19" s="311">
        <v>1745</v>
      </c>
      <c r="AC19" s="311">
        <f t="shared" si="8"/>
        <v>0</v>
      </c>
      <c r="AD19" s="311">
        <v>0</v>
      </c>
      <c r="AE19" s="311">
        <v>0</v>
      </c>
      <c r="AF19" s="311">
        <v>0</v>
      </c>
      <c r="AG19" s="311">
        <v>0</v>
      </c>
      <c r="AH19" s="311">
        <v>0</v>
      </c>
      <c r="AI19" s="311">
        <v>0</v>
      </c>
      <c r="AJ19" s="311">
        <v>0</v>
      </c>
      <c r="AK19" s="277">
        <f t="shared" si="9"/>
        <v>45</v>
      </c>
      <c r="AL19" s="277">
        <v>45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555</v>
      </c>
      <c r="B20" s="278" t="s">
        <v>588</v>
      </c>
      <c r="C20" s="277" t="s">
        <v>589</v>
      </c>
      <c r="D20" s="311">
        <f t="shared" si="1"/>
        <v>28121</v>
      </c>
      <c r="E20" s="311">
        <f t="shared" si="2"/>
        <v>22309</v>
      </c>
      <c r="F20" s="311">
        <f t="shared" si="3"/>
        <v>2118</v>
      </c>
      <c r="G20" s="311">
        <v>2036</v>
      </c>
      <c r="H20" s="311">
        <v>0</v>
      </c>
      <c r="I20" s="311">
        <v>0</v>
      </c>
      <c r="J20" s="311">
        <v>0</v>
      </c>
      <c r="K20" s="311">
        <v>0</v>
      </c>
      <c r="L20" s="311">
        <v>82</v>
      </c>
      <c r="M20" s="311">
        <v>0</v>
      </c>
      <c r="N20" s="311">
        <f t="shared" si="4"/>
        <v>0</v>
      </c>
      <c r="O20" s="311">
        <f>+'資源化量内訳'!Y20</f>
        <v>3694</v>
      </c>
      <c r="P20" s="311">
        <f t="shared" si="5"/>
        <v>22431</v>
      </c>
      <c r="Q20" s="311">
        <v>22309</v>
      </c>
      <c r="R20" s="311">
        <f t="shared" si="6"/>
        <v>122</v>
      </c>
      <c r="S20" s="311">
        <v>122</v>
      </c>
      <c r="T20" s="311">
        <v>0</v>
      </c>
      <c r="U20" s="311">
        <v>0</v>
      </c>
      <c r="V20" s="311">
        <v>0</v>
      </c>
      <c r="W20" s="311">
        <v>0</v>
      </c>
      <c r="X20" s="311">
        <v>0</v>
      </c>
      <c r="Y20" s="311">
        <v>0</v>
      </c>
      <c r="Z20" s="311">
        <f t="shared" si="7"/>
        <v>2241</v>
      </c>
      <c r="AA20" s="311">
        <v>0</v>
      </c>
      <c r="AB20" s="311">
        <v>1864</v>
      </c>
      <c r="AC20" s="311">
        <f t="shared" si="8"/>
        <v>377</v>
      </c>
      <c r="AD20" s="311">
        <v>377</v>
      </c>
      <c r="AE20" s="311">
        <v>0</v>
      </c>
      <c r="AF20" s="311">
        <v>0</v>
      </c>
      <c r="AG20" s="311">
        <v>0</v>
      </c>
      <c r="AH20" s="311">
        <v>0</v>
      </c>
      <c r="AI20" s="311">
        <v>0</v>
      </c>
      <c r="AJ20" s="311">
        <v>0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555</v>
      </c>
      <c r="B21" s="278" t="s">
        <v>590</v>
      </c>
      <c r="C21" s="277" t="s">
        <v>591</v>
      </c>
      <c r="D21" s="311">
        <f t="shared" si="1"/>
        <v>32321</v>
      </c>
      <c r="E21" s="311">
        <f t="shared" si="2"/>
        <v>23451</v>
      </c>
      <c r="F21" s="311">
        <f t="shared" si="3"/>
        <v>6994</v>
      </c>
      <c r="G21" s="311">
        <v>820</v>
      </c>
      <c r="H21" s="311">
        <v>261</v>
      </c>
      <c r="I21" s="311">
        <v>0</v>
      </c>
      <c r="J21" s="311">
        <v>0</v>
      </c>
      <c r="K21" s="311">
        <v>0</v>
      </c>
      <c r="L21" s="311">
        <v>5913</v>
      </c>
      <c r="M21" s="311">
        <v>0</v>
      </c>
      <c r="N21" s="311">
        <f t="shared" si="4"/>
        <v>0</v>
      </c>
      <c r="O21" s="311">
        <f>+'資源化量内訳'!Y21</f>
        <v>1876</v>
      </c>
      <c r="P21" s="311">
        <f t="shared" si="5"/>
        <v>28491</v>
      </c>
      <c r="Q21" s="311">
        <v>23451</v>
      </c>
      <c r="R21" s="311">
        <f t="shared" si="6"/>
        <v>5040</v>
      </c>
      <c r="S21" s="311">
        <v>1186</v>
      </c>
      <c r="T21" s="311">
        <v>24</v>
      </c>
      <c r="U21" s="311">
        <v>0</v>
      </c>
      <c r="V21" s="311">
        <v>0</v>
      </c>
      <c r="W21" s="311">
        <v>0</v>
      </c>
      <c r="X21" s="311">
        <v>3830</v>
      </c>
      <c r="Y21" s="311">
        <v>0</v>
      </c>
      <c r="Z21" s="311">
        <f t="shared" si="7"/>
        <v>1653</v>
      </c>
      <c r="AA21" s="311">
        <v>0</v>
      </c>
      <c r="AB21" s="311">
        <v>1530</v>
      </c>
      <c r="AC21" s="311">
        <f t="shared" si="8"/>
        <v>123</v>
      </c>
      <c r="AD21" s="311">
        <v>123</v>
      </c>
      <c r="AE21" s="311">
        <v>0</v>
      </c>
      <c r="AF21" s="311">
        <v>0</v>
      </c>
      <c r="AG21" s="311">
        <v>0</v>
      </c>
      <c r="AH21" s="311">
        <v>0</v>
      </c>
      <c r="AI21" s="311">
        <v>0</v>
      </c>
      <c r="AJ21" s="311">
        <v>0</v>
      </c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555</v>
      </c>
      <c r="B22" s="278" t="s">
        <v>592</v>
      </c>
      <c r="C22" s="277" t="s">
        <v>593</v>
      </c>
      <c r="D22" s="311">
        <f t="shared" si="1"/>
        <v>28731</v>
      </c>
      <c r="E22" s="311">
        <f t="shared" si="2"/>
        <v>23089</v>
      </c>
      <c r="F22" s="311">
        <f t="shared" si="3"/>
        <v>3086</v>
      </c>
      <c r="G22" s="311">
        <v>1892</v>
      </c>
      <c r="H22" s="311">
        <v>0</v>
      </c>
      <c r="I22" s="311">
        <v>0</v>
      </c>
      <c r="J22" s="311">
        <v>0</v>
      </c>
      <c r="K22" s="311">
        <v>0</v>
      </c>
      <c r="L22" s="311">
        <v>1194</v>
      </c>
      <c r="M22" s="311">
        <v>0</v>
      </c>
      <c r="N22" s="311">
        <f t="shared" si="4"/>
        <v>0</v>
      </c>
      <c r="O22" s="311">
        <f>+'資源化量内訳'!Y22</f>
        <v>2556</v>
      </c>
      <c r="P22" s="311">
        <f t="shared" si="5"/>
        <v>24605</v>
      </c>
      <c r="Q22" s="311">
        <v>23089</v>
      </c>
      <c r="R22" s="311">
        <f t="shared" si="6"/>
        <v>1516</v>
      </c>
      <c r="S22" s="311">
        <v>1516</v>
      </c>
      <c r="T22" s="311">
        <v>0</v>
      </c>
      <c r="U22" s="311">
        <v>0</v>
      </c>
      <c r="V22" s="311">
        <v>0</v>
      </c>
      <c r="W22" s="311">
        <v>0</v>
      </c>
      <c r="X22" s="311">
        <v>0</v>
      </c>
      <c r="Y22" s="311">
        <v>0</v>
      </c>
      <c r="Z22" s="311">
        <f t="shared" si="7"/>
        <v>759</v>
      </c>
      <c r="AA22" s="311">
        <v>0</v>
      </c>
      <c r="AB22" s="311">
        <v>759</v>
      </c>
      <c r="AC22" s="311">
        <f t="shared" si="8"/>
        <v>0</v>
      </c>
      <c r="AD22" s="311">
        <v>0</v>
      </c>
      <c r="AE22" s="311">
        <v>0</v>
      </c>
      <c r="AF22" s="311">
        <v>0</v>
      </c>
      <c r="AG22" s="311">
        <v>0</v>
      </c>
      <c r="AH22" s="311">
        <v>0</v>
      </c>
      <c r="AI22" s="311">
        <v>0</v>
      </c>
      <c r="AJ22" s="311">
        <v>0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555</v>
      </c>
      <c r="B23" s="278" t="s">
        <v>594</v>
      </c>
      <c r="C23" s="277" t="s">
        <v>595</v>
      </c>
      <c r="D23" s="311">
        <f t="shared" si="1"/>
        <v>82483</v>
      </c>
      <c r="E23" s="311">
        <f t="shared" si="2"/>
        <v>68536</v>
      </c>
      <c r="F23" s="311">
        <f t="shared" si="3"/>
        <v>10058</v>
      </c>
      <c r="G23" s="311">
        <v>5069</v>
      </c>
      <c r="H23" s="311">
        <v>0</v>
      </c>
      <c r="I23" s="311">
        <v>0</v>
      </c>
      <c r="J23" s="311">
        <v>0</v>
      </c>
      <c r="K23" s="311">
        <v>0</v>
      </c>
      <c r="L23" s="311">
        <v>4989</v>
      </c>
      <c r="M23" s="311">
        <v>0</v>
      </c>
      <c r="N23" s="311">
        <f t="shared" si="4"/>
        <v>0</v>
      </c>
      <c r="O23" s="311">
        <f>+'資源化量内訳'!Y23</f>
        <v>3889</v>
      </c>
      <c r="P23" s="311">
        <f t="shared" si="5"/>
        <v>72807</v>
      </c>
      <c r="Q23" s="311">
        <v>68536</v>
      </c>
      <c r="R23" s="311">
        <f t="shared" si="6"/>
        <v>4271</v>
      </c>
      <c r="S23" s="311">
        <v>3223</v>
      </c>
      <c r="T23" s="311">
        <v>0</v>
      </c>
      <c r="U23" s="311">
        <v>0</v>
      </c>
      <c r="V23" s="311">
        <v>0</v>
      </c>
      <c r="W23" s="311">
        <v>0</v>
      </c>
      <c r="X23" s="311">
        <v>1048</v>
      </c>
      <c r="Y23" s="311">
        <v>0</v>
      </c>
      <c r="Z23" s="311">
        <f t="shared" si="7"/>
        <v>13649</v>
      </c>
      <c r="AA23" s="311">
        <v>0</v>
      </c>
      <c r="AB23" s="311">
        <v>12449</v>
      </c>
      <c r="AC23" s="311">
        <f t="shared" si="8"/>
        <v>1200</v>
      </c>
      <c r="AD23" s="311">
        <v>1200</v>
      </c>
      <c r="AE23" s="311">
        <v>0</v>
      </c>
      <c r="AF23" s="311">
        <v>0</v>
      </c>
      <c r="AG23" s="311">
        <v>0</v>
      </c>
      <c r="AH23" s="311">
        <v>0</v>
      </c>
      <c r="AI23" s="311">
        <v>0</v>
      </c>
      <c r="AJ23" s="311">
        <v>0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555</v>
      </c>
      <c r="B24" s="278" t="s">
        <v>596</v>
      </c>
      <c r="C24" s="277" t="s">
        <v>597</v>
      </c>
      <c r="D24" s="311">
        <f t="shared" si="1"/>
        <v>54835</v>
      </c>
      <c r="E24" s="311">
        <f t="shared" si="2"/>
        <v>51347</v>
      </c>
      <c r="F24" s="311">
        <f t="shared" si="3"/>
        <v>3041</v>
      </c>
      <c r="G24" s="311">
        <v>2744</v>
      </c>
      <c r="H24" s="311">
        <v>0</v>
      </c>
      <c r="I24" s="311">
        <v>0</v>
      </c>
      <c r="J24" s="311">
        <v>0</v>
      </c>
      <c r="K24" s="311">
        <v>0</v>
      </c>
      <c r="L24" s="311">
        <v>297</v>
      </c>
      <c r="M24" s="311">
        <v>0</v>
      </c>
      <c r="N24" s="311">
        <f t="shared" si="4"/>
        <v>0</v>
      </c>
      <c r="O24" s="311">
        <f>+'資源化量内訳'!Y24</f>
        <v>447</v>
      </c>
      <c r="P24" s="311">
        <f t="shared" si="5"/>
        <v>51347</v>
      </c>
      <c r="Q24" s="311">
        <v>51347</v>
      </c>
      <c r="R24" s="311">
        <f t="shared" si="6"/>
        <v>0</v>
      </c>
      <c r="S24" s="311">
        <v>0</v>
      </c>
      <c r="T24" s="311">
        <v>0</v>
      </c>
      <c r="U24" s="311">
        <v>0</v>
      </c>
      <c r="V24" s="311">
        <v>0</v>
      </c>
      <c r="W24" s="311">
        <v>0</v>
      </c>
      <c r="X24" s="311">
        <v>0</v>
      </c>
      <c r="Y24" s="311">
        <v>0</v>
      </c>
      <c r="Z24" s="311">
        <f t="shared" si="7"/>
        <v>3768</v>
      </c>
      <c r="AA24" s="311">
        <v>0</v>
      </c>
      <c r="AB24" s="311">
        <v>2312</v>
      </c>
      <c r="AC24" s="311">
        <f t="shared" si="8"/>
        <v>1456</v>
      </c>
      <c r="AD24" s="311">
        <v>1456</v>
      </c>
      <c r="AE24" s="311">
        <v>0</v>
      </c>
      <c r="AF24" s="311">
        <v>0</v>
      </c>
      <c r="AG24" s="311">
        <v>0</v>
      </c>
      <c r="AH24" s="311">
        <v>0</v>
      </c>
      <c r="AI24" s="311">
        <v>0</v>
      </c>
      <c r="AJ24" s="311">
        <v>0</v>
      </c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  <row r="25" spans="1:45" s="282" customFormat="1" ht="12" customHeight="1">
      <c r="A25" s="277" t="s">
        <v>555</v>
      </c>
      <c r="B25" s="278" t="s">
        <v>598</v>
      </c>
      <c r="C25" s="277" t="s">
        <v>599</v>
      </c>
      <c r="D25" s="311">
        <f t="shared" si="1"/>
        <v>23478</v>
      </c>
      <c r="E25" s="311">
        <f t="shared" si="2"/>
        <v>0</v>
      </c>
      <c r="F25" s="311">
        <f t="shared" si="3"/>
        <v>23478</v>
      </c>
      <c r="G25" s="311">
        <v>4094</v>
      </c>
      <c r="H25" s="311">
        <v>0</v>
      </c>
      <c r="I25" s="311">
        <v>0</v>
      </c>
      <c r="J25" s="311">
        <v>0</v>
      </c>
      <c r="K25" s="311">
        <v>18409</v>
      </c>
      <c r="L25" s="311">
        <v>522</v>
      </c>
      <c r="M25" s="311">
        <v>453</v>
      </c>
      <c r="N25" s="311">
        <f t="shared" si="4"/>
        <v>0</v>
      </c>
      <c r="O25" s="311">
        <f>+'資源化量内訳'!Y25</f>
        <v>0</v>
      </c>
      <c r="P25" s="311">
        <f t="shared" si="5"/>
        <v>1508</v>
      </c>
      <c r="Q25" s="311">
        <v>0</v>
      </c>
      <c r="R25" s="311">
        <f t="shared" si="6"/>
        <v>1508</v>
      </c>
      <c r="S25" s="311">
        <v>1508</v>
      </c>
      <c r="T25" s="311">
        <v>0</v>
      </c>
      <c r="U25" s="311">
        <v>0</v>
      </c>
      <c r="V25" s="311">
        <v>0</v>
      </c>
      <c r="W25" s="311">
        <v>0</v>
      </c>
      <c r="X25" s="311">
        <v>0</v>
      </c>
      <c r="Y25" s="311">
        <v>0</v>
      </c>
      <c r="Z25" s="311">
        <f t="shared" si="7"/>
        <v>579</v>
      </c>
      <c r="AA25" s="311">
        <v>0</v>
      </c>
      <c r="AB25" s="311">
        <v>302</v>
      </c>
      <c r="AC25" s="311">
        <f t="shared" si="8"/>
        <v>277</v>
      </c>
      <c r="AD25" s="311">
        <v>277</v>
      </c>
      <c r="AE25" s="311">
        <v>0</v>
      </c>
      <c r="AF25" s="311">
        <v>0</v>
      </c>
      <c r="AG25" s="311">
        <v>0</v>
      </c>
      <c r="AH25" s="311">
        <v>0</v>
      </c>
      <c r="AI25" s="311">
        <v>0</v>
      </c>
      <c r="AJ25" s="311">
        <v>0</v>
      </c>
      <c r="AK25" s="277">
        <f t="shared" si="9"/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555</v>
      </c>
      <c r="B26" s="278" t="s">
        <v>600</v>
      </c>
      <c r="C26" s="277" t="s">
        <v>601</v>
      </c>
      <c r="D26" s="311">
        <f t="shared" si="1"/>
        <v>10265</v>
      </c>
      <c r="E26" s="311">
        <f t="shared" si="2"/>
        <v>7717</v>
      </c>
      <c r="F26" s="311">
        <f t="shared" si="3"/>
        <v>2381</v>
      </c>
      <c r="G26" s="311">
        <v>897</v>
      </c>
      <c r="H26" s="311">
        <v>0</v>
      </c>
      <c r="I26" s="311">
        <v>0</v>
      </c>
      <c r="J26" s="311">
        <v>0</v>
      </c>
      <c r="K26" s="311">
        <v>0</v>
      </c>
      <c r="L26" s="311">
        <v>1484</v>
      </c>
      <c r="M26" s="311">
        <v>0</v>
      </c>
      <c r="N26" s="311">
        <f t="shared" si="4"/>
        <v>0</v>
      </c>
      <c r="O26" s="311">
        <f>+'資源化量内訳'!Y26</f>
        <v>167</v>
      </c>
      <c r="P26" s="311">
        <f t="shared" si="5"/>
        <v>7817</v>
      </c>
      <c r="Q26" s="311">
        <v>7717</v>
      </c>
      <c r="R26" s="311">
        <f t="shared" si="6"/>
        <v>100</v>
      </c>
      <c r="S26" s="311">
        <v>87</v>
      </c>
      <c r="T26" s="311">
        <v>0</v>
      </c>
      <c r="U26" s="311">
        <v>0</v>
      </c>
      <c r="V26" s="311">
        <v>0</v>
      </c>
      <c r="W26" s="311">
        <v>0</v>
      </c>
      <c r="X26" s="311">
        <v>13</v>
      </c>
      <c r="Y26" s="311">
        <v>0</v>
      </c>
      <c r="Z26" s="311">
        <f t="shared" si="7"/>
        <v>609</v>
      </c>
      <c r="AA26" s="311">
        <v>0</v>
      </c>
      <c r="AB26" s="311">
        <v>0</v>
      </c>
      <c r="AC26" s="311">
        <f t="shared" si="8"/>
        <v>609</v>
      </c>
      <c r="AD26" s="311">
        <v>592</v>
      </c>
      <c r="AE26" s="311">
        <v>0</v>
      </c>
      <c r="AF26" s="311">
        <v>0</v>
      </c>
      <c r="AG26" s="311">
        <v>0</v>
      </c>
      <c r="AH26" s="311">
        <v>0</v>
      </c>
      <c r="AI26" s="311">
        <v>17</v>
      </c>
      <c r="AJ26" s="311">
        <v>0</v>
      </c>
      <c r="AK26" s="277">
        <f t="shared" si="9"/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</row>
    <row r="27" spans="1:45" s="282" customFormat="1" ht="12" customHeight="1">
      <c r="A27" s="277" t="s">
        <v>555</v>
      </c>
      <c r="B27" s="278" t="s">
        <v>602</v>
      </c>
      <c r="C27" s="277" t="s">
        <v>603</v>
      </c>
      <c r="D27" s="311">
        <f t="shared" si="1"/>
        <v>18297</v>
      </c>
      <c r="E27" s="311">
        <f t="shared" si="2"/>
        <v>12809</v>
      </c>
      <c r="F27" s="311">
        <f t="shared" si="3"/>
        <v>4091</v>
      </c>
      <c r="G27" s="311">
        <v>409</v>
      </c>
      <c r="H27" s="311">
        <v>464</v>
      </c>
      <c r="I27" s="311">
        <v>0</v>
      </c>
      <c r="J27" s="311">
        <v>0</v>
      </c>
      <c r="K27" s="311">
        <v>0</v>
      </c>
      <c r="L27" s="311">
        <v>3218</v>
      </c>
      <c r="M27" s="311">
        <v>0</v>
      </c>
      <c r="N27" s="311">
        <f t="shared" si="4"/>
        <v>0</v>
      </c>
      <c r="O27" s="311">
        <f>+'資源化量内訳'!Y27</f>
        <v>1397</v>
      </c>
      <c r="P27" s="311">
        <f t="shared" si="5"/>
        <v>15591</v>
      </c>
      <c r="Q27" s="311">
        <v>12809</v>
      </c>
      <c r="R27" s="311">
        <f t="shared" si="6"/>
        <v>2782</v>
      </c>
      <c r="S27" s="311">
        <v>654</v>
      </c>
      <c r="T27" s="311">
        <v>44</v>
      </c>
      <c r="U27" s="311">
        <v>0</v>
      </c>
      <c r="V27" s="311">
        <v>0</v>
      </c>
      <c r="W27" s="311">
        <v>0</v>
      </c>
      <c r="X27" s="311">
        <v>2084</v>
      </c>
      <c r="Y27" s="311">
        <v>0</v>
      </c>
      <c r="Z27" s="311">
        <f t="shared" si="7"/>
        <v>921</v>
      </c>
      <c r="AA27" s="311">
        <v>0</v>
      </c>
      <c r="AB27" s="311">
        <v>836</v>
      </c>
      <c r="AC27" s="311">
        <f t="shared" si="8"/>
        <v>85</v>
      </c>
      <c r="AD27" s="311">
        <v>85</v>
      </c>
      <c r="AE27" s="311">
        <v>0</v>
      </c>
      <c r="AF27" s="311">
        <v>0</v>
      </c>
      <c r="AG27" s="311">
        <v>0</v>
      </c>
      <c r="AH27" s="311">
        <v>0</v>
      </c>
      <c r="AI27" s="311">
        <v>0</v>
      </c>
      <c r="AJ27" s="311">
        <v>0</v>
      </c>
      <c r="AK27" s="277">
        <f t="shared" si="9"/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</row>
    <row r="28" spans="1:45" s="282" customFormat="1" ht="12" customHeight="1">
      <c r="A28" s="277" t="s">
        <v>555</v>
      </c>
      <c r="B28" s="278" t="s">
        <v>604</v>
      </c>
      <c r="C28" s="277" t="s">
        <v>605</v>
      </c>
      <c r="D28" s="311">
        <f t="shared" si="1"/>
        <v>15220</v>
      </c>
      <c r="E28" s="311">
        <f t="shared" si="2"/>
        <v>11639</v>
      </c>
      <c r="F28" s="311">
        <f t="shared" si="3"/>
        <v>1363</v>
      </c>
      <c r="G28" s="311">
        <v>1283</v>
      </c>
      <c r="H28" s="311">
        <v>0</v>
      </c>
      <c r="I28" s="311">
        <v>0</v>
      </c>
      <c r="J28" s="311">
        <v>0</v>
      </c>
      <c r="K28" s="311">
        <v>0</v>
      </c>
      <c r="L28" s="311">
        <v>80</v>
      </c>
      <c r="M28" s="311">
        <v>0</v>
      </c>
      <c r="N28" s="311">
        <f t="shared" si="4"/>
        <v>0</v>
      </c>
      <c r="O28" s="311">
        <f>+'資源化量内訳'!Y28</f>
        <v>2218</v>
      </c>
      <c r="P28" s="311">
        <f t="shared" si="5"/>
        <v>12005</v>
      </c>
      <c r="Q28" s="311">
        <v>11639</v>
      </c>
      <c r="R28" s="311">
        <f t="shared" si="6"/>
        <v>366</v>
      </c>
      <c r="S28" s="311">
        <v>363</v>
      </c>
      <c r="T28" s="311">
        <v>0</v>
      </c>
      <c r="U28" s="311">
        <v>0</v>
      </c>
      <c r="V28" s="311">
        <v>0</v>
      </c>
      <c r="W28" s="311">
        <v>0</v>
      </c>
      <c r="X28" s="311">
        <v>3</v>
      </c>
      <c r="Y28" s="311">
        <v>0</v>
      </c>
      <c r="Z28" s="311">
        <f t="shared" si="7"/>
        <v>1873</v>
      </c>
      <c r="AA28" s="311">
        <v>0</v>
      </c>
      <c r="AB28" s="311">
        <v>1731</v>
      </c>
      <c r="AC28" s="311">
        <f t="shared" si="8"/>
        <v>142</v>
      </c>
      <c r="AD28" s="311">
        <v>132</v>
      </c>
      <c r="AE28" s="311">
        <v>0</v>
      </c>
      <c r="AF28" s="311">
        <v>0</v>
      </c>
      <c r="AG28" s="311">
        <v>0</v>
      </c>
      <c r="AH28" s="311">
        <v>0</v>
      </c>
      <c r="AI28" s="311">
        <v>10</v>
      </c>
      <c r="AJ28" s="311">
        <v>0</v>
      </c>
      <c r="AK28" s="277">
        <f t="shared" si="9"/>
        <v>0</v>
      </c>
      <c r="AL28" s="277">
        <v>0</v>
      </c>
      <c r="AM28" s="277">
        <v>0</v>
      </c>
      <c r="AN28" s="277">
        <v>0</v>
      </c>
      <c r="AO28" s="277">
        <v>0</v>
      </c>
      <c r="AP28" s="277">
        <v>0</v>
      </c>
      <c r="AQ28" s="277">
        <v>0</v>
      </c>
      <c r="AR28" s="277">
        <v>0</v>
      </c>
      <c r="AS28" s="277">
        <v>0</v>
      </c>
    </row>
    <row r="29" spans="1:45" s="282" customFormat="1" ht="12" customHeight="1">
      <c r="A29" s="277" t="s">
        <v>555</v>
      </c>
      <c r="B29" s="278" t="s">
        <v>606</v>
      </c>
      <c r="C29" s="277" t="s">
        <v>607</v>
      </c>
      <c r="D29" s="311">
        <f t="shared" si="1"/>
        <v>17282</v>
      </c>
      <c r="E29" s="311">
        <f t="shared" si="2"/>
        <v>14206</v>
      </c>
      <c r="F29" s="311">
        <f t="shared" si="3"/>
        <v>1271</v>
      </c>
      <c r="G29" s="311">
        <v>1271</v>
      </c>
      <c r="H29" s="311">
        <v>0</v>
      </c>
      <c r="I29" s="311">
        <v>0</v>
      </c>
      <c r="J29" s="311">
        <v>0</v>
      </c>
      <c r="K29" s="311">
        <v>0</v>
      </c>
      <c r="L29" s="311">
        <v>0</v>
      </c>
      <c r="M29" s="311">
        <v>0</v>
      </c>
      <c r="N29" s="311">
        <f t="shared" si="4"/>
        <v>0</v>
      </c>
      <c r="O29" s="311">
        <f>+'資源化量内訳'!Y29</f>
        <v>1805</v>
      </c>
      <c r="P29" s="311">
        <f t="shared" si="5"/>
        <v>14646</v>
      </c>
      <c r="Q29" s="311">
        <v>14206</v>
      </c>
      <c r="R29" s="311">
        <f t="shared" si="6"/>
        <v>440</v>
      </c>
      <c r="S29" s="311">
        <v>440</v>
      </c>
      <c r="T29" s="311">
        <v>0</v>
      </c>
      <c r="U29" s="311">
        <v>0</v>
      </c>
      <c r="V29" s="311">
        <v>0</v>
      </c>
      <c r="W29" s="311">
        <v>0</v>
      </c>
      <c r="X29" s="311">
        <v>0</v>
      </c>
      <c r="Y29" s="311">
        <v>0</v>
      </c>
      <c r="Z29" s="311">
        <f t="shared" si="7"/>
        <v>2294</v>
      </c>
      <c r="AA29" s="311">
        <v>0</v>
      </c>
      <c r="AB29" s="311">
        <v>2180</v>
      </c>
      <c r="AC29" s="311">
        <f t="shared" si="8"/>
        <v>114</v>
      </c>
      <c r="AD29" s="311">
        <v>114</v>
      </c>
      <c r="AE29" s="311">
        <v>0</v>
      </c>
      <c r="AF29" s="311">
        <v>0</v>
      </c>
      <c r="AG29" s="311">
        <v>0</v>
      </c>
      <c r="AH29" s="311">
        <v>0</v>
      </c>
      <c r="AI29" s="311">
        <v>0</v>
      </c>
      <c r="AJ29" s="311">
        <v>0</v>
      </c>
      <c r="AK29" s="277">
        <f t="shared" si="9"/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</row>
    <row r="30" spans="1:45" s="282" customFormat="1" ht="12" customHeight="1">
      <c r="A30" s="277" t="s">
        <v>555</v>
      </c>
      <c r="B30" s="278" t="s">
        <v>608</v>
      </c>
      <c r="C30" s="277" t="s">
        <v>609</v>
      </c>
      <c r="D30" s="311">
        <f t="shared" si="1"/>
        <v>32756</v>
      </c>
      <c r="E30" s="311">
        <f t="shared" si="2"/>
        <v>27789</v>
      </c>
      <c r="F30" s="311">
        <f t="shared" si="3"/>
        <v>2342</v>
      </c>
      <c r="G30" s="311">
        <v>2172</v>
      </c>
      <c r="H30" s="311">
        <v>0</v>
      </c>
      <c r="I30" s="311">
        <v>0</v>
      </c>
      <c r="J30" s="311">
        <v>0</v>
      </c>
      <c r="K30" s="311">
        <v>0</v>
      </c>
      <c r="L30" s="311">
        <v>170</v>
      </c>
      <c r="M30" s="311">
        <v>0</v>
      </c>
      <c r="N30" s="311">
        <f t="shared" si="4"/>
        <v>0</v>
      </c>
      <c r="O30" s="311">
        <f>+'資源化量内訳'!Y30</f>
        <v>2625</v>
      </c>
      <c r="P30" s="311">
        <f t="shared" si="5"/>
        <v>28882</v>
      </c>
      <c r="Q30" s="311">
        <v>27789</v>
      </c>
      <c r="R30" s="311">
        <f t="shared" si="6"/>
        <v>1093</v>
      </c>
      <c r="S30" s="311">
        <v>1093</v>
      </c>
      <c r="T30" s="311">
        <v>0</v>
      </c>
      <c r="U30" s="311">
        <v>0</v>
      </c>
      <c r="V30" s="311">
        <v>0</v>
      </c>
      <c r="W30" s="311">
        <v>0</v>
      </c>
      <c r="X30" s="311">
        <v>0</v>
      </c>
      <c r="Y30" s="311">
        <v>0</v>
      </c>
      <c r="Z30" s="311">
        <f t="shared" si="7"/>
        <v>2031</v>
      </c>
      <c r="AA30" s="311">
        <v>0</v>
      </c>
      <c r="AB30" s="311">
        <v>2031</v>
      </c>
      <c r="AC30" s="311">
        <f t="shared" si="8"/>
        <v>0</v>
      </c>
      <c r="AD30" s="311">
        <v>0</v>
      </c>
      <c r="AE30" s="311">
        <v>0</v>
      </c>
      <c r="AF30" s="311">
        <v>0</v>
      </c>
      <c r="AG30" s="311">
        <v>0</v>
      </c>
      <c r="AH30" s="311">
        <v>0</v>
      </c>
      <c r="AI30" s="311">
        <v>0</v>
      </c>
      <c r="AJ30" s="311">
        <v>0</v>
      </c>
      <c r="AK30" s="277">
        <f t="shared" si="9"/>
        <v>0</v>
      </c>
      <c r="AL30" s="277">
        <v>0</v>
      </c>
      <c r="AM30" s="277">
        <v>0</v>
      </c>
      <c r="AN30" s="277">
        <v>0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</row>
    <row r="31" spans="1:45" s="282" customFormat="1" ht="12" customHeight="1">
      <c r="A31" s="277" t="s">
        <v>555</v>
      </c>
      <c r="B31" s="278" t="s">
        <v>610</v>
      </c>
      <c r="C31" s="277" t="s">
        <v>611</v>
      </c>
      <c r="D31" s="311">
        <f t="shared" si="1"/>
        <v>15807</v>
      </c>
      <c r="E31" s="311">
        <f t="shared" si="2"/>
        <v>12310</v>
      </c>
      <c r="F31" s="311">
        <f t="shared" si="3"/>
        <v>2122</v>
      </c>
      <c r="G31" s="311">
        <v>1183</v>
      </c>
      <c r="H31" s="311">
        <v>0</v>
      </c>
      <c r="I31" s="311">
        <v>0</v>
      </c>
      <c r="J31" s="311">
        <v>0</v>
      </c>
      <c r="K31" s="311">
        <v>0</v>
      </c>
      <c r="L31" s="311">
        <v>939</v>
      </c>
      <c r="M31" s="311">
        <v>0</v>
      </c>
      <c r="N31" s="311">
        <f t="shared" si="4"/>
        <v>0</v>
      </c>
      <c r="O31" s="311">
        <f>+'資源化量内訳'!Y31</f>
        <v>1375</v>
      </c>
      <c r="P31" s="311">
        <f t="shared" si="5"/>
        <v>13781</v>
      </c>
      <c r="Q31" s="311">
        <v>12310</v>
      </c>
      <c r="R31" s="311">
        <f t="shared" si="6"/>
        <v>1471</v>
      </c>
      <c r="S31" s="311">
        <v>1018</v>
      </c>
      <c r="T31" s="311">
        <v>0</v>
      </c>
      <c r="U31" s="311">
        <v>0</v>
      </c>
      <c r="V31" s="311">
        <v>0</v>
      </c>
      <c r="W31" s="311">
        <v>0</v>
      </c>
      <c r="X31" s="311">
        <v>453</v>
      </c>
      <c r="Y31" s="311">
        <v>0</v>
      </c>
      <c r="Z31" s="311">
        <f t="shared" si="7"/>
        <v>1081</v>
      </c>
      <c r="AA31" s="311">
        <v>0</v>
      </c>
      <c r="AB31" s="311">
        <v>1081</v>
      </c>
      <c r="AC31" s="311">
        <f t="shared" si="8"/>
        <v>0</v>
      </c>
      <c r="AD31" s="311">
        <v>0</v>
      </c>
      <c r="AE31" s="311">
        <v>0</v>
      </c>
      <c r="AF31" s="311">
        <v>0</v>
      </c>
      <c r="AG31" s="311">
        <v>0</v>
      </c>
      <c r="AH31" s="311">
        <v>0</v>
      </c>
      <c r="AI31" s="311">
        <v>0</v>
      </c>
      <c r="AJ31" s="311">
        <v>0</v>
      </c>
      <c r="AK31" s="277">
        <f t="shared" si="9"/>
        <v>0</v>
      </c>
      <c r="AL31" s="277">
        <v>0</v>
      </c>
      <c r="AM31" s="277">
        <v>0</v>
      </c>
      <c r="AN31" s="277">
        <v>0</v>
      </c>
      <c r="AO31" s="277">
        <v>0</v>
      </c>
      <c r="AP31" s="277">
        <v>0</v>
      </c>
      <c r="AQ31" s="277">
        <v>0</v>
      </c>
      <c r="AR31" s="277">
        <v>0</v>
      </c>
      <c r="AS31" s="277">
        <v>0</v>
      </c>
    </row>
    <row r="32" spans="1:45" s="282" customFormat="1" ht="12" customHeight="1">
      <c r="A32" s="277" t="s">
        <v>555</v>
      </c>
      <c r="B32" s="278" t="s">
        <v>612</v>
      </c>
      <c r="C32" s="277" t="s">
        <v>613</v>
      </c>
      <c r="D32" s="311">
        <f t="shared" si="1"/>
        <v>15759</v>
      </c>
      <c r="E32" s="311">
        <f t="shared" si="2"/>
        <v>13064</v>
      </c>
      <c r="F32" s="311">
        <f t="shared" si="3"/>
        <v>1716</v>
      </c>
      <c r="G32" s="311">
        <v>928</v>
      </c>
      <c r="H32" s="311">
        <v>0</v>
      </c>
      <c r="I32" s="311">
        <v>0</v>
      </c>
      <c r="J32" s="311">
        <v>0</v>
      </c>
      <c r="K32" s="311">
        <v>0</v>
      </c>
      <c r="L32" s="311">
        <v>678</v>
      </c>
      <c r="M32" s="311">
        <v>110</v>
      </c>
      <c r="N32" s="311">
        <f t="shared" si="4"/>
        <v>0</v>
      </c>
      <c r="O32" s="311">
        <f>+'資源化量内訳'!Y32</f>
        <v>979</v>
      </c>
      <c r="P32" s="311">
        <f t="shared" si="5"/>
        <v>14102</v>
      </c>
      <c r="Q32" s="311">
        <v>13064</v>
      </c>
      <c r="R32" s="311">
        <f t="shared" si="6"/>
        <v>1038</v>
      </c>
      <c r="S32" s="311">
        <v>928</v>
      </c>
      <c r="T32" s="311">
        <v>0</v>
      </c>
      <c r="U32" s="311">
        <v>0</v>
      </c>
      <c r="V32" s="311">
        <v>0</v>
      </c>
      <c r="W32" s="311">
        <v>0</v>
      </c>
      <c r="X32" s="311">
        <v>0</v>
      </c>
      <c r="Y32" s="311">
        <v>110</v>
      </c>
      <c r="Z32" s="311">
        <f t="shared" si="7"/>
        <v>1413</v>
      </c>
      <c r="AA32" s="311">
        <v>0</v>
      </c>
      <c r="AB32" s="311">
        <v>1176</v>
      </c>
      <c r="AC32" s="311">
        <f t="shared" si="8"/>
        <v>237</v>
      </c>
      <c r="AD32" s="311">
        <v>0</v>
      </c>
      <c r="AE32" s="311">
        <v>0</v>
      </c>
      <c r="AF32" s="311">
        <v>0</v>
      </c>
      <c r="AG32" s="311">
        <v>0</v>
      </c>
      <c r="AH32" s="311">
        <v>0</v>
      </c>
      <c r="AI32" s="311">
        <v>237</v>
      </c>
      <c r="AJ32" s="311">
        <v>0</v>
      </c>
      <c r="AK32" s="277">
        <f t="shared" si="9"/>
        <v>0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277">
        <v>0</v>
      </c>
      <c r="AS32" s="277">
        <v>0</v>
      </c>
    </row>
    <row r="33" spans="1:45" s="282" customFormat="1" ht="12" customHeight="1">
      <c r="A33" s="277" t="s">
        <v>555</v>
      </c>
      <c r="B33" s="278" t="s">
        <v>614</v>
      </c>
      <c r="C33" s="277" t="s">
        <v>615</v>
      </c>
      <c r="D33" s="311">
        <f t="shared" si="1"/>
        <v>16607</v>
      </c>
      <c r="E33" s="311">
        <f t="shared" si="2"/>
        <v>13450</v>
      </c>
      <c r="F33" s="311">
        <f t="shared" si="3"/>
        <v>1670</v>
      </c>
      <c r="G33" s="311">
        <v>1100</v>
      </c>
      <c r="H33" s="311">
        <v>0</v>
      </c>
      <c r="I33" s="311">
        <v>0</v>
      </c>
      <c r="J33" s="311">
        <v>0</v>
      </c>
      <c r="K33" s="311">
        <v>0</v>
      </c>
      <c r="L33" s="311">
        <v>570</v>
      </c>
      <c r="M33" s="311">
        <v>0</v>
      </c>
      <c r="N33" s="311">
        <f t="shared" si="4"/>
        <v>0</v>
      </c>
      <c r="O33" s="311">
        <f>+'資源化量内訳'!Y33</f>
        <v>1487</v>
      </c>
      <c r="P33" s="311">
        <f t="shared" si="5"/>
        <v>13905</v>
      </c>
      <c r="Q33" s="311">
        <v>13450</v>
      </c>
      <c r="R33" s="311">
        <f t="shared" si="6"/>
        <v>455</v>
      </c>
      <c r="S33" s="311">
        <v>354</v>
      </c>
      <c r="T33" s="311">
        <v>0</v>
      </c>
      <c r="U33" s="311">
        <v>0</v>
      </c>
      <c r="V33" s="311">
        <v>0</v>
      </c>
      <c r="W33" s="311">
        <v>0</v>
      </c>
      <c r="X33" s="311">
        <v>101</v>
      </c>
      <c r="Y33" s="311">
        <v>0</v>
      </c>
      <c r="Z33" s="311">
        <f t="shared" si="7"/>
        <v>2081</v>
      </c>
      <c r="AA33" s="311">
        <v>0</v>
      </c>
      <c r="AB33" s="311">
        <v>1830</v>
      </c>
      <c r="AC33" s="311">
        <f t="shared" si="8"/>
        <v>251</v>
      </c>
      <c r="AD33" s="311">
        <v>219</v>
      </c>
      <c r="AE33" s="311">
        <v>0</v>
      </c>
      <c r="AF33" s="311">
        <v>0</v>
      </c>
      <c r="AG33" s="311">
        <v>0</v>
      </c>
      <c r="AH33" s="311">
        <v>0</v>
      </c>
      <c r="AI33" s="311">
        <v>32</v>
      </c>
      <c r="AJ33" s="311">
        <v>0</v>
      </c>
      <c r="AK33" s="277">
        <f t="shared" si="9"/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277">
        <v>0</v>
      </c>
      <c r="AS33" s="277">
        <v>0</v>
      </c>
    </row>
    <row r="34" spans="1:45" s="282" customFormat="1" ht="12" customHeight="1">
      <c r="A34" s="277" t="s">
        <v>555</v>
      </c>
      <c r="B34" s="278" t="s">
        <v>616</v>
      </c>
      <c r="C34" s="277" t="s">
        <v>617</v>
      </c>
      <c r="D34" s="311">
        <f t="shared" si="1"/>
        <v>12070</v>
      </c>
      <c r="E34" s="311">
        <f t="shared" si="2"/>
        <v>10557</v>
      </c>
      <c r="F34" s="311">
        <f t="shared" si="3"/>
        <v>1430</v>
      </c>
      <c r="G34" s="311">
        <v>0</v>
      </c>
      <c r="H34" s="311">
        <v>0</v>
      </c>
      <c r="I34" s="311">
        <v>0</v>
      </c>
      <c r="J34" s="311">
        <v>0</v>
      </c>
      <c r="K34" s="311">
        <v>83</v>
      </c>
      <c r="L34" s="311">
        <v>1347</v>
      </c>
      <c r="M34" s="311">
        <v>0</v>
      </c>
      <c r="N34" s="311">
        <f t="shared" si="4"/>
        <v>83</v>
      </c>
      <c r="O34" s="311">
        <f>+'資源化量内訳'!Y34</f>
        <v>0</v>
      </c>
      <c r="P34" s="311">
        <f t="shared" si="5"/>
        <v>10557</v>
      </c>
      <c r="Q34" s="311">
        <v>10557</v>
      </c>
      <c r="R34" s="311">
        <f t="shared" si="6"/>
        <v>0</v>
      </c>
      <c r="S34" s="311">
        <v>0</v>
      </c>
      <c r="T34" s="311">
        <v>0</v>
      </c>
      <c r="U34" s="311">
        <v>0</v>
      </c>
      <c r="V34" s="311">
        <v>0</v>
      </c>
      <c r="W34" s="311">
        <v>0</v>
      </c>
      <c r="X34" s="311">
        <v>0</v>
      </c>
      <c r="Y34" s="311">
        <v>0</v>
      </c>
      <c r="Z34" s="311">
        <f t="shared" si="7"/>
        <v>850</v>
      </c>
      <c r="AA34" s="311">
        <v>83</v>
      </c>
      <c r="AB34" s="311">
        <v>767</v>
      </c>
      <c r="AC34" s="311">
        <f t="shared" si="8"/>
        <v>0</v>
      </c>
      <c r="AD34" s="311">
        <v>0</v>
      </c>
      <c r="AE34" s="311">
        <v>0</v>
      </c>
      <c r="AF34" s="311">
        <v>0</v>
      </c>
      <c r="AG34" s="311">
        <v>0</v>
      </c>
      <c r="AH34" s="311">
        <v>0</v>
      </c>
      <c r="AI34" s="311">
        <v>0</v>
      </c>
      <c r="AJ34" s="311">
        <v>0</v>
      </c>
      <c r="AK34" s="277">
        <f t="shared" si="9"/>
        <v>0</v>
      </c>
      <c r="AL34" s="277">
        <v>0</v>
      </c>
      <c r="AM34" s="277">
        <v>0</v>
      </c>
      <c r="AN34" s="277">
        <v>0</v>
      </c>
      <c r="AO34" s="277">
        <v>0</v>
      </c>
      <c r="AP34" s="277">
        <v>0</v>
      </c>
      <c r="AQ34" s="277">
        <v>0</v>
      </c>
      <c r="AR34" s="277">
        <v>0</v>
      </c>
      <c r="AS34" s="277">
        <v>0</v>
      </c>
    </row>
    <row r="35" spans="1:45" s="282" customFormat="1" ht="12" customHeight="1">
      <c r="A35" s="277" t="s">
        <v>555</v>
      </c>
      <c r="B35" s="278" t="s">
        <v>618</v>
      </c>
      <c r="C35" s="277" t="s">
        <v>619</v>
      </c>
      <c r="D35" s="311">
        <f t="shared" si="1"/>
        <v>40932</v>
      </c>
      <c r="E35" s="311">
        <f t="shared" si="2"/>
        <v>0</v>
      </c>
      <c r="F35" s="311">
        <f t="shared" si="3"/>
        <v>31144</v>
      </c>
      <c r="G35" s="311">
        <v>0</v>
      </c>
      <c r="H35" s="311">
        <v>0</v>
      </c>
      <c r="I35" s="311">
        <v>0</v>
      </c>
      <c r="J35" s="311">
        <v>0</v>
      </c>
      <c r="K35" s="311">
        <v>23940</v>
      </c>
      <c r="L35" s="311">
        <v>7204</v>
      </c>
      <c r="M35" s="311">
        <v>0</v>
      </c>
      <c r="N35" s="311">
        <f t="shared" si="4"/>
        <v>0</v>
      </c>
      <c r="O35" s="311">
        <f>+'資源化量内訳'!Y35</f>
        <v>9788</v>
      </c>
      <c r="P35" s="311">
        <f t="shared" si="5"/>
        <v>1274</v>
      </c>
      <c r="Q35" s="311">
        <v>0</v>
      </c>
      <c r="R35" s="311">
        <f t="shared" si="6"/>
        <v>1274</v>
      </c>
      <c r="S35" s="311">
        <v>0</v>
      </c>
      <c r="T35" s="311">
        <v>0</v>
      </c>
      <c r="U35" s="311">
        <v>0</v>
      </c>
      <c r="V35" s="311">
        <v>0</v>
      </c>
      <c r="W35" s="311">
        <v>0</v>
      </c>
      <c r="X35" s="311">
        <v>1274</v>
      </c>
      <c r="Y35" s="311">
        <v>0</v>
      </c>
      <c r="Z35" s="311">
        <f t="shared" si="7"/>
        <v>1683</v>
      </c>
      <c r="AA35" s="311">
        <v>0</v>
      </c>
      <c r="AB35" s="311">
        <v>492</v>
      </c>
      <c r="AC35" s="311">
        <f t="shared" si="8"/>
        <v>1191</v>
      </c>
      <c r="AD35" s="311">
        <v>0</v>
      </c>
      <c r="AE35" s="311">
        <v>0</v>
      </c>
      <c r="AF35" s="311">
        <v>0</v>
      </c>
      <c r="AG35" s="311">
        <v>0</v>
      </c>
      <c r="AH35" s="311">
        <v>0</v>
      </c>
      <c r="AI35" s="311">
        <v>1191</v>
      </c>
      <c r="AJ35" s="311">
        <v>0</v>
      </c>
      <c r="AK35" s="277">
        <f t="shared" si="9"/>
        <v>0</v>
      </c>
      <c r="AL35" s="277">
        <v>0</v>
      </c>
      <c r="AM35" s="277">
        <v>0</v>
      </c>
      <c r="AN35" s="277">
        <v>0</v>
      </c>
      <c r="AO35" s="277">
        <v>0</v>
      </c>
      <c r="AP35" s="277">
        <v>0</v>
      </c>
      <c r="AQ35" s="277">
        <v>0</v>
      </c>
      <c r="AR35" s="277">
        <v>0</v>
      </c>
      <c r="AS35" s="277">
        <v>0</v>
      </c>
    </row>
    <row r="36" spans="1:45" s="282" customFormat="1" ht="12" customHeight="1">
      <c r="A36" s="277" t="s">
        <v>555</v>
      </c>
      <c r="B36" s="278" t="s">
        <v>620</v>
      </c>
      <c r="C36" s="277" t="s">
        <v>621</v>
      </c>
      <c r="D36" s="311">
        <f t="shared" si="1"/>
        <v>12351</v>
      </c>
      <c r="E36" s="311">
        <f t="shared" si="2"/>
        <v>9448</v>
      </c>
      <c r="F36" s="311">
        <f t="shared" si="3"/>
        <v>1487</v>
      </c>
      <c r="G36" s="311">
        <v>1487</v>
      </c>
      <c r="H36" s="311">
        <v>0</v>
      </c>
      <c r="I36" s="311">
        <v>0</v>
      </c>
      <c r="J36" s="311">
        <v>0</v>
      </c>
      <c r="K36" s="311">
        <v>0</v>
      </c>
      <c r="L36" s="311">
        <v>0</v>
      </c>
      <c r="M36" s="311">
        <v>0</v>
      </c>
      <c r="N36" s="311">
        <f t="shared" si="4"/>
        <v>0</v>
      </c>
      <c r="O36" s="311">
        <f>+'資源化量内訳'!Y36</f>
        <v>1416</v>
      </c>
      <c r="P36" s="311">
        <f t="shared" si="5"/>
        <v>9759</v>
      </c>
      <c r="Q36" s="311">
        <v>9448</v>
      </c>
      <c r="R36" s="311">
        <f t="shared" si="6"/>
        <v>311</v>
      </c>
      <c r="S36" s="311">
        <v>311</v>
      </c>
      <c r="T36" s="311">
        <v>0</v>
      </c>
      <c r="U36" s="311">
        <v>0</v>
      </c>
      <c r="V36" s="311">
        <v>0</v>
      </c>
      <c r="W36" s="311">
        <v>0</v>
      </c>
      <c r="X36" s="311">
        <v>0</v>
      </c>
      <c r="Y36" s="311">
        <v>0</v>
      </c>
      <c r="Z36" s="311">
        <f t="shared" si="7"/>
        <v>1838</v>
      </c>
      <c r="AA36" s="311">
        <v>0</v>
      </c>
      <c r="AB36" s="311">
        <v>1457</v>
      </c>
      <c r="AC36" s="311">
        <f t="shared" si="8"/>
        <v>381</v>
      </c>
      <c r="AD36" s="311">
        <v>381</v>
      </c>
      <c r="AE36" s="311">
        <v>0</v>
      </c>
      <c r="AF36" s="311">
        <v>0</v>
      </c>
      <c r="AG36" s="311">
        <v>0</v>
      </c>
      <c r="AH36" s="311">
        <v>0</v>
      </c>
      <c r="AI36" s="311">
        <v>0</v>
      </c>
      <c r="AJ36" s="311">
        <v>0</v>
      </c>
      <c r="AK36" s="277">
        <f t="shared" si="9"/>
        <v>0</v>
      </c>
      <c r="AL36" s="277">
        <v>0</v>
      </c>
      <c r="AM36" s="277">
        <v>0</v>
      </c>
      <c r="AN36" s="277">
        <v>0</v>
      </c>
      <c r="AO36" s="277">
        <v>0</v>
      </c>
      <c r="AP36" s="277">
        <v>0</v>
      </c>
      <c r="AQ36" s="277">
        <v>0</v>
      </c>
      <c r="AR36" s="277">
        <v>0</v>
      </c>
      <c r="AS36" s="277">
        <v>0</v>
      </c>
    </row>
    <row r="37" spans="1:45" s="282" customFormat="1" ht="12" customHeight="1">
      <c r="A37" s="277" t="s">
        <v>555</v>
      </c>
      <c r="B37" s="278" t="s">
        <v>622</v>
      </c>
      <c r="C37" s="277" t="s">
        <v>623</v>
      </c>
      <c r="D37" s="311">
        <f t="shared" si="1"/>
        <v>12320</v>
      </c>
      <c r="E37" s="311">
        <f t="shared" si="2"/>
        <v>10690</v>
      </c>
      <c r="F37" s="311">
        <f t="shared" si="3"/>
        <v>1166</v>
      </c>
      <c r="G37" s="311">
        <v>260</v>
      </c>
      <c r="H37" s="311">
        <v>0</v>
      </c>
      <c r="I37" s="311">
        <v>0</v>
      </c>
      <c r="J37" s="311">
        <v>0</v>
      </c>
      <c r="K37" s="311">
        <v>0</v>
      </c>
      <c r="L37" s="311">
        <v>906</v>
      </c>
      <c r="M37" s="311">
        <v>0</v>
      </c>
      <c r="N37" s="311">
        <f t="shared" si="4"/>
        <v>0</v>
      </c>
      <c r="O37" s="311">
        <f>+'資源化量内訳'!Y37</f>
        <v>464</v>
      </c>
      <c r="P37" s="311">
        <f t="shared" si="5"/>
        <v>10691</v>
      </c>
      <c r="Q37" s="311">
        <v>10690</v>
      </c>
      <c r="R37" s="311">
        <f t="shared" si="6"/>
        <v>1</v>
      </c>
      <c r="S37" s="311">
        <v>1</v>
      </c>
      <c r="T37" s="311">
        <v>0</v>
      </c>
      <c r="U37" s="311">
        <v>0</v>
      </c>
      <c r="V37" s="311">
        <v>0</v>
      </c>
      <c r="W37" s="311">
        <v>0</v>
      </c>
      <c r="X37" s="311">
        <v>0</v>
      </c>
      <c r="Y37" s="311">
        <v>0</v>
      </c>
      <c r="Z37" s="311">
        <f t="shared" si="7"/>
        <v>472</v>
      </c>
      <c r="AA37" s="311">
        <v>0</v>
      </c>
      <c r="AB37" s="311">
        <v>369</v>
      </c>
      <c r="AC37" s="311">
        <f t="shared" si="8"/>
        <v>103</v>
      </c>
      <c r="AD37" s="311">
        <v>103</v>
      </c>
      <c r="AE37" s="311">
        <v>0</v>
      </c>
      <c r="AF37" s="311">
        <v>0</v>
      </c>
      <c r="AG37" s="311">
        <v>0</v>
      </c>
      <c r="AH37" s="311">
        <v>0</v>
      </c>
      <c r="AI37" s="311">
        <v>0</v>
      </c>
      <c r="AJ37" s="311">
        <v>0</v>
      </c>
      <c r="AK37" s="277">
        <f t="shared" si="9"/>
        <v>0</v>
      </c>
      <c r="AL37" s="277">
        <v>0</v>
      </c>
      <c r="AM37" s="277">
        <v>0</v>
      </c>
      <c r="AN37" s="277">
        <v>0</v>
      </c>
      <c r="AO37" s="277">
        <v>0</v>
      </c>
      <c r="AP37" s="277">
        <v>0</v>
      </c>
      <c r="AQ37" s="277">
        <v>0</v>
      </c>
      <c r="AR37" s="277">
        <v>0</v>
      </c>
      <c r="AS37" s="277">
        <v>0</v>
      </c>
    </row>
    <row r="38" spans="1:45" s="282" customFormat="1" ht="12" customHeight="1">
      <c r="A38" s="277" t="s">
        <v>555</v>
      </c>
      <c r="B38" s="278" t="s">
        <v>624</v>
      </c>
      <c r="C38" s="277" t="s">
        <v>625</v>
      </c>
      <c r="D38" s="311">
        <f t="shared" si="1"/>
        <v>11701</v>
      </c>
      <c r="E38" s="311">
        <f t="shared" si="2"/>
        <v>8450</v>
      </c>
      <c r="F38" s="311">
        <f t="shared" si="3"/>
        <v>2527</v>
      </c>
      <c r="G38" s="311">
        <v>193</v>
      </c>
      <c r="H38" s="311">
        <v>83</v>
      </c>
      <c r="I38" s="311">
        <v>0</v>
      </c>
      <c r="J38" s="311">
        <v>0</v>
      </c>
      <c r="K38" s="311">
        <v>0</v>
      </c>
      <c r="L38" s="311">
        <v>2251</v>
      </c>
      <c r="M38" s="311">
        <v>0</v>
      </c>
      <c r="N38" s="311">
        <f t="shared" si="4"/>
        <v>0</v>
      </c>
      <c r="O38" s="311">
        <f>+'資源化量内訳'!Y38</f>
        <v>724</v>
      </c>
      <c r="P38" s="311">
        <f t="shared" si="5"/>
        <v>10273</v>
      </c>
      <c r="Q38" s="311">
        <v>8450</v>
      </c>
      <c r="R38" s="311">
        <f t="shared" si="6"/>
        <v>1823</v>
      </c>
      <c r="S38" s="311">
        <v>357</v>
      </c>
      <c r="T38" s="311">
        <v>8</v>
      </c>
      <c r="U38" s="311">
        <v>0</v>
      </c>
      <c r="V38" s="311">
        <v>0</v>
      </c>
      <c r="W38" s="311">
        <v>0</v>
      </c>
      <c r="X38" s="311">
        <v>1458</v>
      </c>
      <c r="Y38" s="311">
        <v>0</v>
      </c>
      <c r="Z38" s="311">
        <f t="shared" si="7"/>
        <v>608</v>
      </c>
      <c r="AA38" s="311">
        <v>0</v>
      </c>
      <c r="AB38" s="311">
        <v>551</v>
      </c>
      <c r="AC38" s="311">
        <f t="shared" si="8"/>
        <v>57</v>
      </c>
      <c r="AD38" s="311">
        <v>57</v>
      </c>
      <c r="AE38" s="311">
        <v>0</v>
      </c>
      <c r="AF38" s="311">
        <v>0</v>
      </c>
      <c r="AG38" s="311">
        <v>0</v>
      </c>
      <c r="AH38" s="311">
        <v>0</v>
      </c>
      <c r="AI38" s="311">
        <v>0</v>
      </c>
      <c r="AJ38" s="311">
        <v>0</v>
      </c>
      <c r="AK38" s="277">
        <f t="shared" si="9"/>
        <v>0</v>
      </c>
      <c r="AL38" s="277">
        <v>0</v>
      </c>
      <c r="AM38" s="277">
        <v>0</v>
      </c>
      <c r="AN38" s="277">
        <v>0</v>
      </c>
      <c r="AO38" s="277">
        <v>0</v>
      </c>
      <c r="AP38" s="277">
        <v>0</v>
      </c>
      <c r="AQ38" s="277">
        <v>0</v>
      </c>
      <c r="AR38" s="277">
        <v>0</v>
      </c>
      <c r="AS38" s="277">
        <v>0</v>
      </c>
    </row>
    <row r="39" spans="1:45" s="282" customFormat="1" ht="12" customHeight="1">
      <c r="A39" s="277" t="s">
        <v>555</v>
      </c>
      <c r="B39" s="278" t="s">
        <v>626</v>
      </c>
      <c r="C39" s="277" t="s">
        <v>627</v>
      </c>
      <c r="D39" s="311">
        <f t="shared" si="1"/>
        <v>15767</v>
      </c>
      <c r="E39" s="311">
        <f t="shared" si="2"/>
        <v>14108</v>
      </c>
      <c r="F39" s="311">
        <f t="shared" si="3"/>
        <v>1183</v>
      </c>
      <c r="G39" s="311">
        <v>787</v>
      </c>
      <c r="H39" s="311">
        <v>0</v>
      </c>
      <c r="I39" s="311">
        <v>0</v>
      </c>
      <c r="J39" s="311">
        <v>0</v>
      </c>
      <c r="K39" s="311">
        <v>0</v>
      </c>
      <c r="L39" s="311">
        <v>396</v>
      </c>
      <c r="M39" s="311">
        <v>0</v>
      </c>
      <c r="N39" s="311">
        <f t="shared" si="4"/>
        <v>0</v>
      </c>
      <c r="O39" s="311">
        <f>+'資源化量内訳'!Y39</f>
        <v>476</v>
      </c>
      <c r="P39" s="311">
        <f t="shared" si="5"/>
        <v>14108</v>
      </c>
      <c r="Q39" s="311">
        <v>14108</v>
      </c>
      <c r="R39" s="311">
        <f t="shared" si="6"/>
        <v>0</v>
      </c>
      <c r="S39" s="311">
        <v>0</v>
      </c>
      <c r="T39" s="311">
        <v>0</v>
      </c>
      <c r="U39" s="311">
        <v>0</v>
      </c>
      <c r="V39" s="311">
        <v>0</v>
      </c>
      <c r="W39" s="311">
        <v>0</v>
      </c>
      <c r="X39" s="311">
        <v>0</v>
      </c>
      <c r="Y39" s="311">
        <v>0</v>
      </c>
      <c r="Z39" s="311">
        <f t="shared" si="7"/>
        <v>762</v>
      </c>
      <c r="AA39" s="311">
        <v>0</v>
      </c>
      <c r="AB39" s="311">
        <v>650</v>
      </c>
      <c r="AC39" s="311">
        <f t="shared" si="8"/>
        <v>112</v>
      </c>
      <c r="AD39" s="311">
        <v>112</v>
      </c>
      <c r="AE39" s="311">
        <v>0</v>
      </c>
      <c r="AF39" s="311">
        <v>0</v>
      </c>
      <c r="AG39" s="311">
        <v>0</v>
      </c>
      <c r="AH39" s="311">
        <v>0</v>
      </c>
      <c r="AI39" s="311">
        <v>0</v>
      </c>
      <c r="AJ39" s="311">
        <v>0</v>
      </c>
      <c r="AK39" s="277">
        <f t="shared" si="9"/>
        <v>52</v>
      </c>
      <c r="AL39" s="277">
        <v>52</v>
      </c>
      <c r="AM39" s="277">
        <v>0</v>
      </c>
      <c r="AN39" s="277">
        <v>0</v>
      </c>
      <c r="AO39" s="277">
        <v>0</v>
      </c>
      <c r="AP39" s="277">
        <v>0</v>
      </c>
      <c r="AQ39" s="277">
        <v>0</v>
      </c>
      <c r="AR39" s="277">
        <v>0</v>
      </c>
      <c r="AS39" s="277">
        <v>0</v>
      </c>
    </row>
    <row r="40" spans="1:45" s="282" customFormat="1" ht="12" customHeight="1">
      <c r="A40" s="277" t="s">
        <v>555</v>
      </c>
      <c r="B40" s="278" t="s">
        <v>628</v>
      </c>
      <c r="C40" s="277" t="s">
        <v>629</v>
      </c>
      <c r="D40" s="311">
        <f t="shared" si="1"/>
        <v>9457</v>
      </c>
      <c r="E40" s="311">
        <f t="shared" si="2"/>
        <v>8364</v>
      </c>
      <c r="F40" s="311">
        <f t="shared" si="3"/>
        <v>701</v>
      </c>
      <c r="G40" s="311">
        <v>323</v>
      </c>
      <c r="H40" s="311">
        <v>0</v>
      </c>
      <c r="I40" s="311">
        <v>0</v>
      </c>
      <c r="J40" s="311">
        <v>0</v>
      </c>
      <c r="K40" s="311">
        <v>0</v>
      </c>
      <c r="L40" s="311">
        <v>378</v>
      </c>
      <c r="M40" s="311">
        <v>0</v>
      </c>
      <c r="N40" s="311">
        <f t="shared" si="4"/>
        <v>0</v>
      </c>
      <c r="O40" s="311">
        <f>+'資源化量内訳'!Y40</f>
        <v>392</v>
      </c>
      <c r="P40" s="311">
        <f t="shared" si="5"/>
        <v>8364</v>
      </c>
      <c r="Q40" s="311">
        <v>8364</v>
      </c>
      <c r="R40" s="311">
        <f t="shared" si="6"/>
        <v>0</v>
      </c>
      <c r="S40" s="311">
        <v>0</v>
      </c>
      <c r="T40" s="311">
        <v>0</v>
      </c>
      <c r="U40" s="311">
        <v>0</v>
      </c>
      <c r="V40" s="311">
        <v>0</v>
      </c>
      <c r="W40" s="311">
        <v>0</v>
      </c>
      <c r="X40" s="311">
        <v>0</v>
      </c>
      <c r="Y40" s="311">
        <v>0</v>
      </c>
      <c r="Z40" s="311">
        <f t="shared" si="7"/>
        <v>986</v>
      </c>
      <c r="AA40" s="311">
        <v>0</v>
      </c>
      <c r="AB40" s="311">
        <v>832</v>
      </c>
      <c r="AC40" s="311">
        <f t="shared" si="8"/>
        <v>154</v>
      </c>
      <c r="AD40" s="311">
        <v>154</v>
      </c>
      <c r="AE40" s="311">
        <v>0</v>
      </c>
      <c r="AF40" s="311">
        <v>0</v>
      </c>
      <c r="AG40" s="311">
        <v>0</v>
      </c>
      <c r="AH40" s="311">
        <v>0</v>
      </c>
      <c r="AI40" s="311">
        <v>0</v>
      </c>
      <c r="AJ40" s="311">
        <v>0</v>
      </c>
      <c r="AK40" s="277">
        <f t="shared" si="9"/>
        <v>66</v>
      </c>
      <c r="AL40" s="277">
        <v>66</v>
      </c>
      <c r="AM40" s="277">
        <v>0</v>
      </c>
      <c r="AN40" s="277">
        <v>0</v>
      </c>
      <c r="AO40" s="277">
        <v>0</v>
      </c>
      <c r="AP40" s="277">
        <v>0</v>
      </c>
      <c r="AQ40" s="277">
        <v>0</v>
      </c>
      <c r="AR40" s="277">
        <v>0</v>
      </c>
      <c r="AS40" s="277">
        <v>0</v>
      </c>
    </row>
    <row r="41" spans="1:45" s="282" customFormat="1" ht="12" customHeight="1">
      <c r="A41" s="277" t="s">
        <v>555</v>
      </c>
      <c r="B41" s="278" t="s">
        <v>630</v>
      </c>
      <c r="C41" s="277" t="s">
        <v>631</v>
      </c>
      <c r="D41" s="311">
        <f t="shared" si="1"/>
        <v>10018</v>
      </c>
      <c r="E41" s="311">
        <f t="shared" si="2"/>
        <v>8585</v>
      </c>
      <c r="F41" s="311">
        <f t="shared" si="3"/>
        <v>345</v>
      </c>
      <c r="G41" s="311">
        <v>345</v>
      </c>
      <c r="H41" s="311">
        <v>0</v>
      </c>
      <c r="I41" s="311">
        <v>0</v>
      </c>
      <c r="J41" s="311">
        <v>0</v>
      </c>
      <c r="K41" s="311">
        <v>0</v>
      </c>
      <c r="L41" s="311">
        <v>0</v>
      </c>
      <c r="M41" s="311">
        <v>0</v>
      </c>
      <c r="N41" s="311">
        <f t="shared" si="4"/>
        <v>0</v>
      </c>
      <c r="O41" s="311">
        <f>+'資源化量内訳'!Y41</f>
        <v>1088</v>
      </c>
      <c r="P41" s="311">
        <f t="shared" si="5"/>
        <v>8590</v>
      </c>
      <c r="Q41" s="311">
        <v>8585</v>
      </c>
      <c r="R41" s="311">
        <f t="shared" si="6"/>
        <v>5</v>
      </c>
      <c r="S41" s="311">
        <v>5</v>
      </c>
      <c r="T41" s="311">
        <v>0</v>
      </c>
      <c r="U41" s="311">
        <v>0</v>
      </c>
      <c r="V41" s="311">
        <v>0</v>
      </c>
      <c r="W41" s="311">
        <v>0</v>
      </c>
      <c r="X41" s="311">
        <v>0</v>
      </c>
      <c r="Y41" s="311">
        <v>0</v>
      </c>
      <c r="Z41" s="311">
        <f t="shared" si="7"/>
        <v>1482</v>
      </c>
      <c r="AA41" s="311">
        <v>0</v>
      </c>
      <c r="AB41" s="311">
        <v>1345</v>
      </c>
      <c r="AC41" s="311">
        <f t="shared" si="8"/>
        <v>137</v>
      </c>
      <c r="AD41" s="311">
        <v>137</v>
      </c>
      <c r="AE41" s="311">
        <v>0</v>
      </c>
      <c r="AF41" s="311">
        <v>0</v>
      </c>
      <c r="AG41" s="311">
        <v>0</v>
      </c>
      <c r="AH41" s="311">
        <v>0</v>
      </c>
      <c r="AI41" s="311">
        <v>0</v>
      </c>
      <c r="AJ41" s="311">
        <v>0</v>
      </c>
      <c r="AK41" s="277">
        <f t="shared" si="9"/>
        <v>0</v>
      </c>
      <c r="AL41" s="277">
        <v>0</v>
      </c>
      <c r="AM41" s="277">
        <v>0</v>
      </c>
      <c r="AN41" s="277">
        <v>0</v>
      </c>
      <c r="AO41" s="277">
        <v>0</v>
      </c>
      <c r="AP41" s="277">
        <v>0</v>
      </c>
      <c r="AQ41" s="277">
        <v>0</v>
      </c>
      <c r="AR41" s="277">
        <v>0</v>
      </c>
      <c r="AS41" s="277">
        <v>0</v>
      </c>
    </row>
    <row r="42" spans="1:45" s="282" customFormat="1" ht="12" customHeight="1">
      <c r="A42" s="277" t="s">
        <v>555</v>
      </c>
      <c r="B42" s="278" t="s">
        <v>632</v>
      </c>
      <c r="C42" s="277" t="s">
        <v>633</v>
      </c>
      <c r="D42" s="311">
        <f t="shared" si="1"/>
        <v>5532</v>
      </c>
      <c r="E42" s="311">
        <f t="shared" si="2"/>
        <v>4778</v>
      </c>
      <c r="F42" s="311">
        <f t="shared" si="3"/>
        <v>754</v>
      </c>
      <c r="G42" s="311">
        <v>367</v>
      </c>
      <c r="H42" s="311">
        <v>0</v>
      </c>
      <c r="I42" s="311">
        <v>0</v>
      </c>
      <c r="J42" s="311">
        <v>0</v>
      </c>
      <c r="K42" s="311">
        <v>0</v>
      </c>
      <c r="L42" s="311">
        <v>387</v>
      </c>
      <c r="M42" s="311">
        <v>0</v>
      </c>
      <c r="N42" s="311">
        <f t="shared" si="4"/>
        <v>0</v>
      </c>
      <c r="O42" s="311">
        <f>+'資源化量内訳'!Y42</f>
        <v>0</v>
      </c>
      <c r="P42" s="311">
        <f t="shared" si="5"/>
        <v>4922</v>
      </c>
      <c r="Q42" s="311">
        <v>4778</v>
      </c>
      <c r="R42" s="311">
        <f t="shared" si="6"/>
        <v>144</v>
      </c>
      <c r="S42" s="311">
        <v>132</v>
      </c>
      <c r="T42" s="311">
        <v>0</v>
      </c>
      <c r="U42" s="311">
        <v>0</v>
      </c>
      <c r="V42" s="311">
        <v>0</v>
      </c>
      <c r="W42" s="311">
        <v>0</v>
      </c>
      <c r="X42" s="311">
        <v>12</v>
      </c>
      <c r="Y42" s="311">
        <v>0</v>
      </c>
      <c r="Z42" s="311">
        <f t="shared" si="7"/>
        <v>619</v>
      </c>
      <c r="AA42" s="311">
        <v>0</v>
      </c>
      <c r="AB42" s="311">
        <v>525</v>
      </c>
      <c r="AC42" s="311">
        <f t="shared" si="8"/>
        <v>94</v>
      </c>
      <c r="AD42" s="311">
        <v>52</v>
      </c>
      <c r="AE42" s="311">
        <v>0</v>
      </c>
      <c r="AF42" s="311">
        <v>0</v>
      </c>
      <c r="AG42" s="311">
        <v>0</v>
      </c>
      <c r="AH42" s="311">
        <v>0</v>
      </c>
      <c r="AI42" s="311">
        <v>42</v>
      </c>
      <c r="AJ42" s="311">
        <v>0</v>
      </c>
      <c r="AK42" s="277">
        <f t="shared" si="9"/>
        <v>0</v>
      </c>
      <c r="AL42" s="277">
        <v>0</v>
      </c>
      <c r="AM42" s="277">
        <v>0</v>
      </c>
      <c r="AN42" s="277">
        <v>0</v>
      </c>
      <c r="AO42" s="277">
        <v>0</v>
      </c>
      <c r="AP42" s="277">
        <v>0</v>
      </c>
      <c r="AQ42" s="277">
        <v>0</v>
      </c>
      <c r="AR42" s="277">
        <v>0</v>
      </c>
      <c r="AS42" s="277">
        <v>0</v>
      </c>
    </row>
    <row r="43" spans="1:45" s="282" customFormat="1" ht="12" customHeight="1">
      <c r="A43" s="277" t="s">
        <v>555</v>
      </c>
      <c r="B43" s="278" t="s">
        <v>634</v>
      </c>
      <c r="C43" s="277" t="s">
        <v>635</v>
      </c>
      <c r="D43" s="311">
        <f t="shared" si="1"/>
        <v>13305</v>
      </c>
      <c r="E43" s="311">
        <f t="shared" si="2"/>
        <v>9662</v>
      </c>
      <c r="F43" s="311">
        <f t="shared" si="3"/>
        <v>2145</v>
      </c>
      <c r="G43" s="311">
        <v>873</v>
      </c>
      <c r="H43" s="311">
        <v>436</v>
      </c>
      <c r="I43" s="311">
        <v>0</v>
      </c>
      <c r="J43" s="311">
        <v>0</v>
      </c>
      <c r="K43" s="311">
        <v>0</v>
      </c>
      <c r="L43" s="311">
        <v>836</v>
      </c>
      <c r="M43" s="311">
        <v>0</v>
      </c>
      <c r="N43" s="311">
        <f t="shared" si="4"/>
        <v>0</v>
      </c>
      <c r="O43" s="311">
        <f>+'資源化量内訳'!Y43</f>
        <v>1498</v>
      </c>
      <c r="P43" s="311">
        <f t="shared" si="5"/>
        <v>10010</v>
      </c>
      <c r="Q43" s="311">
        <v>9662</v>
      </c>
      <c r="R43" s="311">
        <f t="shared" si="6"/>
        <v>348</v>
      </c>
      <c r="S43" s="311">
        <v>348</v>
      </c>
      <c r="T43" s="311">
        <v>0</v>
      </c>
      <c r="U43" s="311">
        <v>0</v>
      </c>
      <c r="V43" s="311">
        <v>0</v>
      </c>
      <c r="W43" s="311">
        <v>0</v>
      </c>
      <c r="X43" s="311">
        <v>0</v>
      </c>
      <c r="Y43" s="311">
        <v>0</v>
      </c>
      <c r="Z43" s="311">
        <f t="shared" si="7"/>
        <v>610</v>
      </c>
      <c r="AA43" s="311">
        <v>0</v>
      </c>
      <c r="AB43" s="311">
        <v>406</v>
      </c>
      <c r="AC43" s="311">
        <f t="shared" si="8"/>
        <v>204</v>
      </c>
      <c r="AD43" s="311">
        <v>204</v>
      </c>
      <c r="AE43" s="311">
        <v>0</v>
      </c>
      <c r="AF43" s="311">
        <v>0</v>
      </c>
      <c r="AG43" s="311">
        <v>0</v>
      </c>
      <c r="AH43" s="311">
        <v>0</v>
      </c>
      <c r="AI43" s="311">
        <v>0</v>
      </c>
      <c r="AJ43" s="311">
        <v>0</v>
      </c>
      <c r="AK43" s="277">
        <f t="shared" si="9"/>
        <v>0</v>
      </c>
      <c r="AL43" s="277">
        <v>0</v>
      </c>
      <c r="AM43" s="277">
        <v>0</v>
      </c>
      <c r="AN43" s="277">
        <v>0</v>
      </c>
      <c r="AO43" s="277">
        <v>0</v>
      </c>
      <c r="AP43" s="277">
        <v>0</v>
      </c>
      <c r="AQ43" s="277">
        <v>0</v>
      </c>
      <c r="AR43" s="277">
        <v>0</v>
      </c>
      <c r="AS43" s="277">
        <v>0</v>
      </c>
    </row>
    <row r="44" spans="1:45" s="282" customFormat="1" ht="12" customHeight="1">
      <c r="A44" s="277" t="s">
        <v>555</v>
      </c>
      <c r="B44" s="278" t="s">
        <v>636</v>
      </c>
      <c r="C44" s="277" t="s">
        <v>637</v>
      </c>
      <c r="D44" s="311">
        <f t="shared" si="1"/>
        <v>6389</v>
      </c>
      <c r="E44" s="311">
        <f t="shared" si="2"/>
        <v>4961</v>
      </c>
      <c r="F44" s="311">
        <f t="shared" si="3"/>
        <v>401</v>
      </c>
      <c r="G44" s="311">
        <v>235</v>
      </c>
      <c r="H44" s="311">
        <v>0</v>
      </c>
      <c r="I44" s="311">
        <v>0</v>
      </c>
      <c r="J44" s="311">
        <v>0</v>
      </c>
      <c r="K44" s="311">
        <v>0</v>
      </c>
      <c r="L44" s="311">
        <v>166</v>
      </c>
      <c r="M44" s="311">
        <v>0</v>
      </c>
      <c r="N44" s="311">
        <f t="shared" si="4"/>
        <v>0</v>
      </c>
      <c r="O44" s="311">
        <f>+'資源化量内訳'!Y44</f>
        <v>1027</v>
      </c>
      <c r="P44" s="311">
        <f t="shared" si="5"/>
        <v>4961</v>
      </c>
      <c r="Q44" s="311">
        <v>4961</v>
      </c>
      <c r="R44" s="311">
        <f t="shared" si="6"/>
        <v>0</v>
      </c>
      <c r="S44" s="311">
        <v>0</v>
      </c>
      <c r="T44" s="311">
        <v>0</v>
      </c>
      <c r="U44" s="311">
        <v>0</v>
      </c>
      <c r="V44" s="311">
        <v>0</v>
      </c>
      <c r="W44" s="311">
        <v>0</v>
      </c>
      <c r="X44" s="311">
        <v>0</v>
      </c>
      <c r="Y44" s="311">
        <v>0</v>
      </c>
      <c r="Z44" s="311">
        <f t="shared" si="7"/>
        <v>834</v>
      </c>
      <c r="AA44" s="311">
        <v>0</v>
      </c>
      <c r="AB44" s="311">
        <v>702</v>
      </c>
      <c r="AC44" s="311">
        <f t="shared" si="8"/>
        <v>132</v>
      </c>
      <c r="AD44" s="311">
        <v>132</v>
      </c>
      <c r="AE44" s="311">
        <v>0</v>
      </c>
      <c r="AF44" s="311">
        <v>0</v>
      </c>
      <c r="AG44" s="311">
        <v>0</v>
      </c>
      <c r="AH44" s="311">
        <v>0</v>
      </c>
      <c r="AI44" s="311">
        <v>0</v>
      </c>
      <c r="AJ44" s="311">
        <v>0</v>
      </c>
      <c r="AK44" s="277">
        <f t="shared" si="9"/>
        <v>0</v>
      </c>
      <c r="AL44" s="277">
        <v>0</v>
      </c>
      <c r="AM44" s="277">
        <v>0</v>
      </c>
      <c r="AN44" s="277">
        <v>0</v>
      </c>
      <c r="AO44" s="277">
        <v>0</v>
      </c>
      <c r="AP44" s="277">
        <v>0</v>
      </c>
      <c r="AQ44" s="277">
        <v>0</v>
      </c>
      <c r="AR44" s="277">
        <v>0</v>
      </c>
      <c r="AS44" s="277">
        <v>0</v>
      </c>
    </row>
    <row r="45" spans="1:45" s="282" customFormat="1" ht="12" customHeight="1">
      <c r="A45" s="277" t="s">
        <v>555</v>
      </c>
      <c r="B45" s="278" t="s">
        <v>638</v>
      </c>
      <c r="C45" s="277" t="s">
        <v>639</v>
      </c>
      <c r="D45" s="311">
        <f t="shared" si="1"/>
        <v>5898</v>
      </c>
      <c r="E45" s="311">
        <f t="shared" si="2"/>
        <v>4600</v>
      </c>
      <c r="F45" s="311">
        <f t="shared" si="3"/>
        <v>728</v>
      </c>
      <c r="G45" s="311">
        <v>353</v>
      </c>
      <c r="H45" s="311">
        <v>0</v>
      </c>
      <c r="I45" s="311">
        <v>0</v>
      </c>
      <c r="J45" s="311">
        <v>0</v>
      </c>
      <c r="K45" s="311">
        <v>0</v>
      </c>
      <c r="L45" s="311">
        <v>306</v>
      </c>
      <c r="M45" s="311">
        <v>69</v>
      </c>
      <c r="N45" s="311">
        <f t="shared" si="4"/>
        <v>0</v>
      </c>
      <c r="O45" s="311">
        <f>+'資源化量内訳'!Y45</f>
        <v>570</v>
      </c>
      <c r="P45" s="311">
        <f t="shared" si="5"/>
        <v>5022</v>
      </c>
      <c r="Q45" s="311">
        <v>4600</v>
      </c>
      <c r="R45" s="311">
        <f t="shared" si="6"/>
        <v>422</v>
      </c>
      <c r="S45" s="311">
        <v>353</v>
      </c>
      <c r="T45" s="311">
        <v>0</v>
      </c>
      <c r="U45" s="311">
        <v>0</v>
      </c>
      <c r="V45" s="311">
        <v>0</v>
      </c>
      <c r="W45" s="311">
        <v>0</v>
      </c>
      <c r="X45" s="311">
        <v>0</v>
      </c>
      <c r="Y45" s="311">
        <v>69</v>
      </c>
      <c r="Z45" s="311">
        <f t="shared" si="7"/>
        <v>511</v>
      </c>
      <c r="AA45" s="311">
        <v>0</v>
      </c>
      <c r="AB45" s="311">
        <v>413</v>
      </c>
      <c r="AC45" s="311">
        <f t="shared" si="8"/>
        <v>98</v>
      </c>
      <c r="AD45" s="311">
        <v>0</v>
      </c>
      <c r="AE45" s="311">
        <v>0</v>
      </c>
      <c r="AF45" s="311">
        <v>0</v>
      </c>
      <c r="AG45" s="311">
        <v>0</v>
      </c>
      <c r="AH45" s="311">
        <v>0</v>
      </c>
      <c r="AI45" s="311">
        <v>98</v>
      </c>
      <c r="AJ45" s="311">
        <v>0</v>
      </c>
      <c r="AK45" s="277">
        <f t="shared" si="9"/>
        <v>0</v>
      </c>
      <c r="AL45" s="277">
        <v>0</v>
      </c>
      <c r="AM45" s="277">
        <v>0</v>
      </c>
      <c r="AN45" s="277">
        <v>0</v>
      </c>
      <c r="AO45" s="277">
        <v>0</v>
      </c>
      <c r="AP45" s="277">
        <v>0</v>
      </c>
      <c r="AQ45" s="277">
        <v>0</v>
      </c>
      <c r="AR45" s="277">
        <v>0</v>
      </c>
      <c r="AS45" s="277">
        <v>0</v>
      </c>
    </row>
    <row r="46" spans="1:45" s="282" customFormat="1" ht="12" customHeight="1">
      <c r="A46" s="277" t="s">
        <v>555</v>
      </c>
      <c r="B46" s="278" t="s">
        <v>640</v>
      </c>
      <c r="C46" s="277" t="s">
        <v>641</v>
      </c>
      <c r="D46" s="311">
        <f t="shared" si="1"/>
        <v>19471</v>
      </c>
      <c r="E46" s="311">
        <f t="shared" si="2"/>
        <v>16898</v>
      </c>
      <c r="F46" s="311">
        <f t="shared" si="3"/>
        <v>1840</v>
      </c>
      <c r="G46" s="311">
        <v>1708</v>
      </c>
      <c r="H46" s="311">
        <v>0</v>
      </c>
      <c r="I46" s="311">
        <v>0</v>
      </c>
      <c r="J46" s="311">
        <v>0</v>
      </c>
      <c r="K46" s="311">
        <v>0</v>
      </c>
      <c r="L46" s="311">
        <v>132</v>
      </c>
      <c r="M46" s="311">
        <v>0</v>
      </c>
      <c r="N46" s="311">
        <f t="shared" si="4"/>
        <v>0</v>
      </c>
      <c r="O46" s="311">
        <f>+'資源化量内訳'!Y46</f>
        <v>733</v>
      </c>
      <c r="P46" s="311">
        <f t="shared" si="5"/>
        <v>17436</v>
      </c>
      <c r="Q46" s="311">
        <v>16898</v>
      </c>
      <c r="R46" s="311">
        <f t="shared" si="6"/>
        <v>538</v>
      </c>
      <c r="S46" s="311">
        <v>525</v>
      </c>
      <c r="T46" s="311">
        <v>0</v>
      </c>
      <c r="U46" s="311">
        <v>0</v>
      </c>
      <c r="V46" s="311">
        <v>0</v>
      </c>
      <c r="W46" s="311">
        <v>0</v>
      </c>
      <c r="X46" s="311">
        <v>13</v>
      </c>
      <c r="Y46" s="311">
        <v>0</v>
      </c>
      <c r="Z46" s="311">
        <f t="shared" si="7"/>
        <v>2675</v>
      </c>
      <c r="AA46" s="311">
        <v>0</v>
      </c>
      <c r="AB46" s="311">
        <v>2312</v>
      </c>
      <c r="AC46" s="311">
        <f t="shared" si="8"/>
        <v>363</v>
      </c>
      <c r="AD46" s="311">
        <v>363</v>
      </c>
      <c r="AE46" s="311">
        <v>0</v>
      </c>
      <c r="AF46" s="311">
        <v>0</v>
      </c>
      <c r="AG46" s="311">
        <v>0</v>
      </c>
      <c r="AH46" s="311">
        <v>0</v>
      </c>
      <c r="AI46" s="311">
        <v>0</v>
      </c>
      <c r="AJ46" s="311">
        <v>0</v>
      </c>
      <c r="AK46" s="277">
        <f t="shared" si="9"/>
        <v>0</v>
      </c>
      <c r="AL46" s="277">
        <v>0</v>
      </c>
      <c r="AM46" s="277">
        <v>0</v>
      </c>
      <c r="AN46" s="277">
        <v>0</v>
      </c>
      <c r="AO46" s="277">
        <v>0</v>
      </c>
      <c r="AP46" s="277">
        <v>0</v>
      </c>
      <c r="AQ46" s="277">
        <v>0</v>
      </c>
      <c r="AR46" s="277">
        <v>0</v>
      </c>
      <c r="AS46" s="277">
        <v>0</v>
      </c>
    </row>
    <row r="47" spans="1:45" s="282" customFormat="1" ht="12" customHeight="1">
      <c r="A47" s="277" t="s">
        <v>555</v>
      </c>
      <c r="B47" s="278" t="s">
        <v>642</v>
      </c>
      <c r="C47" s="277" t="s">
        <v>643</v>
      </c>
      <c r="D47" s="311">
        <f t="shared" si="1"/>
        <v>3053</v>
      </c>
      <c r="E47" s="311">
        <f t="shared" si="2"/>
        <v>2357</v>
      </c>
      <c r="F47" s="311">
        <f t="shared" si="3"/>
        <v>225</v>
      </c>
      <c r="G47" s="311">
        <v>159</v>
      </c>
      <c r="H47" s="311">
        <v>0</v>
      </c>
      <c r="I47" s="311">
        <v>0</v>
      </c>
      <c r="J47" s="311">
        <v>0</v>
      </c>
      <c r="K47" s="311">
        <v>0</v>
      </c>
      <c r="L47" s="311">
        <v>66</v>
      </c>
      <c r="M47" s="311">
        <v>0</v>
      </c>
      <c r="N47" s="311">
        <f t="shared" si="4"/>
        <v>0</v>
      </c>
      <c r="O47" s="311">
        <f>+'資源化量内訳'!Y47</f>
        <v>471</v>
      </c>
      <c r="P47" s="311">
        <f t="shared" si="5"/>
        <v>2386</v>
      </c>
      <c r="Q47" s="311">
        <v>2357</v>
      </c>
      <c r="R47" s="311">
        <f t="shared" si="6"/>
        <v>29</v>
      </c>
      <c r="S47" s="311">
        <v>29</v>
      </c>
      <c r="T47" s="311">
        <v>0</v>
      </c>
      <c r="U47" s="311">
        <v>0</v>
      </c>
      <c r="V47" s="311">
        <v>0</v>
      </c>
      <c r="W47" s="311">
        <v>0</v>
      </c>
      <c r="X47" s="311">
        <v>0</v>
      </c>
      <c r="Y47" s="311">
        <v>0</v>
      </c>
      <c r="Z47" s="311">
        <f t="shared" si="7"/>
        <v>427</v>
      </c>
      <c r="AA47" s="311">
        <v>0</v>
      </c>
      <c r="AB47" s="311">
        <v>358</v>
      </c>
      <c r="AC47" s="311">
        <f t="shared" si="8"/>
        <v>69</v>
      </c>
      <c r="AD47" s="311">
        <v>69</v>
      </c>
      <c r="AE47" s="311">
        <v>0</v>
      </c>
      <c r="AF47" s="311">
        <v>0</v>
      </c>
      <c r="AG47" s="311">
        <v>0</v>
      </c>
      <c r="AH47" s="311">
        <v>0</v>
      </c>
      <c r="AI47" s="311">
        <v>0</v>
      </c>
      <c r="AJ47" s="311">
        <v>0</v>
      </c>
      <c r="AK47" s="277">
        <f t="shared" si="9"/>
        <v>0</v>
      </c>
      <c r="AL47" s="277">
        <v>0</v>
      </c>
      <c r="AM47" s="277">
        <v>0</v>
      </c>
      <c r="AN47" s="277">
        <v>0</v>
      </c>
      <c r="AO47" s="277">
        <v>0</v>
      </c>
      <c r="AP47" s="277">
        <v>0</v>
      </c>
      <c r="AQ47" s="277">
        <v>0</v>
      </c>
      <c r="AR47" s="277">
        <v>0</v>
      </c>
      <c r="AS47" s="277">
        <v>0</v>
      </c>
    </row>
    <row r="48" spans="1:45" s="282" customFormat="1" ht="12" customHeight="1">
      <c r="A48" s="277" t="s">
        <v>555</v>
      </c>
      <c r="B48" s="278" t="s">
        <v>644</v>
      </c>
      <c r="C48" s="277" t="s">
        <v>645</v>
      </c>
      <c r="D48" s="311">
        <f t="shared" si="1"/>
        <v>5070</v>
      </c>
      <c r="E48" s="311">
        <f t="shared" si="2"/>
        <v>4373</v>
      </c>
      <c r="F48" s="311">
        <f t="shared" si="3"/>
        <v>299</v>
      </c>
      <c r="G48" s="311">
        <v>292</v>
      </c>
      <c r="H48" s="311">
        <v>0</v>
      </c>
      <c r="I48" s="311">
        <v>0</v>
      </c>
      <c r="J48" s="311">
        <v>0</v>
      </c>
      <c r="K48" s="311">
        <v>0</v>
      </c>
      <c r="L48" s="311">
        <v>7</v>
      </c>
      <c r="M48" s="311">
        <v>0</v>
      </c>
      <c r="N48" s="311">
        <f t="shared" si="4"/>
        <v>0</v>
      </c>
      <c r="O48" s="311">
        <f>+'資源化量内訳'!Y48</f>
        <v>398</v>
      </c>
      <c r="P48" s="311">
        <f t="shared" si="5"/>
        <v>4433</v>
      </c>
      <c r="Q48" s="311">
        <v>4373</v>
      </c>
      <c r="R48" s="311">
        <f t="shared" si="6"/>
        <v>60</v>
      </c>
      <c r="S48" s="311">
        <v>60</v>
      </c>
      <c r="T48" s="311">
        <v>0</v>
      </c>
      <c r="U48" s="311">
        <v>0</v>
      </c>
      <c r="V48" s="311">
        <v>0</v>
      </c>
      <c r="W48" s="311">
        <v>0</v>
      </c>
      <c r="X48" s="311">
        <v>0</v>
      </c>
      <c r="Y48" s="311">
        <v>0</v>
      </c>
      <c r="Z48" s="311">
        <f t="shared" si="7"/>
        <v>809</v>
      </c>
      <c r="AA48" s="311">
        <v>0</v>
      </c>
      <c r="AB48" s="311">
        <v>677</v>
      </c>
      <c r="AC48" s="311">
        <f t="shared" si="8"/>
        <v>132</v>
      </c>
      <c r="AD48" s="311">
        <v>132</v>
      </c>
      <c r="AE48" s="311">
        <v>0</v>
      </c>
      <c r="AF48" s="311">
        <v>0</v>
      </c>
      <c r="AG48" s="311">
        <v>0</v>
      </c>
      <c r="AH48" s="311">
        <v>0</v>
      </c>
      <c r="AI48" s="311">
        <v>0</v>
      </c>
      <c r="AJ48" s="311">
        <v>0</v>
      </c>
      <c r="AK48" s="277">
        <f t="shared" si="9"/>
        <v>0</v>
      </c>
      <c r="AL48" s="277">
        <v>0</v>
      </c>
      <c r="AM48" s="277">
        <v>0</v>
      </c>
      <c r="AN48" s="277">
        <v>0</v>
      </c>
      <c r="AO48" s="277">
        <v>0</v>
      </c>
      <c r="AP48" s="277">
        <v>0</v>
      </c>
      <c r="AQ48" s="277">
        <v>0</v>
      </c>
      <c r="AR48" s="277">
        <v>0</v>
      </c>
      <c r="AS48" s="277">
        <v>0</v>
      </c>
    </row>
    <row r="49" spans="1:45" s="282" customFormat="1" ht="12" customHeight="1">
      <c r="A49" s="277" t="s">
        <v>555</v>
      </c>
      <c r="B49" s="278" t="s">
        <v>646</v>
      </c>
      <c r="C49" s="277" t="s">
        <v>647</v>
      </c>
      <c r="D49" s="311">
        <f t="shared" si="1"/>
        <v>3302</v>
      </c>
      <c r="E49" s="311">
        <f t="shared" si="2"/>
        <v>2856</v>
      </c>
      <c r="F49" s="311">
        <f t="shared" si="3"/>
        <v>345</v>
      </c>
      <c r="G49" s="311">
        <v>345</v>
      </c>
      <c r="H49" s="311">
        <v>0</v>
      </c>
      <c r="I49" s="311">
        <v>0</v>
      </c>
      <c r="J49" s="311">
        <v>0</v>
      </c>
      <c r="K49" s="311">
        <v>0</v>
      </c>
      <c r="L49" s="311">
        <v>0</v>
      </c>
      <c r="M49" s="311">
        <v>0</v>
      </c>
      <c r="N49" s="311">
        <f t="shared" si="4"/>
        <v>0</v>
      </c>
      <c r="O49" s="311">
        <f>+'資源化量内訳'!Y49</f>
        <v>101</v>
      </c>
      <c r="P49" s="311">
        <f t="shared" si="5"/>
        <v>3096</v>
      </c>
      <c r="Q49" s="311">
        <v>2856</v>
      </c>
      <c r="R49" s="311">
        <f t="shared" si="6"/>
        <v>240</v>
      </c>
      <c r="S49" s="311">
        <v>240</v>
      </c>
      <c r="T49" s="311">
        <v>0</v>
      </c>
      <c r="U49" s="311">
        <v>0</v>
      </c>
      <c r="V49" s="311">
        <v>0</v>
      </c>
      <c r="W49" s="311">
        <v>0</v>
      </c>
      <c r="X49" s="311">
        <v>0</v>
      </c>
      <c r="Y49" s="311">
        <v>0</v>
      </c>
      <c r="Z49" s="311">
        <f t="shared" si="7"/>
        <v>240</v>
      </c>
      <c r="AA49" s="311">
        <v>0</v>
      </c>
      <c r="AB49" s="311">
        <v>240</v>
      </c>
      <c r="AC49" s="311">
        <f t="shared" si="8"/>
        <v>0</v>
      </c>
      <c r="AD49" s="311">
        <v>0</v>
      </c>
      <c r="AE49" s="311">
        <v>0</v>
      </c>
      <c r="AF49" s="311">
        <v>0</v>
      </c>
      <c r="AG49" s="311">
        <v>0</v>
      </c>
      <c r="AH49" s="311">
        <v>0</v>
      </c>
      <c r="AI49" s="311">
        <v>0</v>
      </c>
      <c r="AJ49" s="311">
        <v>0</v>
      </c>
      <c r="AK49" s="277">
        <f t="shared" si="9"/>
        <v>0</v>
      </c>
      <c r="AL49" s="277">
        <v>0</v>
      </c>
      <c r="AM49" s="277">
        <v>0</v>
      </c>
      <c r="AN49" s="277">
        <v>0</v>
      </c>
      <c r="AO49" s="277">
        <v>0</v>
      </c>
      <c r="AP49" s="277">
        <v>0</v>
      </c>
      <c r="AQ49" s="277">
        <v>0</v>
      </c>
      <c r="AR49" s="277">
        <v>0</v>
      </c>
      <c r="AS49" s="277">
        <v>0</v>
      </c>
    </row>
    <row r="50" spans="1:45" s="282" customFormat="1" ht="12" customHeight="1">
      <c r="A50" s="277" t="s">
        <v>555</v>
      </c>
      <c r="B50" s="278" t="s">
        <v>648</v>
      </c>
      <c r="C50" s="277" t="s">
        <v>649</v>
      </c>
      <c r="D50" s="311">
        <f t="shared" si="1"/>
        <v>8046</v>
      </c>
      <c r="E50" s="311">
        <f t="shared" si="2"/>
        <v>6380</v>
      </c>
      <c r="F50" s="311">
        <f t="shared" si="3"/>
        <v>938</v>
      </c>
      <c r="G50" s="311">
        <v>938</v>
      </c>
      <c r="H50" s="311">
        <v>0</v>
      </c>
      <c r="I50" s="311">
        <v>0</v>
      </c>
      <c r="J50" s="311">
        <v>0</v>
      </c>
      <c r="K50" s="311">
        <v>0</v>
      </c>
      <c r="L50" s="311">
        <v>0</v>
      </c>
      <c r="M50" s="311">
        <v>0</v>
      </c>
      <c r="N50" s="311">
        <f t="shared" si="4"/>
        <v>0</v>
      </c>
      <c r="O50" s="311">
        <f>+'資源化量内訳'!Y50</f>
        <v>728</v>
      </c>
      <c r="P50" s="311">
        <f t="shared" si="5"/>
        <v>7034</v>
      </c>
      <c r="Q50" s="311">
        <v>6380</v>
      </c>
      <c r="R50" s="311">
        <f t="shared" si="6"/>
        <v>654</v>
      </c>
      <c r="S50" s="311">
        <v>654</v>
      </c>
      <c r="T50" s="311">
        <v>0</v>
      </c>
      <c r="U50" s="311">
        <v>0</v>
      </c>
      <c r="V50" s="311">
        <v>0</v>
      </c>
      <c r="W50" s="311">
        <v>0</v>
      </c>
      <c r="X50" s="311">
        <v>0</v>
      </c>
      <c r="Y50" s="311">
        <v>0</v>
      </c>
      <c r="Z50" s="311">
        <f t="shared" si="7"/>
        <v>549</v>
      </c>
      <c r="AA50" s="311">
        <v>0</v>
      </c>
      <c r="AB50" s="311">
        <v>549</v>
      </c>
      <c r="AC50" s="311">
        <f t="shared" si="8"/>
        <v>0</v>
      </c>
      <c r="AD50" s="311">
        <v>0</v>
      </c>
      <c r="AE50" s="311">
        <v>0</v>
      </c>
      <c r="AF50" s="311">
        <v>0</v>
      </c>
      <c r="AG50" s="311">
        <v>0</v>
      </c>
      <c r="AH50" s="311">
        <v>0</v>
      </c>
      <c r="AI50" s="311">
        <v>0</v>
      </c>
      <c r="AJ50" s="311">
        <v>0</v>
      </c>
      <c r="AK50" s="277">
        <f t="shared" si="9"/>
        <v>0</v>
      </c>
      <c r="AL50" s="277">
        <v>0</v>
      </c>
      <c r="AM50" s="277">
        <v>0</v>
      </c>
      <c r="AN50" s="277">
        <v>0</v>
      </c>
      <c r="AO50" s="277">
        <v>0</v>
      </c>
      <c r="AP50" s="277">
        <v>0</v>
      </c>
      <c r="AQ50" s="277">
        <v>0</v>
      </c>
      <c r="AR50" s="277">
        <v>0</v>
      </c>
      <c r="AS50" s="277">
        <v>0</v>
      </c>
    </row>
    <row r="51" spans="1:45" s="282" customFormat="1" ht="12" customHeight="1">
      <c r="A51" s="277" t="s">
        <v>555</v>
      </c>
      <c r="B51" s="278" t="s">
        <v>650</v>
      </c>
      <c r="C51" s="277" t="s">
        <v>651</v>
      </c>
      <c r="D51" s="311">
        <f t="shared" si="1"/>
        <v>5093</v>
      </c>
      <c r="E51" s="311">
        <f t="shared" si="2"/>
        <v>4213</v>
      </c>
      <c r="F51" s="311">
        <f t="shared" si="3"/>
        <v>386</v>
      </c>
      <c r="G51" s="311">
        <v>305</v>
      </c>
      <c r="H51" s="311">
        <v>0</v>
      </c>
      <c r="I51" s="311">
        <v>0</v>
      </c>
      <c r="J51" s="311">
        <v>0</v>
      </c>
      <c r="K51" s="311">
        <v>0</v>
      </c>
      <c r="L51" s="311">
        <v>81</v>
      </c>
      <c r="M51" s="311">
        <v>0</v>
      </c>
      <c r="N51" s="311">
        <f t="shared" si="4"/>
        <v>0</v>
      </c>
      <c r="O51" s="311">
        <f>+'資源化量内訳'!Y51</f>
        <v>494</v>
      </c>
      <c r="P51" s="311">
        <f t="shared" si="5"/>
        <v>4267</v>
      </c>
      <c r="Q51" s="311">
        <v>4213</v>
      </c>
      <c r="R51" s="311">
        <f t="shared" si="6"/>
        <v>54</v>
      </c>
      <c r="S51" s="311">
        <v>54</v>
      </c>
      <c r="T51" s="311">
        <v>0</v>
      </c>
      <c r="U51" s="311">
        <v>0</v>
      </c>
      <c r="V51" s="311">
        <v>0</v>
      </c>
      <c r="W51" s="311">
        <v>0</v>
      </c>
      <c r="X51" s="311">
        <v>0</v>
      </c>
      <c r="Y51" s="311">
        <v>0</v>
      </c>
      <c r="Z51" s="311">
        <f t="shared" si="7"/>
        <v>772</v>
      </c>
      <c r="AA51" s="311">
        <v>0</v>
      </c>
      <c r="AB51" s="311">
        <v>639</v>
      </c>
      <c r="AC51" s="311">
        <f t="shared" si="8"/>
        <v>133</v>
      </c>
      <c r="AD51" s="311">
        <v>133</v>
      </c>
      <c r="AE51" s="311">
        <v>0</v>
      </c>
      <c r="AF51" s="311">
        <v>0</v>
      </c>
      <c r="AG51" s="311">
        <v>0</v>
      </c>
      <c r="AH51" s="311">
        <v>0</v>
      </c>
      <c r="AI51" s="311">
        <v>0</v>
      </c>
      <c r="AJ51" s="311">
        <v>0</v>
      </c>
      <c r="AK51" s="277">
        <f t="shared" si="9"/>
        <v>0</v>
      </c>
      <c r="AL51" s="277">
        <v>0</v>
      </c>
      <c r="AM51" s="277">
        <v>0</v>
      </c>
      <c r="AN51" s="277">
        <v>0</v>
      </c>
      <c r="AO51" s="277">
        <v>0</v>
      </c>
      <c r="AP51" s="277">
        <v>0</v>
      </c>
      <c r="AQ51" s="277">
        <v>0</v>
      </c>
      <c r="AR51" s="277">
        <v>0</v>
      </c>
      <c r="AS51" s="277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A2:A6"/>
    <mergeCell ref="B2:B6"/>
    <mergeCell ref="C2:C6"/>
    <mergeCell ref="F3:M3"/>
    <mergeCell ref="F4:F5"/>
    <mergeCell ref="D3:D5"/>
    <mergeCell ref="K4:K5"/>
    <mergeCell ref="E3:E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5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87" width="10.59765625" style="306" customWidth="1"/>
    <col min="88" max="88" width="9" style="312" customWidth="1"/>
    <col min="89" max="16384" width="9" style="308" customWidth="1"/>
  </cols>
  <sheetData>
    <row r="1" spans="1:88" s="175" customFormat="1" ht="17.25">
      <c r="A1" s="249" t="s">
        <v>561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17" t="s">
        <v>367</v>
      </c>
      <c r="B2" s="317" t="s">
        <v>368</v>
      </c>
      <c r="C2" s="317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15" t="s">
        <v>394</v>
      </c>
    </row>
    <row r="3" spans="1:88" s="176" customFormat="1" ht="25.5" customHeight="1">
      <c r="A3" s="318"/>
      <c r="B3" s="318"/>
      <c r="C3" s="320"/>
      <c r="D3" s="324" t="s">
        <v>373</v>
      </c>
      <c r="E3" s="315" t="s">
        <v>396</v>
      </c>
      <c r="F3" s="315" t="s">
        <v>398</v>
      </c>
      <c r="G3" s="315" t="s">
        <v>400</v>
      </c>
      <c r="H3" s="315" t="s">
        <v>402</v>
      </c>
      <c r="I3" s="315" t="s">
        <v>404</v>
      </c>
      <c r="J3" s="315" t="s">
        <v>405</v>
      </c>
      <c r="K3" s="315" t="s">
        <v>407</v>
      </c>
      <c r="L3" s="315" t="s">
        <v>409</v>
      </c>
      <c r="M3" s="315" t="s">
        <v>411</v>
      </c>
      <c r="N3" s="315" t="s">
        <v>413</v>
      </c>
      <c r="O3" s="315" t="s">
        <v>415</v>
      </c>
      <c r="P3" s="315" t="s">
        <v>417</v>
      </c>
      <c r="Q3" s="315" t="s">
        <v>419</v>
      </c>
      <c r="R3" s="315" t="s">
        <v>420</v>
      </c>
      <c r="S3" s="315" t="s">
        <v>421</v>
      </c>
      <c r="T3" s="315" t="s">
        <v>423</v>
      </c>
      <c r="U3" s="315" t="s">
        <v>424</v>
      </c>
      <c r="V3" s="315" t="s">
        <v>426</v>
      </c>
      <c r="W3" s="315" t="s">
        <v>428</v>
      </c>
      <c r="X3" s="315" t="s">
        <v>429</v>
      </c>
      <c r="Y3" s="324" t="s">
        <v>373</v>
      </c>
      <c r="Z3" s="315" t="s">
        <v>396</v>
      </c>
      <c r="AA3" s="315" t="s">
        <v>398</v>
      </c>
      <c r="AB3" s="315" t="s">
        <v>400</v>
      </c>
      <c r="AC3" s="315" t="s">
        <v>402</v>
      </c>
      <c r="AD3" s="315" t="s">
        <v>404</v>
      </c>
      <c r="AE3" s="315" t="s">
        <v>405</v>
      </c>
      <c r="AF3" s="315" t="s">
        <v>407</v>
      </c>
      <c r="AG3" s="315" t="s">
        <v>409</v>
      </c>
      <c r="AH3" s="315" t="s">
        <v>411</v>
      </c>
      <c r="AI3" s="315" t="s">
        <v>413</v>
      </c>
      <c r="AJ3" s="315" t="s">
        <v>415</v>
      </c>
      <c r="AK3" s="315" t="s">
        <v>417</v>
      </c>
      <c r="AL3" s="315" t="s">
        <v>419</v>
      </c>
      <c r="AM3" s="315" t="s">
        <v>420</v>
      </c>
      <c r="AN3" s="315" t="s">
        <v>421</v>
      </c>
      <c r="AO3" s="315" t="s">
        <v>423</v>
      </c>
      <c r="AP3" s="315" t="s">
        <v>424</v>
      </c>
      <c r="AQ3" s="315" t="s">
        <v>426</v>
      </c>
      <c r="AR3" s="315" t="s">
        <v>428</v>
      </c>
      <c r="AS3" s="315" t="s">
        <v>429</v>
      </c>
      <c r="AT3" s="324" t="s">
        <v>373</v>
      </c>
      <c r="AU3" s="315" t="s">
        <v>396</v>
      </c>
      <c r="AV3" s="315" t="s">
        <v>398</v>
      </c>
      <c r="AW3" s="315" t="s">
        <v>400</v>
      </c>
      <c r="AX3" s="315" t="s">
        <v>402</v>
      </c>
      <c r="AY3" s="315" t="s">
        <v>404</v>
      </c>
      <c r="AZ3" s="315" t="s">
        <v>405</v>
      </c>
      <c r="BA3" s="315" t="s">
        <v>407</v>
      </c>
      <c r="BB3" s="315" t="s">
        <v>409</v>
      </c>
      <c r="BC3" s="315" t="s">
        <v>411</v>
      </c>
      <c r="BD3" s="315" t="s">
        <v>413</v>
      </c>
      <c r="BE3" s="315" t="s">
        <v>415</v>
      </c>
      <c r="BF3" s="315" t="s">
        <v>417</v>
      </c>
      <c r="BG3" s="315" t="s">
        <v>419</v>
      </c>
      <c r="BH3" s="315" t="s">
        <v>420</v>
      </c>
      <c r="BI3" s="315" t="s">
        <v>421</v>
      </c>
      <c r="BJ3" s="315" t="s">
        <v>423</v>
      </c>
      <c r="BK3" s="315" t="s">
        <v>424</v>
      </c>
      <c r="BL3" s="315" t="s">
        <v>426</v>
      </c>
      <c r="BM3" s="315" t="s">
        <v>428</v>
      </c>
      <c r="BN3" s="315" t="s">
        <v>429</v>
      </c>
      <c r="BO3" s="324" t="s">
        <v>373</v>
      </c>
      <c r="BP3" s="315" t="s">
        <v>396</v>
      </c>
      <c r="BQ3" s="315" t="s">
        <v>398</v>
      </c>
      <c r="BR3" s="315" t="s">
        <v>400</v>
      </c>
      <c r="BS3" s="315" t="s">
        <v>402</v>
      </c>
      <c r="BT3" s="315" t="s">
        <v>404</v>
      </c>
      <c r="BU3" s="315" t="s">
        <v>405</v>
      </c>
      <c r="BV3" s="315" t="s">
        <v>407</v>
      </c>
      <c r="BW3" s="315" t="s">
        <v>409</v>
      </c>
      <c r="BX3" s="315" t="s">
        <v>411</v>
      </c>
      <c r="BY3" s="315" t="s">
        <v>413</v>
      </c>
      <c r="BZ3" s="315" t="s">
        <v>415</v>
      </c>
      <c r="CA3" s="315" t="s">
        <v>417</v>
      </c>
      <c r="CB3" s="315" t="s">
        <v>419</v>
      </c>
      <c r="CC3" s="315" t="s">
        <v>420</v>
      </c>
      <c r="CD3" s="315" t="s">
        <v>421</v>
      </c>
      <c r="CE3" s="315" t="s">
        <v>423</v>
      </c>
      <c r="CF3" s="315" t="s">
        <v>424</v>
      </c>
      <c r="CG3" s="315" t="s">
        <v>426</v>
      </c>
      <c r="CH3" s="315" t="s">
        <v>428</v>
      </c>
      <c r="CI3" s="315" t="s">
        <v>429</v>
      </c>
      <c r="CJ3" s="316"/>
    </row>
    <row r="4" spans="1:88" s="176" customFormat="1" ht="25.5" customHeight="1">
      <c r="A4" s="318"/>
      <c r="B4" s="318"/>
      <c r="C4" s="320"/>
      <c r="D4" s="324"/>
      <c r="E4" s="325"/>
      <c r="F4" s="325"/>
      <c r="G4" s="325"/>
      <c r="H4" s="325"/>
      <c r="I4" s="325"/>
      <c r="J4" s="325"/>
      <c r="K4" s="325"/>
      <c r="L4" s="325"/>
      <c r="M4" s="316"/>
      <c r="N4" s="325"/>
      <c r="O4" s="325"/>
      <c r="P4" s="325"/>
      <c r="Q4" s="325"/>
      <c r="R4" s="325"/>
      <c r="S4" s="325"/>
      <c r="T4" s="325"/>
      <c r="U4" s="325"/>
      <c r="V4" s="316"/>
      <c r="W4" s="316"/>
      <c r="X4" s="316"/>
      <c r="Y4" s="324"/>
      <c r="Z4" s="325"/>
      <c r="AA4" s="325"/>
      <c r="AB4" s="325"/>
      <c r="AC4" s="325"/>
      <c r="AD4" s="325"/>
      <c r="AE4" s="325"/>
      <c r="AF4" s="325"/>
      <c r="AG4" s="325"/>
      <c r="AH4" s="316"/>
      <c r="AI4" s="325"/>
      <c r="AJ4" s="325"/>
      <c r="AK4" s="325"/>
      <c r="AL4" s="325"/>
      <c r="AM4" s="325"/>
      <c r="AN4" s="325"/>
      <c r="AO4" s="325"/>
      <c r="AP4" s="325"/>
      <c r="AQ4" s="316"/>
      <c r="AR4" s="316"/>
      <c r="AS4" s="316"/>
      <c r="AT4" s="324"/>
      <c r="AU4" s="325"/>
      <c r="AV4" s="325"/>
      <c r="AW4" s="325"/>
      <c r="AX4" s="325"/>
      <c r="AY4" s="325"/>
      <c r="AZ4" s="325"/>
      <c r="BA4" s="325"/>
      <c r="BB4" s="325"/>
      <c r="BC4" s="316"/>
      <c r="BD4" s="325"/>
      <c r="BE4" s="325"/>
      <c r="BF4" s="325"/>
      <c r="BG4" s="325"/>
      <c r="BH4" s="325"/>
      <c r="BI4" s="325"/>
      <c r="BJ4" s="325"/>
      <c r="BK4" s="325"/>
      <c r="BL4" s="316"/>
      <c r="BM4" s="316"/>
      <c r="BN4" s="316"/>
      <c r="BO4" s="324"/>
      <c r="BP4" s="325"/>
      <c r="BQ4" s="325"/>
      <c r="BR4" s="325"/>
      <c r="BS4" s="325"/>
      <c r="BT4" s="325"/>
      <c r="BU4" s="325"/>
      <c r="BV4" s="325"/>
      <c r="BW4" s="325"/>
      <c r="BX4" s="316"/>
      <c r="BY4" s="325"/>
      <c r="BZ4" s="325"/>
      <c r="CA4" s="325"/>
      <c r="CB4" s="325"/>
      <c r="CC4" s="325"/>
      <c r="CD4" s="325"/>
      <c r="CE4" s="325"/>
      <c r="CF4" s="325"/>
      <c r="CG4" s="316"/>
      <c r="CH4" s="316"/>
      <c r="CI4" s="316"/>
      <c r="CJ4" s="316"/>
    </row>
    <row r="5" spans="1:88" s="176" customFormat="1" ht="25.5" customHeight="1">
      <c r="A5" s="318"/>
      <c r="B5" s="318"/>
      <c r="C5" s="320"/>
      <c r="D5" s="324"/>
      <c r="E5" s="325"/>
      <c r="F5" s="325"/>
      <c r="G5" s="325"/>
      <c r="H5" s="325"/>
      <c r="I5" s="325"/>
      <c r="J5" s="325"/>
      <c r="K5" s="325"/>
      <c r="L5" s="325"/>
      <c r="M5" s="316"/>
      <c r="N5" s="325"/>
      <c r="O5" s="325"/>
      <c r="P5" s="325"/>
      <c r="Q5" s="325"/>
      <c r="R5" s="325"/>
      <c r="S5" s="325"/>
      <c r="T5" s="325"/>
      <c r="U5" s="325"/>
      <c r="V5" s="316"/>
      <c r="W5" s="316"/>
      <c r="X5" s="316"/>
      <c r="Y5" s="324"/>
      <c r="Z5" s="325"/>
      <c r="AA5" s="325"/>
      <c r="AB5" s="325"/>
      <c r="AC5" s="325"/>
      <c r="AD5" s="325"/>
      <c r="AE5" s="325"/>
      <c r="AF5" s="325"/>
      <c r="AG5" s="325"/>
      <c r="AH5" s="316"/>
      <c r="AI5" s="325"/>
      <c r="AJ5" s="325"/>
      <c r="AK5" s="325"/>
      <c r="AL5" s="325"/>
      <c r="AM5" s="325"/>
      <c r="AN5" s="325"/>
      <c r="AO5" s="325"/>
      <c r="AP5" s="325"/>
      <c r="AQ5" s="316"/>
      <c r="AR5" s="316"/>
      <c r="AS5" s="316"/>
      <c r="AT5" s="324"/>
      <c r="AU5" s="325"/>
      <c r="AV5" s="325"/>
      <c r="AW5" s="325"/>
      <c r="AX5" s="325"/>
      <c r="AY5" s="325"/>
      <c r="AZ5" s="325"/>
      <c r="BA5" s="325"/>
      <c r="BB5" s="325"/>
      <c r="BC5" s="316"/>
      <c r="BD5" s="325"/>
      <c r="BE5" s="325"/>
      <c r="BF5" s="325"/>
      <c r="BG5" s="325"/>
      <c r="BH5" s="325"/>
      <c r="BI5" s="325"/>
      <c r="BJ5" s="325"/>
      <c r="BK5" s="325"/>
      <c r="BL5" s="316"/>
      <c r="BM5" s="316"/>
      <c r="BN5" s="316"/>
      <c r="BO5" s="324"/>
      <c r="BP5" s="325"/>
      <c r="BQ5" s="325"/>
      <c r="BR5" s="325"/>
      <c r="BS5" s="325"/>
      <c r="BT5" s="325"/>
      <c r="BU5" s="325"/>
      <c r="BV5" s="325"/>
      <c r="BW5" s="325"/>
      <c r="BX5" s="316"/>
      <c r="BY5" s="325"/>
      <c r="BZ5" s="325"/>
      <c r="CA5" s="325"/>
      <c r="CB5" s="325"/>
      <c r="CC5" s="325"/>
      <c r="CD5" s="325"/>
      <c r="CE5" s="325"/>
      <c r="CF5" s="325"/>
      <c r="CG5" s="316"/>
      <c r="CH5" s="316"/>
      <c r="CI5" s="316"/>
      <c r="CJ5" s="316"/>
    </row>
    <row r="6" spans="1:88" s="178" customFormat="1" ht="13.5">
      <c r="A6" s="319"/>
      <c r="B6" s="319"/>
      <c r="C6" s="345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16"/>
    </row>
    <row r="7" spans="1:88" s="276" customFormat="1" ht="12" customHeight="1">
      <c r="A7" s="271" t="s">
        <v>555</v>
      </c>
      <c r="B7" s="272" t="s">
        <v>556</v>
      </c>
      <c r="C7" s="273" t="s">
        <v>300</v>
      </c>
      <c r="D7" s="274">
        <f aca="true" t="shared" si="0" ref="D7:AI7">SUM(D8:D51)</f>
        <v>232668</v>
      </c>
      <c r="E7" s="274">
        <f t="shared" si="0"/>
        <v>99585</v>
      </c>
      <c r="F7" s="274">
        <f t="shared" si="0"/>
        <v>267</v>
      </c>
      <c r="G7" s="274">
        <f t="shared" si="0"/>
        <v>3917</v>
      </c>
      <c r="H7" s="274">
        <f t="shared" si="0"/>
        <v>36218</v>
      </c>
      <c r="I7" s="274">
        <f t="shared" si="0"/>
        <v>19294</v>
      </c>
      <c r="J7" s="274">
        <f t="shared" si="0"/>
        <v>6887</v>
      </c>
      <c r="K7" s="274">
        <f t="shared" si="0"/>
        <v>577</v>
      </c>
      <c r="L7" s="274">
        <f t="shared" si="0"/>
        <v>1939</v>
      </c>
      <c r="M7" s="274">
        <f t="shared" si="0"/>
        <v>190</v>
      </c>
      <c r="N7" s="274">
        <f t="shared" si="0"/>
        <v>5461</v>
      </c>
      <c r="O7" s="274">
        <f t="shared" si="0"/>
        <v>439</v>
      </c>
      <c r="P7" s="274">
        <f t="shared" si="0"/>
        <v>1</v>
      </c>
      <c r="Q7" s="274">
        <f t="shared" si="0"/>
        <v>25485</v>
      </c>
      <c r="R7" s="274">
        <f t="shared" si="0"/>
        <v>23922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84</v>
      </c>
      <c r="X7" s="274">
        <f t="shared" si="0"/>
        <v>8402</v>
      </c>
      <c r="Y7" s="274">
        <f t="shared" si="0"/>
        <v>80940</v>
      </c>
      <c r="Z7" s="274">
        <f t="shared" si="0"/>
        <v>55109</v>
      </c>
      <c r="AA7" s="274">
        <f t="shared" si="0"/>
        <v>189</v>
      </c>
      <c r="AB7" s="274">
        <f t="shared" si="0"/>
        <v>2108</v>
      </c>
      <c r="AC7" s="274">
        <f t="shared" si="0"/>
        <v>11862</v>
      </c>
      <c r="AD7" s="274">
        <f t="shared" si="0"/>
        <v>3646</v>
      </c>
      <c r="AE7" s="274">
        <f t="shared" si="0"/>
        <v>1395</v>
      </c>
      <c r="AF7" s="274">
        <f t="shared" si="0"/>
        <v>75</v>
      </c>
      <c r="AG7" s="274">
        <f t="shared" si="0"/>
        <v>56</v>
      </c>
      <c r="AH7" s="274">
        <f t="shared" si="0"/>
        <v>89</v>
      </c>
      <c r="AI7" s="274">
        <f t="shared" si="0"/>
        <v>3597</v>
      </c>
      <c r="AJ7" s="274">
        <f aca="true" t="shared" si="1" ref="AJ7:BO7">SUM(AJ8:AJ51)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55</v>
      </c>
      <c r="AS7" s="274">
        <f t="shared" si="1"/>
        <v>2759</v>
      </c>
      <c r="AT7" s="274">
        <f t="shared" si="1"/>
        <v>107487</v>
      </c>
      <c r="AU7" s="274">
        <f t="shared" si="1"/>
        <v>8057</v>
      </c>
      <c r="AV7" s="274">
        <f t="shared" si="1"/>
        <v>4</v>
      </c>
      <c r="AW7" s="274">
        <f t="shared" si="1"/>
        <v>756</v>
      </c>
      <c r="AX7" s="274">
        <f t="shared" si="1"/>
        <v>22627</v>
      </c>
      <c r="AY7" s="274">
        <f t="shared" si="1"/>
        <v>13055</v>
      </c>
      <c r="AZ7" s="274">
        <f t="shared" si="1"/>
        <v>4600</v>
      </c>
      <c r="BA7" s="274">
        <f t="shared" si="1"/>
        <v>459</v>
      </c>
      <c r="BB7" s="274">
        <f t="shared" si="1"/>
        <v>1456</v>
      </c>
      <c r="BC7" s="274">
        <f t="shared" si="1"/>
        <v>96</v>
      </c>
      <c r="BD7" s="274">
        <f t="shared" si="1"/>
        <v>907</v>
      </c>
      <c r="BE7" s="274">
        <f t="shared" si="1"/>
        <v>439</v>
      </c>
      <c r="BF7" s="274">
        <f t="shared" si="1"/>
        <v>1</v>
      </c>
      <c r="BG7" s="274">
        <f t="shared" si="1"/>
        <v>25485</v>
      </c>
      <c r="BH7" s="274">
        <f t="shared" si="1"/>
        <v>23922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28</v>
      </c>
      <c r="BN7" s="274">
        <f t="shared" si="1"/>
        <v>5595</v>
      </c>
      <c r="BO7" s="274">
        <f t="shared" si="1"/>
        <v>44241</v>
      </c>
      <c r="BP7" s="274">
        <f aca="true" t="shared" si="2" ref="BP7:CI7">SUM(BP8:BP51)</f>
        <v>36419</v>
      </c>
      <c r="BQ7" s="274">
        <f t="shared" si="2"/>
        <v>74</v>
      </c>
      <c r="BR7" s="274">
        <f t="shared" si="2"/>
        <v>1053</v>
      </c>
      <c r="BS7" s="274">
        <f t="shared" si="2"/>
        <v>1729</v>
      </c>
      <c r="BT7" s="274">
        <f t="shared" si="2"/>
        <v>2593</v>
      </c>
      <c r="BU7" s="274">
        <f t="shared" si="2"/>
        <v>892</v>
      </c>
      <c r="BV7" s="274">
        <f t="shared" si="2"/>
        <v>43</v>
      </c>
      <c r="BW7" s="274">
        <f t="shared" si="2"/>
        <v>427</v>
      </c>
      <c r="BX7" s="274">
        <f t="shared" si="2"/>
        <v>5</v>
      </c>
      <c r="BY7" s="274">
        <f t="shared" si="2"/>
        <v>957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1</v>
      </c>
      <c r="CI7" s="274">
        <f t="shared" si="2"/>
        <v>48</v>
      </c>
      <c r="CJ7" s="287">
        <f>+COUNTIF(CJ8:CJ51,"有る")</f>
        <v>20</v>
      </c>
    </row>
    <row r="8" spans="1:88" s="282" customFormat="1" ht="12" customHeight="1">
      <c r="A8" s="277" t="s">
        <v>555</v>
      </c>
      <c r="B8" s="278" t="s">
        <v>564</v>
      </c>
      <c r="C8" s="277" t="s">
        <v>565</v>
      </c>
      <c r="D8" s="279">
        <f aca="true" t="shared" si="3" ref="D8:D24">SUM(Y8,AT8,BO8)</f>
        <v>19947</v>
      </c>
      <c r="E8" s="279">
        <f aca="true" t="shared" si="4" ref="E8:E23">SUM(Z8,AU8,BP8)</f>
        <v>15735</v>
      </c>
      <c r="F8" s="279">
        <f aca="true" t="shared" si="5" ref="F8:F23">SUM(AA8,AV8,BQ8)</f>
        <v>11</v>
      </c>
      <c r="G8" s="279">
        <f aca="true" t="shared" si="6" ref="G8:G23">SUM(AB8,AW8,BR8)</f>
        <v>0</v>
      </c>
      <c r="H8" s="279">
        <f aca="true" t="shared" si="7" ref="H8:H23">SUM(AC8,AX8,BS8)</f>
        <v>1975</v>
      </c>
      <c r="I8" s="279">
        <f aca="true" t="shared" si="8" ref="I8:I23">SUM(AD8,AY8,BT8)</f>
        <v>1483</v>
      </c>
      <c r="J8" s="279">
        <f aca="true" t="shared" si="9" ref="J8:J23">SUM(AE8,AZ8,BU8)</f>
        <v>531</v>
      </c>
      <c r="K8" s="279">
        <f aca="true" t="shared" si="10" ref="K8:K23">SUM(AF8,BA8,BV8)</f>
        <v>0</v>
      </c>
      <c r="L8" s="279">
        <f aca="true" t="shared" si="11" ref="L8:L23">SUM(AG8,BB8,BW8)</f>
        <v>1</v>
      </c>
      <c r="M8" s="279">
        <f aca="true" t="shared" si="12" ref="M8:M23">SUM(AH8,BC8,BX8)</f>
        <v>0</v>
      </c>
      <c r="N8" s="279">
        <f aca="true" t="shared" si="13" ref="N8:N23">SUM(AI8,BD8,BY8)</f>
        <v>92</v>
      </c>
      <c r="O8" s="279">
        <f aca="true" t="shared" si="14" ref="O8:O23">SUM(AJ8,BE8,BZ8)</f>
        <v>0</v>
      </c>
      <c r="P8" s="279">
        <f aca="true" t="shared" si="15" ref="P8:P23">SUM(AK8,BF8,CA8)</f>
        <v>0</v>
      </c>
      <c r="Q8" s="279">
        <f aca="true" t="shared" si="16" ref="Q8:Q23">SUM(AL8,BG8,CB8)</f>
        <v>0</v>
      </c>
      <c r="R8" s="279">
        <f aca="true" t="shared" si="17" ref="R8:R23">SUM(AM8,BH8,CC8)</f>
        <v>0</v>
      </c>
      <c r="S8" s="279">
        <f aca="true" t="shared" si="18" ref="S8:S51">SUM(AN8,BI8,CD8)</f>
        <v>0</v>
      </c>
      <c r="T8" s="279">
        <f aca="true" t="shared" si="19" ref="T8:T51">SUM(AO8,BJ8,CE8)</f>
        <v>0</v>
      </c>
      <c r="U8" s="279">
        <f aca="true" t="shared" si="20" ref="U8:U51">SUM(AP8,BK8,CF8)</f>
        <v>0</v>
      </c>
      <c r="V8" s="279">
        <f aca="true" t="shared" si="21" ref="V8:V51">SUM(AQ8,BL8,CG8)</f>
        <v>0</v>
      </c>
      <c r="W8" s="279">
        <f aca="true" t="shared" si="22" ref="W8:W51">SUM(AR8,BM8,CH8)</f>
        <v>0</v>
      </c>
      <c r="X8" s="279">
        <f aca="true" t="shared" si="23" ref="X8:X51">SUM(AS8,BN8,CI8)</f>
        <v>119</v>
      </c>
      <c r="Y8" s="279">
        <f aca="true" t="shared" si="24" ref="Y8:Y51">SUM(Z8:AS8)</f>
        <v>9680</v>
      </c>
      <c r="Z8" s="279">
        <v>8585</v>
      </c>
      <c r="AA8" s="279">
        <v>0</v>
      </c>
      <c r="AB8" s="279">
        <v>0</v>
      </c>
      <c r="AC8" s="279">
        <v>809</v>
      </c>
      <c r="AD8" s="279">
        <v>0</v>
      </c>
      <c r="AE8" s="279">
        <v>255</v>
      </c>
      <c r="AF8" s="279">
        <v>0</v>
      </c>
      <c r="AG8" s="279">
        <v>0</v>
      </c>
      <c r="AH8" s="279">
        <v>0</v>
      </c>
      <c r="AI8" s="279">
        <v>0</v>
      </c>
      <c r="AJ8" s="280" t="s">
        <v>552</v>
      </c>
      <c r="AK8" s="280" t="s">
        <v>552</v>
      </c>
      <c r="AL8" s="280" t="s">
        <v>552</v>
      </c>
      <c r="AM8" s="280" t="s">
        <v>552</v>
      </c>
      <c r="AN8" s="280" t="s">
        <v>552</v>
      </c>
      <c r="AO8" s="280" t="s">
        <v>552</v>
      </c>
      <c r="AP8" s="280" t="s">
        <v>552</v>
      </c>
      <c r="AQ8" s="280" t="s">
        <v>552</v>
      </c>
      <c r="AR8" s="279">
        <v>0</v>
      </c>
      <c r="AS8" s="279">
        <v>31</v>
      </c>
      <c r="AT8" s="279">
        <f>'施設資源化量内訳'!D8</f>
        <v>4538</v>
      </c>
      <c r="AU8" s="279">
        <f>'施設資源化量内訳'!E8</f>
        <v>2305</v>
      </c>
      <c r="AV8" s="279">
        <f>'施設資源化量内訳'!F8</f>
        <v>1</v>
      </c>
      <c r="AW8" s="279">
        <f>'施設資源化量内訳'!G8</f>
        <v>0</v>
      </c>
      <c r="AX8" s="279">
        <f>'施設資源化量内訳'!H8</f>
        <v>1166</v>
      </c>
      <c r="AY8" s="279">
        <f>'施設資源化量内訳'!I8</f>
        <v>778</v>
      </c>
      <c r="AZ8" s="279">
        <f>'施設資源化量内訳'!J8</f>
        <v>135</v>
      </c>
      <c r="BA8" s="279">
        <f>'施設資源化量内訳'!K8</f>
        <v>0</v>
      </c>
      <c r="BB8" s="279">
        <f>'施設資源化量内訳'!L8</f>
        <v>0</v>
      </c>
      <c r="BC8" s="279">
        <f>'施設資源化量内訳'!M8</f>
        <v>0</v>
      </c>
      <c r="BD8" s="279">
        <f>'施設資源化量内訳'!N8</f>
        <v>65</v>
      </c>
      <c r="BE8" s="279">
        <f>'施設資源化量内訳'!O8</f>
        <v>0</v>
      </c>
      <c r="BF8" s="279">
        <f>'施設資源化量内訳'!P8</f>
        <v>0</v>
      </c>
      <c r="BG8" s="279">
        <f>'施設資源化量内訳'!Q8</f>
        <v>0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0</v>
      </c>
      <c r="BK8" s="279">
        <f>'施設資源化量内訳'!U8</f>
        <v>0</v>
      </c>
      <c r="BL8" s="279">
        <f>'施設資源化量内訳'!V8</f>
        <v>0</v>
      </c>
      <c r="BM8" s="279">
        <f>'施設資源化量内訳'!W8</f>
        <v>0</v>
      </c>
      <c r="BN8" s="279">
        <f>'施設資源化量内訳'!X8</f>
        <v>88</v>
      </c>
      <c r="BO8" s="279">
        <f aca="true" t="shared" si="25" ref="BO8:BO51">SUM(BP8:CI8)</f>
        <v>5729</v>
      </c>
      <c r="BP8" s="279">
        <v>4845</v>
      </c>
      <c r="BQ8" s="279">
        <v>10</v>
      </c>
      <c r="BR8" s="279">
        <v>0</v>
      </c>
      <c r="BS8" s="279">
        <v>0</v>
      </c>
      <c r="BT8" s="279">
        <v>705</v>
      </c>
      <c r="BU8" s="279">
        <v>141</v>
      </c>
      <c r="BV8" s="279">
        <v>0</v>
      </c>
      <c r="BW8" s="279">
        <v>1</v>
      </c>
      <c r="BX8" s="279">
        <v>0</v>
      </c>
      <c r="BY8" s="279">
        <v>27</v>
      </c>
      <c r="BZ8" s="280" t="s">
        <v>552</v>
      </c>
      <c r="CA8" s="280" t="s">
        <v>552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>
        <v>0</v>
      </c>
      <c r="CI8" s="279">
        <v>0</v>
      </c>
      <c r="CJ8" s="288" t="s">
        <v>553</v>
      </c>
    </row>
    <row r="9" spans="1:88" s="282" customFormat="1" ht="12" customHeight="1">
      <c r="A9" s="277" t="s">
        <v>555</v>
      </c>
      <c r="B9" s="278" t="s">
        <v>566</v>
      </c>
      <c r="C9" s="277" t="s">
        <v>567</v>
      </c>
      <c r="D9" s="279">
        <f t="shared" si="3"/>
        <v>13277</v>
      </c>
      <c r="E9" s="279">
        <f t="shared" si="4"/>
        <v>4382</v>
      </c>
      <c r="F9" s="279">
        <f t="shared" si="5"/>
        <v>25</v>
      </c>
      <c r="G9" s="279">
        <f t="shared" si="6"/>
        <v>0</v>
      </c>
      <c r="H9" s="279">
        <f t="shared" si="7"/>
        <v>1358</v>
      </c>
      <c r="I9" s="279">
        <f t="shared" si="8"/>
        <v>1357</v>
      </c>
      <c r="J9" s="279">
        <f t="shared" si="9"/>
        <v>442</v>
      </c>
      <c r="K9" s="279">
        <f t="shared" si="10"/>
        <v>27</v>
      </c>
      <c r="L9" s="279">
        <f t="shared" si="11"/>
        <v>52</v>
      </c>
      <c r="M9" s="279">
        <f t="shared" si="12"/>
        <v>0</v>
      </c>
      <c r="N9" s="279">
        <f t="shared" si="13"/>
        <v>279</v>
      </c>
      <c r="O9" s="279">
        <f t="shared" si="14"/>
        <v>0</v>
      </c>
      <c r="P9" s="279">
        <f t="shared" si="15"/>
        <v>0</v>
      </c>
      <c r="Q9" s="279">
        <f t="shared" si="16"/>
        <v>4146</v>
      </c>
      <c r="R9" s="279">
        <f t="shared" si="17"/>
        <v>0</v>
      </c>
      <c r="S9" s="279">
        <f t="shared" si="18"/>
        <v>0</v>
      </c>
      <c r="T9" s="279">
        <f t="shared" si="19"/>
        <v>0</v>
      </c>
      <c r="U9" s="279">
        <f t="shared" si="20"/>
        <v>0</v>
      </c>
      <c r="V9" s="279">
        <f t="shared" si="21"/>
        <v>0</v>
      </c>
      <c r="W9" s="279">
        <f t="shared" si="22"/>
        <v>8</v>
      </c>
      <c r="X9" s="279">
        <f t="shared" si="23"/>
        <v>1201</v>
      </c>
      <c r="Y9" s="279">
        <f t="shared" si="24"/>
        <v>25</v>
      </c>
      <c r="Z9" s="279">
        <v>0</v>
      </c>
      <c r="AA9" s="279">
        <v>25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80" t="s">
        <v>552</v>
      </c>
      <c r="AK9" s="280" t="s">
        <v>552</v>
      </c>
      <c r="AL9" s="280" t="s">
        <v>552</v>
      </c>
      <c r="AM9" s="280" t="s">
        <v>552</v>
      </c>
      <c r="AN9" s="280" t="s">
        <v>552</v>
      </c>
      <c r="AO9" s="280" t="s">
        <v>552</v>
      </c>
      <c r="AP9" s="280" t="s">
        <v>552</v>
      </c>
      <c r="AQ9" s="280" t="s">
        <v>552</v>
      </c>
      <c r="AR9" s="279">
        <v>0</v>
      </c>
      <c r="AS9" s="279">
        <v>0</v>
      </c>
      <c r="AT9" s="279">
        <f>'施設資源化量内訳'!D9</f>
        <v>8474</v>
      </c>
      <c r="AU9" s="279">
        <f>'施設資源化量内訳'!E9</f>
        <v>706</v>
      </c>
      <c r="AV9" s="279">
        <f>'施設資源化量内訳'!F9</f>
        <v>0</v>
      </c>
      <c r="AW9" s="279">
        <f>'施設資源化量内訳'!G9</f>
        <v>0</v>
      </c>
      <c r="AX9" s="279">
        <f>'施設資源化量内訳'!H9</f>
        <v>1101</v>
      </c>
      <c r="AY9" s="279">
        <f>'施設資源化量内訳'!I9</f>
        <v>1278</v>
      </c>
      <c r="AZ9" s="279">
        <f>'施設資源化量内訳'!J9</f>
        <v>17</v>
      </c>
      <c r="BA9" s="279">
        <f>'施設資源化量内訳'!K9</f>
        <v>0</v>
      </c>
      <c r="BB9" s="279">
        <f>'施設資源化量内訳'!L9</f>
        <v>0</v>
      </c>
      <c r="BC9" s="279">
        <f>'施設資源化量内訳'!M9</f>
        <v>0</v>
      </c>
      <c r="BD9" s="279">
        <f>'施設資源化量内訳'!N9</f>
        <v>17</v>
      </c>
      <c r="BE9" s="279">
        <f>'施設資源化量内訳'!O9</f>
        <v>0</v>
      </c>
      <c r="BF9" s="279">
        <f>'施設資源化量内訳'!P9</f>
        <v>0</v>
      </c>
      <c r="BG9" s="279">
        <f>'施設資源化量内訳'!Q9</f>
        <v>4146</v>
      </c>
      <c r="BH9" s="279">
        <f>'施設資源化量内訳'!R9</f>
        <v>0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8</v>
      </c>
      <c r="BN9" s="279">
        <f>'施設資源化量内訳'!X9</f>
        <v>1201</v>
      </c>
      <c r="BO9" s="279">
        <f t="shared" si="25"/>
        <v>4778</v>
      </c>
      <c r="BP9" s="279">
        <v>3676</v>
      </c>
      <c r="BQ9" s="279">
        <v>0</v>
      </c>
      <c r="BR9" s="279">
        <v>0</v>
      </c>
      <c r="BS9" s="279">
        <v>257</v>
      </c>
      <c r="BT9" s="279">
        <v>79</v>
      </c>
      <c r="BU9" s="279">
        <v>425</v>
      </c>
      <c r="BV9" s="279">
        <v>27</v>
      </c>
      <c r="BW9" s="279">
        <v>52</v>
      </c>
      <c r="BX9" s="279"/>
      <c r="BY9" s="279">
        <v>262</v>
      </c>
      <c r="BZ9" s="280" t="s">
        <v>552</v>
      </c>
      <c r="CA9" s="280" t="s">
        <v>552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>
        <v>0</v>
      </c>
      <c r="CI9" s="279">
        <v>0</v>
      </c>
      <c r="CJ9" s="288" t="s">
        <v>553</v>
      </c>
    </row>
    <row r="10" spans="1:88" s="282" customFormat="1" ht="12" customHeight="1">
      <c r="A10" s="277" t="s">
        <v>555</v>
      </c>
      <c r="B10" s="278" t="s">
        <v>568</v>
      </c>
      <c r="C10" s="277" t="s">
        <v>569</v>
      </c>
      <c r="D10" s="279">
        <f t="shared" si="3"/>
        <v>14555</v>
      </c>
      <c r="E10" s="279">
        <f t="shared" si="4"/>
        <v>8103</v>
      </c>
      <c r="F10" s="279">
        <f t="shared" si="5"/>
        <v>3</v>
      </c>
      <c r="G10" s="279">
        <f t="shared" si="6"/>
        <v>0</v>
      </c>
      <c r="H10" s="279">
        <f t="shared" si="7"/>
        <v>1845</v>
      </c>
      <c r="I10" s="279">
        <f t="shared" si="8"/>
        <v>690</v>
      </c>
      <c r="J10" s="279">
        <f t="shared" si="9"/>
        <v>232</v>
      </c>
      <c r="K10" s="279">
        <f t="shared" si="10"/>
        <v>0</v>
      </c>
      <c r="L10" s="279">
        <f t="shared" si="11"/>
        <v>32</v>
      </c>
      <c r="M10" s="279">
        <f t="shared" si="12"/>
        <v>0</v>
      </c>
      <c r="N10" s="279">
        <f t="shared" si="13"/>
        <v>1810</v>
      </c>
      <c r="O10" s="279">
        <f t="shared" si="14"/>
        <v>0</v>
      </c>
      <c r="P10" s="279">
        <f t="shared" si="15"/>
        <v>0</v>
      </c>
      <c r="Q10" s="279">
        <f t="shared" si="16"/>
        <v>80</v>
      </c>
      <c r="R10" s="279">
        <f t="shared" si="17"/>
        <v>0</v>
      </c>
      <c r="S10" s="279">
        <f t="shared" si="18"/>
        <v>0</v>
      </c>
      <c r="T10" s="279">
        <f t="shared" si="19"/>
        <v>0</v>
      </c>
      <c r="U10" s="279">
        <f t="shared" si="20"/>
        <v>0</v>
      </c>
      <c r="V10" s="279">
        <f t="shared" si="21"/>
        <v>0</v>
      </c>
      <c r="W10" s="279">
        <f t="shared" si="22"/>
        <v>8</v>
      </c>
      <c r="X10" s="279">
        <f t="shared" si="23"/>
        <v>1752</v>
      </c>
      <c r="Y10" s="279">
        <f t="shared" si="24"/>
        <v>6765</v>
      </c>
      <c r="Z10" s="279">
        <v>4892</v>
      </c>
      <c r="AA10" s="279">
        <v>0</v>
      </c>
      <c r="AB10" s="279">
        <v>0</v>
      </c>
      <c r="AC10" s="279">
        <v>256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1617</v>
      </c>
      <c r="AJ10" s="280" t="s">
        <v>552</v>
      </c>
      <c r="AK10" s="280" t="s">
        <v>552</v>
      </c>
      <c r="AL10" s="280" t="s">
        <v>552</v>
      </c>
      <c r="AM10" s="280" t="s">
        <v>552</v>
      </c>
      <c r="AN10" s="280" t="s">
        <v>552</v>
      </c>
      <c r="AO10" s="280" t="s">
        <v>552</v>
      </c>
      <c r="AP10" s="280" t="s">
        <v>552</v>
      </c>
      <c r="AQ10" s="280" t="s">
        <v>552</v>
      </c>
      <c r="AR10" s="279">
        <v>0</v>
      </c>
      <c r="AS10" s="279">
        <v>0</v>
      </c>
      <c r="AT10" s="279">
        <f>'施設資源化量内訳'!D10</f>
        <v>4543</v>
      </c>
      <c r="AU10" s="279">
        <f>'施設資源化量内訳'!E10</f>
        <v>67</v>
      </c>
      <c r="AV10" s="279">
        <f>'施設資源化量内訳'!F10</f>
        <v>0</v>
      </c>
      <c r="AW10" s="279">
        <f>'施設資源化量内訳'!G10</f>
        <v>0</v>
      </c>
      <c r="AX10" s="279">
        <f>'施設資源化量内訳'!H10</f>
        <v>1583</v>
      </c>
      <c r="AY10" s="279">
        <f>'施設資源化量内訳'!I10</f>
        <v>679</v>
      </c>
      <c r="AZ10" s="279">
        <f>'施設資源化量内訳'!J10</f>
        <v>232</v>
      </c>
      <c r="BA10" s="279">
        <f>'施設資源化量内訳'!K10</f>
        <v>0</v>
      </c>
      <c r="BB10" s="279">
        <f>'施設資源化量内訳'!L10</f>
        <v>32</v>
      </c>
      <c r="BC10" s="279">
        <f>'施設資源化量内訳'!M10</f>
        <v>0</v>
      </c>
      <c r="BD10" s="279">
        <f>'施設資源化量内訳'!N10</f>
        <v>110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80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8</v>
      </c>
      <c r="BN10" s="279">
        <f>'施設資源化量内訳'!X10</f>
        <v>1752</v>
      </c>
      <c r="BO10" s="279">
        <f t="shared" si="25"/>
        <v>3247</v>
      </c>
      <c r="BP10" s="279">
        <v>3144</v>
      </c>
      <c r="BQ10" s="279">
        <v>3</v>
      </c>
      <c r="BR10" s="279">
        <v>0</v>
      </c>
      <c r="BS10" s="279">
        <v>6</v>
      </c>
      <c r="BT10" s="279">
        <v>11</v>
      </c>
      <c r="BU10" s="279">
        <v>0</v>
      </c>
      <c r="BV10" s="279">
        <v>0</v>
      </c>
      <c r="BW10" s="279">
        <v>0</v>
      </c>
      <c r="BX10" s="279">
        <v>0</v>
      </c>
      <c r="BY10" s="279">
        <v>83</v>
      </c>
      <c r="BZ10" s="280" t="s">
        <v>552</v>
      </c>
      <c r="CA10" s="280" t="s">
        <v>552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>
        <v>0</v>
      </c>
      <c r="CI10" s="279">
        <v>0</v>
      </c>
      <c r="CJ10" s="288" t="s">
        <v>553</v>
      </c>
    </row>
    <row r="11" spans="1:88" s="282" customFormat="1" ht="12" customHeight="1">
      <c r="A11" s="277" t="s">
        <v>555</v>
      </c>
      <c r="B11" s="278" t="s">
        <v>570</v>
      </c>
      <c r="C11" s="277" t="s">
        <v>571</v>
      </c>
      <c r="D11" s="279">
        <f t="shared" si="3"/>
        <v>7913</v>
      </c>
      <c r="E11" s="279">
        <f t="shared" si="4"/>
        <v>3957</v>
      </c>
      <c r="F11" s="279">
        <f t="shared" si="5"/>
        <v>1</v>
      </c>
      <c r="G11" s="279">
        <f t="shared" si="6"/>
        <v>0</v>
      </c>
      <c r="H11" s="279">
        <f t="shared" si="7"/>
        <v>1163</v>
      </c>
      <c r="I11" s="279">
        <f t="shared" si="8"/>
        <v>543</v>
      </c>
      <c r="J11" s="279">
        <f t="shared" si="9"/>
        <v>466</v>
      </c>
      <c r="K11" s="279">
        <f t="shared" si="10"/>
        <v>0</v>
      </c>
      <c r="L11" s="279">
        <f t="shared" si="11"/>
        <v>665</v>
      </c>
      <c r="M11" s="279">
        <f t="shared" si="12"/>
        <v>1</v>
      </c>
      <c r="N11" s="279">
        <f t="shared" si="13"/>
        <v>6</v>
      </c>
      <c r="O11" s="279">
        <f t="shared" si="14"/>
        <v>0</v>
      </c>
      <c r="P11" s="279">
        <f t="shared" si="15"/>
        <v>0</v>
      </c>
      <c r="Q11" s="279">
        <f t="shared" si="16"/>
        <v>955</v>
      </c>
      <c r="R11" s="279">
        <f t="shared" si="17"/>
        <v>0</v>
      </c>
      <c r="S11" s="279">
        <f t="shared" si="18"/>
        <v>0</v>
      </c>
      <c r="T11" s="279">
        <f t="shared" si="19"/>
        <v>0</v>
      </c>
      <c r="U11" s="279">
        <f t="shared" si="20"/>
        <v>0</v>
      </c>
      <c r="V11" s="279">
        <f t="shared" si="21"/>
        <v>0</v>
      </c>
      <c r="W11" s="279">
        <f t="shared" si="22"/>
        <v>0</v>
      </c>
      <c r="X11" s="279">
        <f t="shared" si="23"/>
        <v>156</v>
      </c>
      <c r="Y11" s="279">
        <f t="shared" si="24"/>
        <v>1521</v>
      </c>
      <c r="Z11" s="279">
        <v>1521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80" t="s">
        <v>552</v>
      </c>
      <c r="AK11" s="280" t="s">
        <v>552</v>
      </c>
      <c r="AL11" s="280" t="s">
        <v>552</v>
      </c>
      <c r="AM11" s="280" t="s">
        <v>552</v>
      </c>
      <c r="AN11" s="280" t="s">
        <v>552</v>
      </c>
      <c r="AO11" s="280" t="s">
        <v>552</v>
      </c>
      <c r="AP11" s="280" t="s">
        <v>552</v>
      </c>
      <c r="AQ11" s="280" t="s">
        <v>552</v>
      </c>
      <c r="AR11" s="279">
        <v>0</v>
      </c>
      <c r="AS11" s="279">
        <v>0</v>
      </c>
      <c r="AT11" s="279">
        <f>'施設資源化量内訳'!D11</f>
        <v>3761</v>
      </c>
      <c r="AU11" s="279">
        <f>'施設資源化量内訳'!E11</f>
        <v>17</v>
      </c>
      <c r="AV11" s="279">
        <f>'施設資源化量内訳'!F11</f>
        <v>0</v>
      </c>
      <c r="AW11" s="279">
        <f>'施設資源化量内訳'!G11</f>
        <v>0</v>
      </c>
      <c r="AX11" s="279">
        <f>'施設資源化量内訳'!H11</f>
        <v>972</v>
      </c>
      <c r="AY11" s="279">
        <f>'施設資源化量内訳'!I11</f>
        <v>532</v>
      </c>
      <c r="AZ11" s="279">
        <f>'施設資源化量内訳'!J11</f>
        <v>464</v>
      </c>
      <c r="BA11" s="279">
        <f>'施設資源化量内訳'!K11</f>
        <v>0</v>
      </c>
      <c r="BB11" s="279">
        <f>'施設資源化量内訳'!L11</f>
        <v>665</v>
      </c>
      <c r="BC11" s="279">
        <f>'施設資源化量内訳'!M11</f>
        <v>0</v>
      </c>
      <c r="BD11" s="279">
        <f>'施設資源化量内訳'!N11</f>
        <v>0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955</v>
      </c>
      <c r="BH11" s="279">
        <f>'施設資源化量内訳'!R11</f>
        <v>0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0</v>
      </c>
      <c r="BN11" s="279">
        <f>'施設資源化量内訳'!X11</f>
        <v>156</v>
      </c>
      <c r="BO11" s="279">
        <f t="shared" si="25"/>
        <v>2631</v>
      </c>
      <c r="BP11" s="279">
        <v>2419</v>
      </c>
      <c r="BQ11" s="279">
        <v>1</v>
      </c>
      <c r="BR11" s="279">
        <v>0</v>
      </c>
      <c r="BS11" s="279">
        <v>191</v>
      </c>
      <c r="BT11" s="279">
        <v>11</v>
      </c>
      <c r="BU11" s="279">
        <v>2</v>
      </c>
      <c r="BV11" s="279">
        <v>0</v>
      </c>
      <c r="BW11" s="279">
        <v>0</v>
      </c>
      <c r="BX11" s="279">
        <v>1</v>
      </c>
      <c r="BY11" s="279">
        <v>6</v>
      </c>
      <c r="BZ11" s="280" t="s">
        <v>552</v>
      </c>
      <c r="CA11" s="280" t="s">
        <v>552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>
        <v>0</v>
      </c>
      <c r="CI11" s="279">
        <v>0</v>
      </c>
      <c r="CJ11" s="288" t="s">
        <v>554</v>
      </c>
    </row>
    <row r="12" spans="1:88" s="282" customFormat="1" ht="12" customHeight="1">
      <c r="A12" s="277" t="s">
        <v>555</v>
      </c>
      <c r="B12" s="278" t="s">
        <v>572</v>
      </c>
      <c r="C12" s="277" t="s">
        <v>573</v>
      </c>
      <c r="D12" s="309">
        <f t="shared" si="3"/>
        <v>6761</v>
      </c>
      <c r="E12" s="309">
        <f t="shared" si="4"/>
        <v>2381</v>
      </c>
      <c r="F12" s="309">
        <f t="shared" si="5"/>
        <v>0</v>
      </c>
      <c r="G12" s="309">
        <f t="shared" si="6"/>
        <v>725</v>
      </c>
      <c r="H12" s="309">
        <f t="shared" si="7"/>
        <v>795</v>
      </c>
      <c r="I12" s="309">
        <f t="shared" si="8"/>
        <v>238</v>
      </c>
      <c r="J12" s="309">
        <f t="shared" si="9"/>
        <v>146</v>
      </c>
      <c r="K12" s="309">
        <f t="shared" si="10"/>
        <v>0</v>
      </c>
      <c r="L12" s="309">
        <f t="shared" si="11"/>
        <v>0</v>
      </c>
      <c r="M12" s="309">
        <f t="shared" si="12"/>
        <v>7</v>
      </c>
      <c r="N12" s="309">
        <f t="shared" si="13"/>
        <v>43</v>
      </c>
      <c r="O12" s="309">
        <f t="shared" si="14"/>
        <v>0</v>
      </c>
      <c r="P12" s="309">
        <f t="shared" si="15"/>
        <v>0</v>
      </c>
      <c r="Q12" s="309">
        <f t="shared" si="16"/>
        <v>2219</v>
      </c>
      <c r="R12" s="309">
        <f t="shared" si="17"/>
        <v>0</v>
      </c>
      <c r="S12" s="309">
        <f t="shared" si="18"/>
        <v>0</v>
      </c>
      <c r="T12" s="309">
        <f t="shared" si="19"/>
        <v>0</v>
      </c>
      <c r="U12" s="309">
        <f t="shared" si="20"/>
        <v>0</v>
      </c>
      <c r="V12" s="309">
        <f t="shared" si="21"/>
        <v>0</v>
      </c>
      <c r="W12" s="309">
        <f t="shared" si="22"/>
        <v>0</v>
      </c>
      <c r="X12" s="309">
        <f t="shared" si="23"/>
        <v>207</v>
      </c>
      <c r="Y12" s="309">
        <f t="shared" si="24"/>
        <v>1835</v>
      </c>
      <c r="Z12" s="309">
        <v>1429</v>
      </c>
      <c r="AA12" s="309">
        <v>0</v>
      </c>
      <c r="AB12" s="309">
        <v>0</v>
      </c>
      <c r="AC12" s="309">
        <v>316</v>
      </c>
      <c r="AD12" s="309">
        <v>2</v>
      </c>
      <c r="AE12" s="309">
        <v>6</v>
      </c>
      <c r="AF12" s="309">
        <v>0</v>
      </c>
      <c r="AG12" s="309">
        <v>0</v>
      </c>
      <c r="AH12" s="309">
        <v>0</v>
      </c>
      <c r="AI12" s="309">
        <v>31</v>
      </c>
      <c r="AJ12" s="309" t="s">
        <v>552</v>
      </c>
      <c r="AK12" s="309" t="s">
        <v>552</v>
      </c>
      <c r="AL12" s="309" t="s">
        <v>552</v>
      </c>
      <c r="AM12" s="309" t="s">
        <v>552</v>
      </c>
      <c r="AN12" s="309" t="s">
        <v>552</v>
      </c>
      <c r="AO12" s="309" t="s">
        <v>552</v>
      </c>
      <c r="AP12" s="309" t="s">
        <v>552</v>
      </c>
      <c r="AQ12" s="309" t="s">
        <v>552</v>
      </c>
      <c r="AR12" s="309">
        <v>0</v>
      </c>
      <c r="AS12" s="309">
        <v>51</v>
      </c>
      <c r="AT12" s="309">
        <f>'施設資源化量内訳'!D12</f>
        <v>4445</v>
      </c>
      <c r="AU12" s="309">
        <f>'施設資源化量内訳'!E12</f>
        <v>528</v>
      </c>
      <c r="AV12" s="309">
        <f>'施設資源化量内訳'!F12</f>
        <v>0</v>
      </c>
      <c r="AW12" s="309">
        <f>'施設資源化量内訳'!G12</f>
        <v>725</v>
      </c>
      <c r="AX12" s="309">
        <f>'施設資源化量内訳'!H12</f>
        <v>450</v>
      </c>
      <c r="AY12" s="309">
        <f>'施設資源化量内訳'!I12</f>
        <v>212</v>
      </c>
      <c r="AZ12" s="309">
        <f>'施設資源化量内訳'!J12</f>
        <v>140</v>
      </c>
      <c r="BA12" s="309">
        <f>'施設資源化量内訳'!K12</f>
        <v>0</v>
      </c>
      <c r="BB12" s="309">
        <f>'施設資源化量内訳'!L12</f>
        <v>0</v>
      </c>
      <c r="BC12" s="309">
        <f>'施設資源化量内訳'!M12</f>
        <v>7</v>
      </c>
      <c r="BD12" s="309">
        <f>'施設資源化量内訳'!N12</f>
        <v>8</v>
      </c>
      <c r="BE12" s="309">
        <f>'施設資源化量内訳'!O12</f>
        <v>0</v>
      </c>
      <c r="BF12" s="309">
        <f>'施設資源化量内訳'!P12</f>
        <v>0</v>
      </c>
      <c r="BG12" s="309">
        <f>'施設資源化量内訳'!Q12</f>
        <v>2219</v>
      </c>
      <c r="BH12" s="309">
        <f>'施設資源化量内訳'!R12</f>
        <v>0</v>
      </c>
      <c r="BI12" s="309">
        <f>'施設資源化量内訳'!S12</f>
        <v>0</v>
      </c>
      <c r="BJ12" s="309">
        <f>'施設資源化量内訳'!T12</f>
        <v>0</v>
      </c>
      <c r="BK12" s="309">
        <f>'施設資源化量内訳'!U12</f>
        <v>0</v>
      </c>
      <c r="BL12" s="309">
        <f>'施設資源化量内訳'!V12</f>
        <v>0</v>
      </c>
      <c r="BM12" s="309">
        <f>'施設資源化量内訳'!W12</f>
        <v>0</v>
      </c>
      <c r="BN12" s="309">
        <f>'施設資源化量内訳'!X12</f>
        <v>156</v>
      </c>
      <c r="BO12" s="309">
        <f t="shared" si="25"/>
        <v>481</v>
      </c>
      <c r="BP12" s="309">
        <v>424</v>
      </c>
      <c r="BQ12" s="309">
        <v>0</v>
      </c>
      <c r="BR12" s="309">
        <v>0</v>
      </c>
      <c r="BS12" s="309">
        <v>29</v>
      </c>
      <c r="BT12" s="309">
        <v>24</v>
      </c>
      <c r="BU12" s="309">
        <v>0</v>
      </c>
      <c r="BV12" s="309">
        <v>0</v>
      </c>
      <c r="BW12" s="309">
        <v>0</v>
      </c>
      <c r="BX12" s="309">
        <v>0</v>
      </c>
      <c r="BY12" s="309">
        <v>4</v>
      </c>
      <c r="BZ12" s="309" t="s">
        <v>552</v>
      </c>
      <c r="CA12" s="309" t="s">
        <v>552</v>
      </c>
      <c r="CB12" s="309" t="s">
        <v>552</v>
      </c>
      <c r="CC12" s="309" t="s">
        <v>552</v>
      </c>
      <c r="CD12" s="309" t="s">
        <v>552</v>
      </c>
      <c r="CE12" s="309" t="s">
        <v>552</v>
      </c>
      <c r="CF12" s="309" t="s">
        <v>552</v>
      </c>
      <c r="CG12" s="309" t="s">
        <v>552</v>
      </c>
      <c r="CH12" s="309">
        <v>0</v>
      </c>
      <c r="CI12" s="309">
        <v>0</v>
      </c>
      <c r="CJ12" s="313" t="s">
        <v>554</v>
      </c>
    </row>
    <row r="13" spans="1:88" s="282" customFormat="1" ht="12" customHeight="1">
      <c r="A13" s="277" t="s">
        <v>555</v>
      </c>
      <c r="B13" s="278" t="s">
        <v>574</v>
      </c>
      <c r="C13" s="277" t="s">
        <v>575</v>
      </c>
      <c r="D13" s="309">
        <f t="shared" si="3"/>
        <v>9445</v>
      </c>
      <c r="E13" s="309">
        <f t="shared" si="4"/>
        <v>2724</v>
      </c>
      <c r="F13" s="309">
        <f t="shared" si="5"/>
        <v>4</v>
      </c>
      <c r="G13" s="309">
        <f t="shared" si="6"/>
        <v>131</v>
      </c>
      <c r="H13" s="309">
        <f t="shared" si="7"/>
        <v>4049</v>
      </c>
      <c r="I13" s="309">
        <f t="shared" si="8"/>
        <v>344</v>
      </c>
      <c r="J13" s="309">
        <f t="shared" si="9"/>
        <v>343</v>
      </c>
      <c r="K13" s="309">
        <f t="shared" si="10"/>
        <v>5</v>
      </c>
      <c r="L13" s="309">
        <f t="shared" si="11"/>
        <v>11</v>
      </c>
      <c r="M13" s="309">
        <f t="shared" si="12"/>
        <v>1</v>
      </c>
      <c r="N13" s="309">
        <f t="shared" si="13"/>
        <v>114</v>
      </c>
      <c r="O13" s="309">
        <f t="shared" si="14"/>
        <v>0</v>
      </c>
      <c r="P13" s="309">
        <f t="shared" si="15"/>
        <v>0</v>
      </c>
      <c r="Q13" s="309">
        <f t="shared" si="16"/>
        <v>1134</v>
      </c>
      <c r="R13" s="309">
        <f t="shared" si="17"/>
        <v>0</v>
      </c>
      <c r="S13" s="309">
        <f t="shared" si="18"/>
        <v>0</v>
      </c>
      <c r="T13" s="309">
        <f t="shared" si="19"/>
        <v>0</v>
      </c>
      <c r="U13" s="309">
        <f t="shared" si="20"/>
        <v>0</v>
      </c>
      <c r="V13" s="309">
        <f t="shared" si="21"/>
        <v>0</v>
      </c>
      <c r="W13" s="309">
        <f t="shared" si="22"/>
        <v>0</v>
      </c>
      <c r="X13" s="309">
        <f t="shared" si="23"/>
        <v>585</v>
      </c>
      <c r="Y13" s="309">
        <f t="shared" si="24"/>
        <v>5970</v>
      </c>
      <c r="Z13" s="309">
        <v>1747</v>
      </c>
      <c r="AA13" s="309">
        <v>0</v>
      </c>
      <c r="AB13" s="309">
        <v>0</v>
      </c>
      <c r="AC13" s="309">
        <v>3901</v>
      </c>
      <c r="AD13" s="309">
        <v>1</v>
      </c>
      <c r="AE13" s="309">
        <v>204</v>
      </c>
      <c r="AF13" s="309">
        <v>0</v>
      </c>
      <c r="AG13" s="309">
        <v>0</v>
      </c>
      <c r="AH13" s="309">
        <v>1</v>
      </c>
      <c r="AI13" s="309">
        <v>0</v>
      </c>
      <c r="AJ13" s="309" t="s">
        <v>552</v>
      </c>
      <c r="AK13" s="309" t="s">
        <v>552</v>
      </c>
      <c r="AL13" s="309" t="s">
        <v>552</v>
      </c>
      <c r="AM13" s="309" t="s">
        <v>552</v>
      </c>
      <c r="AN13" s="309" t="s">
        <v>552</v>
      </c>
      <c r="AO13" s="309" t="s">
        <v>552</v>
      </c>
      <c r="AP13" s="309" t="s">
        <v>552</v>
      </c>
      <c r="AQ13" s="309" t="s">
        <v>552</v>
      </c>
      <c r="AR13" s="309">
        <v>0</v>
      </c>
      <c r="AS13" s="309">
        <v>116</v>
      </c>
      <c r="AT13" s="309">
        <f>'施設資源化量内訳'!D13</f>
        <v>1603</v>
      </c>
      <c r="AU13" s="309">
        <f>'施設資源化量内訳'!E13</f>
        <v>0</v>
      </c>
      <c r="AV13" s="309">
        <f>'施設資源化量内訳'!F13</f>
        <v>0</v>
      </c>
      <c r="AW13" s="309">
        <f>'施設資源化量内訳'!G13</f>
        <v>0</v>
      </c>
      <c r="AX13" s="309">
        <f>'施設資源化量内訳'!H13</f>
        <v>0</v>
      </c>
      <c r="AY13" s="309">
        <f>'施設資源化量内訳'!I13</f>
        <v>0</v>
      </c>
      <c r="AZ13" s="309">
        <f>'施設資源化量内訳'!J13</f>
        <v>0</v>
      </c>
      <c r="BA13" s="309">
        <f>'施設資源化量内訳'!K13</f>
        <v>0</v>
      </c>
      <c r="BB13" s="309">
        <f>'施設資源化量内訳'!L13</f>
        <v>0</v>
      </c>
      <c r="BC13" s="309">
        <f>'施設資源化量内訳'!M13</f>
        <v>0</v>
      </c>
      <c r="BD13" s="309">
        <f>'施設資源化量内訳'!N13</f>
        <v>0</v>
      </c>
      <c r="BE13" s="309">
        <f>'施設資源化量内訳'!O13</f>
        <v>0</v>
      </c>
      <c r="BF13" s="309">
        <f>'施設資源化量内訳'!P13</f>
        <v>0</v>
      </c>
      <c r="BG13" s="309">
        <f>'施設資源化量内訳'!Q13</f>
        <v>1134</v>
      </c>
      <c r="BH13" s="309">
        <f>'施設資源化量内訳'!R13</f>
        <v>0</v>
      </c>
      <c r="BI13" s="309">
        <f>'施設資源化量内訳'!S13</f>
        <v>0</v>
      </c>
      <c r="BJ13" s="309">
        <f>'施設資源化量内訳'!T13</f>
        <v>0</v>
      </c>
      <c r="BK13" s="309">
        <f>'施設資源化量内訳'!U13</f>
        <v>0</v>
      </c>
      <c r="BL13" s="309">
        <f>'施設資源化量内訳'!V13</f>
        <v>0</v>
      </c>
      <c r="BM13" s="309">
        <f>'施設資源化量内訳'!W13</f>
        <v>0</v>
      </c>
      <c r="BN13" s="309">
        <f>'施設資源化量内訳'!X13</f>
        <v>469</v>
      </c>
      <c r="BO13" s="309">
        <f t="shared" si="25"/>
        <v>1872</v>
      </c>
      <c r="BP13" s="309">
        <v>977</v>
      </c>
      <c r="BQ13" s="309">
        <v>4</v>
      </c>
      <c r="BR13" s="309">
        <v>131</v>
      </c>
      <c r="BS13" s="309">
        <v>148</v>
      </c>
      <c r="BT13" s="309">
        <v>343</v>
      </c>
      <c r="BU13" s="309">
        <v>139</v>
      </c>
      <c r="BV13" s="309">
        <v>5</v>
      </c>
      <c r="BW13" s="309">
        <v>11</v>
      </c>
      <c r="BX13" s="309">
        <v>0</v>
      </c>
      <c r="BY13" s="309">
        <v>114</v>
      </c>
      <c r="BZ13" s="309" t="s">
        <v>552</v>
      </c>
      <c r="CA13" s="309" t="s">
        <v>552</v>
      </c>
      <c r="CB13" s="309" t="s">
        <v>552</v>
      </c>
      <c r="CC13" s="309" t="s">
        <v>552</v>
      </c>
      <c r="CD13" s="309" t="s">
        <v>552</v>
      </c>
      <c r="CE13" s="309" t="s">
        <v>552</v>
      </c>
      <c r="CF13" s="309" t="s">
        <v>552</v>
      </c>
      <c r="CG13" s="309" t="s">
        <v>552</v>
      </c>
      <c r="CH13" s="309">
        <v>0</v>
      </c>
      <c r="CI13" s="309">
        <v>0</v>
      </c>
      <c r="CJ13" s="313" t="s">
        <v>554</v>
      </c>
    </row>
    <row r="14" spans="1:88" s="282" customFormat="1" ht="12" customHeight="1">
      <c r="A14" s="277" t="s">
        <v>555</v>
      </c>
      <c r="B14" s="278" t="s">
        <v>576</v>
      </c>
      <c r="C14" s="277" t="s">
        <v>577</v>
      </c>
      <c r="D14" s="309">
        <f t="shared" si="3"/>
        <v>9038</v>
      </c>
      <c r="E14" s="309">
        <f t="shared" si="4"/>
        <v>4769</v>
      </c>
      <c r="F14" s="309">
        <f t="shared" si="5"/>
        <v>31</v>
      </c>
      <c r="G14" s="309">
        <f t="shared" si="6"/>
        <v>0</v>
      </c>
      <c r="H14" s="309">
        <f t="shared" si="7"/>
        <v>1009</v>
      </c>
      <c r="I14" s="309">
        <f t="shared" si="8"/>
        <v>513</v>
      </c>
      <c r="J14" s="309">
        <f t="shared" si="9"/>
        <v>376</v>
      </c>
      <c r="K14" s="309">
        <f t="shared" si="10"/>
        <v>5</v>
      </c>
      <c r="L14" s="309">
        <f t="shared" si="11"/>
        <v>24</v>
      </c>
      <c r="M14" s="309">
        <f t="shared" si="12"/>
        <v>15</v>
      </c>
      <c r="N14" s="309">
        <f t="shared" si="13"/>
        <v>160</v>
      </c>
      <c r="O14" s="309">
        <f t="shared" si="14"/>
        <v>0</v>
      </c>
      <c r="P14" s="309">
        <f t="shared" si="15"/>
        <v>0</v>
      </c>
      <c r="Q14" s="309">
        <f t="shared" si="16"/>
        <v>2022</v>
      </c>
      <c r="R14" s="309">
        <f t="shared" si="17"/>
        <v>0</v>
      </c>
      <c r="S14" s="309">
        <f t="shared" si="18"/>
        <v>0</v>
      </c>
      <c r="T14" s="309">
        <f t="shared" si="19"/>
        <v>0</v>
      </c>
      <c r="U14" s="309">
        <f t="shared" si="20"/>
        <v>0</v>
      </c>
      <c r="V14" s="309">
        <f t="shared" si="21"/>
        <v>0</v>
      </c>
      <c r="W14" s="309">
        <f t="shared" si="22"/>
        <v>6</v>
      </c>
      <c r="X14" s="309">
        <f t="shared" si="23"/>
        <v>108</v>
      </c>
      <c r="Y14" s="309">
        <f t="shared" si="24"/>
        <v>3383</v>
      </c>
      <c r="Z14" s="309">
        <v>2713</v>
      </c>
      <c r="AA14" s="309">
        <v>21</v>
      </c>
      <c r="AB14" s="309">
        <v>0</v>
      </c>
      <c r="AC14" s="309">
        <v>171</v>
      </c>
      <c r="AD14" s="309">
        <v>155</v>
      </c>
      <c r="AE14" s="309">
        <v>100</v>
      </c>
      <c r="AF14" s="309">
        <v>5</v>
      </c>
      <c r="AG14" s="309">
        <v>24</v>
      </c>
      <c r="AH14" s="309">
        <v>15</v>
      </c>
      <c r="AI14" s="309">
        <v>65</v>
      </c>
      <c r="AJ14" s="309" t="s">
        <v>552</v>
      </c>
      <c r="AK14" s="309" t="s">
        <v>552</v>
      </c>
      <c r="AL14" s="309" t="s">
        <v>552</v>
      </c>
      <c r="AM14" s="309" t="s">
        <v>552</v>
      </c>
      <c r="AN14" s="309" t="s">
        <v>552</v>
      </c>
      <c r="AO14" s="309" t="s">
        <v>552</v>
      </c>
      <c r="AP14" s="309" t="s">
        <v>552</v>
      </c>
      <c r="AQ14" s="309" t="s">
        <v>552</v>
      </c>
      <c r="AR14" s="309">
        <v>6</v>
      </c>
      <c r="AS14" s="309">
        <v>108</v>
      </c>
      <c r="AT14" s="309">
        <f>'施設資源化量内訳'!D14</f>
        <v>2831</v>
      </c>
      <c r="AU14" s="309">
        <f>'施設資源化量内訳'!E14</f>
        <v>0</v>
      </c>
      <c r="AV14" s="309">
        <f>'施設資源化量内訳'!F14</f>
        <v>0</v>
      </c>
      <c r="AW14" s="309">
        <f>'施設資源化量内訳'!G14</f>
        <v>0</v>
      </c>
      <c r="AX14" s="309">
        <f>'施設資源化量内訳'!H14</f>
        <v>641</v>
      </c>
      <c r="AY14" s="309">
        <f>'施設資源化量内訳'!I14</f>
        <v>0</v>
      </c>
      <c r="AZ14" s="309">
        <f>'施設資源化量内訳'!J14</f>
        <v>168</v>
      </c>
      <c r="BA14" s="309">
        <f>'施設資源化量内訳'!K14</f>
        <v>0</v>
      </c>
      <c r="BB14" s="309">
        <f>'施設資源化量内訳'!L14</f>
        <v>0</v>
      </c>
      <c r="BC14" s="309">
        <f>'施設資源化量内訳'!M14</f>
        <v>0</v>
      </c>
      <c r="BD14" s="309">
        <f>'施設資源化量内訳'!N14</f>
        <v>0</v>
      </c>
      <c r="BE14" s="309">
        <f>'施設資源化量内訳'!O14</f>
        <v>0</v>
      </c>
      <c r="BF14" s="309">
        <f>'施設資源化量内訳'!P14</f>
        <v>0</v>
      </c>
      <c r="BG14" s="309">
        <f>'施設資源化量内訳'!Q14</f>
        <v>2022</v>
      </c>
      <c r="BH14" s="309">
        <f>'施設資源化量内訳'!R14</f>
        <v>0</v>
      </c>
      <c r="BI14" s="309">
        <f>'施設資源化量内訳'!S14</f>
        <v>0</v>
      </c>
      <c r="BJ14" s="309">
        <f>'施設資源化量内訳'!T14</f>
        <v>0</v>
      </c>
      <c r="BK14" s="309">
        <f>'施設資源化量内訳'!U14</f>
        <v>0</v>
      </c>
      <c r="BL14" s="309">
        <f>'施設資源化量内訳'!V14</f>
        <v>0</v>
      </c>
      <c r="BM14" s="309">
        <f>'施設資源化量内訳'!W14</f>
        <v>0</v>
      </c>
      <c r="BN14" s="309">
        <f>'施設資源化量内訳'!X14</f>
        <v>0</v>
      </c>
      <c r="BO14" s="309">
        <f t="shared" si="25"/>
        <v>2824</v>
      </c>
      <c r="BP14" s="309">
        <v>2056</v>
      </c>
      <c r="BQ14" s="309">
        <v>10</v>
      </c>
      <c r="BR14" s="309">
        <v>0</v>
      </c>
      <c r="BS14" s="309">
        <v>197</v>
      </c>
      <c r="BT14" s="309">
        <v>358</v>
      </c>
      <c r="BU14" s="309">
        <v>108</v>
      </c>
      <c r="BV14" s="309">
        <v>0</v>
      </c>
      <c r="BW14" s="309">
        <v>0</v>
      </c>
      <c r="BX14" s="309">
        <v>0</v>
      </c>
      <c r="BY14" s="309">
        <v>95</v>
      </c>
      <c r="BZ14" s="309" t="s">
        <v>552</v>
      </c>
      <c r="CA14" s="309" t="s">
        <v>552</v>
      </c>
      <c r="CB14" s="309" t="s">
        <v>552</v>
      </c>
      <c r="CC14" s="309" t="s">
        <v>552</v>
      </c>
      <c r="CD14" s="309" t="s">
        <v>552</v>
      </c>
      <c r="CE14" s="309" t="s">
        <v>552</v>
      </c>
      <c r="CF14" s="309" t="s">
        <v>552</v>
      </c>
      <c r="CG14" s="309" t="s">
        <v>552</v>
      </c>
      <c r="CH14" s="309">
        <v>0</v>
      </c>
      <c r="CI14" s="309">
        <v>0</v>
      </c>
      <c r="CJ14" s="313" t="s">
        <v>553</v>
      </c>
    </row>
    <row r="15" spans="1:88" s="282" customFormat="1" ht="12" customHeight="1">
      <c r="A15" s="277" t="s">
        <v>555</v>
      </c>
      <c r="B15" s="278" t="s">
        <v>578</v>
      </c>
      <c r="C15" s="277" t="s">
        <v>579</v>
      </c>
      <c r="D15" s="309">
        <f t="shared" si="3"/>
        <v>4043</v>
      </c>
      <c r="E15" s="309">
        <f t="shared" si="4"/>
        <v>1523</v>
      </c>
      <c r="F15" s="309">
        <f t="shared" si="5"/>
        <v>9</v>
      </c>
      <c r="G15" s="309">
        <f t="shared" si="6"/>
        <v>0</v>
      </c>
      <c r="H15" s="309">
        <f t="shared" si="7"/>
        <v>1939</v>
      </c>
      <c r="I15" s="309">
        <f t="shared" si="8"/>
        <v>320</v>
      </c>
      <c r="J15" s="309">
        <f t="shared" si="9"/>
        <v>141</v>
      </c>
      <c r="K15" s="309">
        <f t="shared" si="10"/>
        <v>1</v>
      </c>
      <c r="L15" s="309">
        <f t="shared" si="11"/>
        <v>0</v>
      </c>
      <c r="M15" s="309">
        <f t="shared" si="12"/>
        <v>50</v>
      </c>
      <c r="N15" s="309">
        <f t="shared" si="13"/>
        <v>25</v>
      </c>
      <c r="O15" s="309">
        <f t="shared" si="14"/>
        <v>0</v>
      </c>
      <c r="P15" s="309">
        <f t="shared" si="15"/>
        <v>0</v>
      </c>
      <c r="Q15" s="309">
        <f t="shared" si="16"/>
        <v>0</v>
      </c>
      <c r="R15" s="309">
        <f t="shared" si="17"/>
        <v>0</v>
      </c>
      <c r="S15" s="309">
        <f t="shared" si="18"/>
        <v>0</v>
      </c>
      <c r="T15" s="309">
        <f t="shared" si="19"/>
        <v>0</v>
      </c>
      <c r="U15" s="309">
        <f t="shared" si="20"/>
        <v>0</v>
      </c>
      <c r="V15" s="309">
        <f t="shared" si="21"/>
        <v>0</v>
      </c>
      <c r="W15" s="309">
        <f t="shared" si="22"/>
        <v>0</v>
      </c>
      <c r="X15" s="309">
        <f t="shared" si="23"/>
        <v>35</v>
      </c>
      <c r="Y15" s="309">
        <f t="shared" si="24"/>
        <v>3459</v>
      </c>
      <c r="Z15" s="309">
        <v>1277</v>
      </c>
      <c r="AA15" s="309">
        <v>9</v>
      </c>
      <c r="AB15" s="309">
        <v>0</v>
      </c>
      <c r="AC15" s="309">
        <v>1618</v>
      </c>
      <c r="AD15" s="309">
        <v>312</v>
      </c>
      <c r="AE15" s="309">
        <v>134</v>
      </c>
      <c r="AF15" s="309">
        <v>1</v>
      </c>
      <c r="AG15" s="309">
        <v>0</v>
      </c>
      <c r="AH15" s="309">
        <v>50</v>
      </c>
      <c r="AI15" s="309">
        <v>23</v>
      </c>
      <c r="AJ15" s="309" t="s">
        <v>552</v>
      </c>
      <c r="AK15" s="309" t="s">
        <v>552</v>
      </c>
      <c r="AL15" s="309" t="s">
        <v>552</v>
      </c>
      <c r="AM15" s="309" t="s">
        <v>552</v>
      </c>
      <c r="AN15" s="309" t="s">
        <v>552</v>
      </c>
      <c r="AO15" s="309" t="s">
        <v>552</v>
      </c>
      <c r="AP15" s="309" t="s">
        <v>552</v>
      </c>
      <c r="AQ15" s="309" t="s">
        <v>552</v>
      </c>
      <c r="AR15" s="309">
        <v>0</v>
      </c>
      <c r="AS15" s="309">
        <v>35</v>
      </c>
      <c r="AT15" s="309">
        <f>'施設資源化量内訳'!D15</f>
        <v>319</v>
      </c>
      <c r="AU15" s="309">
        <f>'施設資源化量内訳'!E15</f>
        <v>0</v>
      </c>
      <c r="AV15" s="309">
        <f>'施設資源化量内訳'!F15</f>
        <v>0</v>
      </c>
      <c r="AW15" s="309">
        <f>'施設資源化量内訳'!G15</f>
        <v>0</v>
      </c>
      <c r="AX15" s="309">
        <f>'施設資源化量内訳'!H15</f>
        <v>315</v>
      </c>
      <c r="AY15" s="309">
        <f>'施設資源化量内訳'!I15</f>
        <v>4</v>
      </c>
      <c r="AZ15" s="309">
        <f>'施設資源化量内訳'!J15</f>
        <v>0</v>
      </c>
      <c r="BA15" s="309">
        <f>'施設資源化量内訳'!K15</f>
        <v>0</v>
      </c>
      <c r="BB15" s="309">
        <f>'施設資源化量内訳'!L15</f>
        <v>0</v>
      </c>
      <c r="BC15" s="309">
        <f>'施設資源化量内訳'!M15</f>
        <v>0</v>
      </c>
      <c r="BD15" s="309">
        <f>'施設資源化量内訳'!N15</f>
        <v>0</v>
      </c>
      <c r="BE15" s="309">
        <f>'施設資源化量内訳'!O15</f>
        <v>0</v>
      </c>
      <c r="BF15" s="309">
        <f>'施設資源化量内訳'!P15</f>
        <v>0</v>
      </c>
      <c r="BG15" s="309">
        <f>'施設資源化量内訳'!Q15</f>
        <v>0</v>
      </c>
      <c r="BH15" s="309">
        <f>'施設資源化量内訳'!R15</f>
        <v>0</v>
      </c>
      <c r="BI15" s="309">
        <f>'施設資源化量内訳'!S15</f>
        <v>0</v>
      </c>
      <c r="BJ15" s="309">
        <f>'施設資源化量内訳'!T15</f>
        <v>0</v>
      </c>
      <c r="BK15" s="309">
        <f>'施設資源化量内訳'!U15</f>
        <v>0</v>
      </c>
      <c r="BL15" s="309">
        <f>'施設資源化量内訳'!V15</f>
        <v>0</v>
      </c>
      <c r="BM15" s="309">
        <f>'施設資源化量内訳'!W15</f>
        <v>0</v>
      </c>
      <c r="BN15" s="309">
        <f>'施設資源化量内訳'!X15</f>
        <v>0</v>
      </c>
      <c r="BO15" s="309">
        <f t="shared" si="25"/>
        <v>265</v>
      </c>
      <c r="BP15" s="309">
        <v>246</v>
      </c>
      <c r="BQ15" s="309">
        <v>0</v>
      </c>
      <c r="BR15" s="309">
        <v>0</v>
      </c>
      <c r="BS15" s="309">
        <v>6</v>
      </c>
      <c r="BT15" s="309">
        <v>4</v>
      </c>
      <c r="BU15" s="309">
        <v>7</v>
      </c>
      <c r="BV15" s="309">
        <v>0</v>
      </c>
      <c r="BW15" s="309">
        <v>0</v>
      </c>
      <c r="BX15" s="309">
        <v>0</v>
      </c>
      <c r="BY15" s="309">
        <v>2</v>
      </c>
      <c r="BZ15" s="309" t="s">
        <v>552</v>
      </c>
      <c r="CA15" s="309" t="s">
        <v>552</v>
      </c>
      <c r="CB15" s="309" t="s">
        <v>552</v>
      </c>
      <c r="CC15" s="309" t="s">
        <v>552</v>
      </c>
      <c r="CD15" s="309" t="s">
        <v>552</v>
      </c>
      <c r="CE15" s="309" t="s">
        <v>552</v>
      </c>
      <c r="CF15" s="309" t="s">
        <v>552</v>
      </c>
      <c r="CG15" s="309" t="s">
        <v>552</v>
      </c>
      <c r="CH15" s="309">
        <v>0</v>
      </c>
      <c r="CI15" s="309">
        <v>0</v>
      </c>
      <c r="CJ15" s="313" t="s">
        <v>553</v>
      </c>
    </row>
    <row r="16" spans="1:88" s="282" customFormat="1" ht="12" customHeight="1">
      <c r="A16" s="277" t="s">
        <v>555</v>
      </c>
      <c r="B16" s="278" t="s">
        <v>580</v>
      </c>
      <c r="C16" s="277" t="s">
        <v>581</v>
      </c>
      <c r="D16" s="309">
        <f t="shared" si="3"/>
        <v>3041</v>
      </c>
      <c r="E16" s="309">
        <f t="shared" si="4"/>
        <v>1566</v>
      </c>
      <c r="F16" s="309">
        <f t="shared" si="5"/>
        <v>0</v>
      </c>
      <c r="G16" s="309">
        <f t="shared" si="6"/>
        <v>0</v>
      </c>
      <c r="H16" s="309">
        <f t="shared" si="7"/>
        <v>396</v>
      </c>
      <c r="I16" s="309">
        <f t="shared" si="8"/>
        <v>316</v>
      </c>
      <c r="J16" s="309">
        <f t="shared" si="9"/>
        <v>70</v>
      </c>
      <c r="K16" s="309">
        <f t="shared" si="10"/>
        <v>0</v>
      </c>
      <c r="L16" s="309">
        <f t="shared" si="11"/>
        <v>97</v>
      </c>
      <c r="M16" s="309">
        <f t="shared" si="12"/>
        <v>0</v>
      </c>
      <c r="N16" s="309">
        <f t="shared" si="13"/>
        <v>42</v>
      </c>
      <c r="O16" s="309">
        <f t="shared" si="14"/>
        <v>0</v>
      </c>
      <c r="P16" s="309">
        <f t="shared" si="15"/>
        <v>0</v>
      </c>
      <c r="Q16" s="309">
        <f t="shared" si="16"/>
        <v>488</v>
      </c>
      <c r="R16" s="309">
        <f t="shared" si="17"/>
        <v>0</v>
      </c>
      <c r="S16" s="309">
        <f t="shared" si="18"/>
        <v>0</v>
      </c>
      <c r="T16" s="309">
        <f t="shared" si="19"/>
        <v>0</v>
      </c>
      <c r="U16" s="309">
        <f t="shared" si="20"/>
        <v>0</v>
      </c>
      <c r="V16" s="309">
        <f t="shared" si="21"/>
        <v>0</v>
      </c>
      <c r="W16" s="309">
        <f t="shared" si="22"/>
        <v>0</v>
      </c>
      <c r="X16" s="309">
        <f t="shared" si="23"/>
        <v>66</v>
      </c>
      <c r="Y16" s="309">
        <f t="shared" si="24"/>
        <v>0</v>
      </c>
      <c r="Z16" s="309">
        <v>0</v>
      </c>
      <c r="AA16" s="309">
        <v>0</v>
      </c>
      <c r="AB16" s="309">
        <v>0</v>
      </c>
      <c r="AC16" s="309">
        <v>0</v>
      </c>
      <c r="AD16" s="309">
        <v>0</v>
      </c>
      <c r="AE16" s="309">
        <v>0</v>
      </c>
      <c r="AF16" s="309">
        <v>0</v>
      </c>
      <c r="AG16" s="309">
        <v>0</v>
      </c>
      <c r="AH16" s="309">
        <v>0</v>
      </c>
      <c r="AI16" s="309">
        <v>0</v>
      </c>
      <c r="AJ16" s="309" t="s">
        <v>552</v>
      </c>
      <c r="AK16" s="309" t="s">
        <v>552</v>
      </c>
      <c r="AL16" s="309" t="s">
        <v>552</v>
      </c>
      <c r="AM16" s="309" t="s">
        <v>552</v>
      </c>
      <c r="AN16" s="309" t="s">
        <v>552</v>
      </c>
      <c r="AO16" s="309" t="s">
        <v>552</v>
      </c>
      <c r="AP16" s="309" t="s">
        <v>552</v>
      </c>
      <c r="AQ16" s="309" t="s">
        <v>552</v>
      </c>
      <c r="AR16" s="309">
        <v>0</v>
      </c>
      <c r="AS16" s="309">
        <v>0</v>
      </c>
      <c r="AT16" s="309">
        <f>'施設資源化量内訳'!D16</f>
        <v>1403</v>
      </c>
      <c r="AU16" s="309">
        <f>'施設資源化量内訳'!E16</f>
        <v>0</v>
      </c>
      <c r="AV16" s="309">
        <f>'施設資源化量内訳'!F16</f>
        <v>0</v>
      </c>
      <c r="AW16" s="309">
        <f>'施設資源化量内訳'!G16</f>
        <v>0</v>
      </c>
      <c r="AX16" s="309">
        <f>'施設資源化量内訳'!H16</f>
        <v>383</v>
      </c>
      <c r="AY16" s="309">
        <f>'施設資源化量内訳'!I16</f>
        <v>303</v>
      </c>
      <c r="AZ16" s="309">
        <f>'施設資源化量内訳'!J16</f>
        <v>70</v>
      </c>
      <c r="BA16" s="309">
        <f>'施設資源化量内訳'!K16</f>
        <v>0</v>
      </c>
      <c r="BB16" s="309">
        <f>'施設資源化量内訳'!L16</f>
        <v>97</v>
      </c>
      <c r="BC16" s="309">
        <f>'施設資源化量内訳'!M16</f>
        <v>0</v>
      </c>
      <c r="BD16" s="309">
        <f>'施設資源化量内訳'!N16</f>
        <v>0</v>
      </c>
      <c r="BE16" s="309">
        <f>'施設資源化量内訳'!O16</f>
        <v>0</v>
      </c>
      <c r="BF16" s="309">
        <f>'施設資源化量内訳'!P16</f>
        <v>0</v>
      </c>
      <c r="BG16" s="309">
        <f>'施設資源化量内訳'!Q16</f>
        <v>488</v>
      </c>
      <c r="BH16" s="309">
        <f>'施設資源化量内訳'!R16</f>
        <v>0</v>
      </c>
      <c r="BI16" s="309">
        <f>'施設資源化量内訳'!S16</f>
        <v>0</v>
      </c>
      <c r="BJ16" s="309">
        <f>'施設資源化量内訳'!T16</f>
        <v>0</v>
      </c>
      <c r="BK16" s="309">
        <f>'施設資源化量内訳'!U16</f>
        <v>0</v>
      </c>
      <c r="BL16" s="309">
        <f>'施設資源化量内訳'!V16</f>
        <v>0</v>
      </c>
      <c r="BM16" s="309">
        <f>'施設資源化量内訳'!W16</f>
        <v>0</v>
      </c>
      <c r="BN16" s="309">
        <f>'施設資源化量内訳'!X16</f>
        <v>62</v>
      </c>
      <c r="BO16" s="309">
        <f t="shared" si="25"/>
        <v>1638</v>
      </c>
      <c r="BP16" s="309">
        <v>1566</v>
      </c>
      <c r="BQ16" s="309">
        <v>0</v>
      </c>
      <c r="BR16" s="309">
        <v>0</v>
      </c>
      <c r="BS16" s="309">
        <v>13</v>
      </c>
      <c r="BT16" s="309">
        <v>13</v>
      </c>
      <c r="BU16" s="309"/>
      <c r="BV16" s="309">
        <v>0</v>
      </c>
      <c r="BW16" s="309">
        <v>0</v>
      </c>
      <c r="BX16" s="309">
        <v>0</v>
      </c>
      <c r="BY16" s="309">
        <v>42</v>
      </c>
      <c r="BZ16" s="309" t="s">
        <v>552</v>
      </c>
      <c r="CA16" s="309" t="s">
        <v>552</v>
      </c>
      <c r="CB16" s="309" t="s">
        <v>552</v>
      </c>
      <c r="CC16" s="309" t="s">
        <v>552</v>
      </c>
      <c r="CD16" s="309" t="s">
        <v>552</v>
      </c>
      <c r="CE16" s="309" t="s">
        <v>552</v>
      </c>
      <c r="CF16" s="309" t="s">
        <v>552</v>
      </c>
      <c r="CG16" s="309" t="s">
        <v>552</v>
      </c>
      <c r="CH16" s="309">
        <v>0</v>
      </c>
      <c r="CI16" s="309">
        <v>4</v>
      </c>
      <c r="CJ16" s="313" t="s">
        <v>553</v>
      </c>
    </row>
    <row r="17" spans="1:88" s="282" customFormat="1" ht="12" customHeight="1">
      <c r="A17" s="277" t="s">
        <v>555</v>
      </c>
      <c r="B17" s="278" t="s">
        <v>582</v>
      </c>
      <c r="C17" s="277" t="s">
        <v>583</v>
      </c>
      <c r="D17" s="309">
        <f t="shared" si="3"/>
        <v>2804</v>
      </c>
      <c r="E17" s="309">
        <f t="shared" si="4"/>
        <v>1045</v>
      </c>
      <c r="F17" s="309">
        <f t="shared" si="5"/>
        <v>0</v>
      </c>
      <c r="G17" s="309">
        <f t="shared" si="6"/>
        <v>136</v>
      </c>
      <c r="H17" s="309">
        <f t="shared" si="7"/>
        <v>614</v>
      </c>
      <c r="I17" s="309">
        <f t="shared" si="8"/>
        <v>789</v>
      </c>
      <c r="J17" s="309">
        <f t="shared" si="9"/>
        <v>69</v>
      </c>
      <c r="K17" s="309">
        <f t="shared" si="10"/>
        <v>29</v>
      </c>
      <c r="L17" s="309">
        <f t="shared" si="11"/>
        <v>0</v>
      </c>
      <c r="M17" s="309">
        <f t="shared" si="12"/>
        <v>1</v>
      </c>
      <c r="N17" s="309">
        <f t="shared" si="13"/>
        <v>47</v>
      </c>
      <c r="O17" s="309">
        <f t="shared" si="14"/>
        <v>0</v>
      </c>
      <c r="P17" s="309">
        <f t="shared" si="15"/>
        <v>0</v>
      </c>
      <c r="Q17" s="309">
        <f t="shared" si="16"/>
        <v>0</v>
      </c>
      <c r="R17" s="309">
        <f t="shared" si="17"/>
        <v>0</v>
      </c>
      <c r="S17" s="309">
        <f t="shared" si="18"/>
        <v>0</v>
      </c>
      <c r="T17" s="309">
        <f t="shared" si="19"/>
        <v>0</v>
      </c>
      <c r="U17" s="309">
        <f t="shared" si="20"/>
        <v>0</v>
      </c>
      <c r="V17" s="309">
        <f t="shared" si="21"/>
        <v>0</v>
      </c>
      <c r="W17" s="309">
        <f t="shared" si="22"/>
        <v>0</v>
      </c>
      <c r="X17" s="309">
        <f t="shared" si="23"/>
        <v>74</v>
      </c>
      <c r="Y17" s="309">
        <f t="shared" si="24"/>
        <v>890</v>
      </c>
      <c r="Z17" s="309">
        <v>316</v>
      </c>
      <c r="AA17" s="309">
        <v>0</v>
      </c>
      <c r="AB17" s="309">
        <v>136</v>
      </c>
      <c r="AC17" s="309">
        <v>373</v>
      </c>
      <c r="AD17" s="309">
        <v>0</v>
      </c>
      <c r="AE17" s="309">
        <v>0</v>
      </c>
      <c r="AF17" s="309">
        <v>0</v>
      </c>
      <c r="AG17" s="309">
        <v>0</v>
      </c>
      <c r="AH17" s="309">
        <v>0</v>
      </c>
      <c r="AI17" s="309">
        <v>39</v>
      </c>
      <c r="AJ17" s="309" t="s">
        <v>552</v>
      </c>
      <c r="AK17" s="309" t="s">
        <v>552</v>
      </c>
      <c r="AL17" s="309" t="s">
        <v>552</v>
      </c>
      <c r="AM17" s="309" t="s">
        <v>552</v>
      </c>
      <c r="AN17" s="309" t="s">
        <v>552</v>
      </c>
      <c r="AO17" s="309" t="s">
        <v>552</v>
      </c>
      <c r="AP17" s="309" t="s">
        <v>552</v>
      </c>
      <c r="AQ17" s="309" t="s">
        <v>552</v>
      </c>
      <c r="AR17" s="309">
        <v>0</v>
      </c>
      <c r="AS17" s="309">
        <v>26</v>
      </c>
      <c r="AT17" s="309">
        <f>'施設資源化量内訳'!D17</f>
        <v>1142</v>
      </c>
      <c r="AU17" s="309">
        <f>'施設資源化量内訳'!E17</f>
        <v>0</v>
      </c>
      <c r="AV17" s="309">
        <f>'施設資源化量内訳'!F17</f>
        <v>0</v>
      </c>
      <c r="AW17" s="309">
        <f>'施設資源化量内訳'!G17</f>
        <v>0</v>
      </c>
      <c r="AX17" s="309">
        <f>'施設資源化量内訳'!H17</f>
        <v>233</v>
      </c>
      <c r="AY17" s="309">
        <f>'施設資源化量内訳'!I17</f>
        <v>763</v>
      </c>
      <c r="AZ17" s="309">
        <f>'施設資源化量内訳'!J17</f>
        <v>69</v>
      </c>
      <c r="BA17" s="309">
        <f>'施設資源化量内訳'!K17</f>
        <v>29</v>
      </c>
      <c r="BB17" s="309">
        <f>'施設資源化量内訳'!L17</f>
        <v>0</v>
      </c>
      <c r="BC17" s="309">
        <f>'施設資源化量内訳'!M17</f>
        <v>0</v>
      </c>
      <c r="BD17" s="309">
        <f>'施設資源化量内訳'!N17</f>
        <v>0</v>
      </c>
      <c r="BE17" s="309">
        <f>'施設資源化量内訳'!O17</f>
        <v>0</v>
      </c>
      <c r="BF17" s="309">
        <f>'施設資源化量内訳'!P17</f>
        <v>0</v>
      </c>
      <c r="BG17" s="309">
        <f>'施設資源化量内訳'!Q17</f>
        <v>0</v>
      </c>
      <c r="BH17" s="309">
        <f>'施設資源化量内訳'!R17</f>
        <v>0</v>
      </c>
      <c r="BI17" s="309">
        <f>'施設資源化量内訳'!S17</f>
        <v>0</v>
      </c>
      <c r="BJ17" s="309">
        <f>'施設資源化量内訳'!T17</f>
        <v>0</v>
      </c>
      <c r="BK17" s="309">
        <f>'施設資源化量内訳'!U17</f>
        <v>0</v>
      </c>
      <c r="BL17" s="309">
        <f>'施設資源化量内訳'!V17</f>
        <v>0</v>
      </c>
      <c r="BM17" s="309">
        <f>'施設資源化量内訳'!W17</f>
        <v>0</v>
      </c>
      <c r="BN17" s="309">
        <f>'施設資源化量内訳'!X17</f>
        <v>48</v>
      </c>
      <c r="BO17" s="309">
        <f t="shared" si="25"/>
        <v>772</v>
      </c>
      <c r="BP17" s="309">
        <v>729</v>
      </c>
      <c r="BQ17" s="309">
        <v>0</v>
      </c>
      <c r="BR17" s="309">
        <v>0</v>
      </c>
      <c r="BS17" s="309">
        <v>8</v>
      </c>
      <c r="BT17" s="309">
        <v>26</v>
      </c>
      <c r="BU17" s="309">
        <v>0</v>
      </c>
      <c r="BV17" s="309">
        <v>0</v>
      </c>
      <c r="BW17" s="309">
        <v>0</v>
      </c>
      <c r="BX17" s="309">
        <v>1</v>
      </c>
      <c r="BY17" s="309">
        <v>8</v>
      </c>
      <c r="BZ17" s="309" t="s">
        <v>552</v>
      </c>
      <c r="CA17" s="309" t="s">
        <v>552</v>
      </c>
      <c r="CB17" s="309" t="s">
        <v>552</v>
      </c>
      <c r="CC17" s="309" t="s">
        <v>552</v>
      </c>
      <c r="CD17" s="309" t="s">
        <v>552</v>
      </c>
      <c r="CE17" s="309" t="s">
        <v>552</v>
      </c>
      <c r="CF17" s="309" t="s">
        <v>552</v>
      </c>
      <c r="CG17" s="309" t="s">
        <v>552</v>
      </c>
      <c r="CH17" s="309">
        <v>0</v>
      </c>
      <c r="CI17" s="309">
        <v>0</v>
      </c>
      <c r="CJ17" s="313" t="s">
        <v>554</v>
      </c>
    </row>
    <row r="18" spans="1:88" s="282" customFormat="1" ht="12" customHeight="1">
      <c r="A18" s="277" t="s">
        <v>555</v>
      </c>
      <c r="B18" s="278" t="s">
        <v>584</v>
      </c>
      <c r="C18" s="277" t="s">
        <v>585</v>
      </c>
      <c r="D18" s="309">
        <f t="shared" si="3"/>
        <v>2556</v>
      </c>
      <c r="E18" s="309">
        <f t="shared" si="4"/>
        <v>1079</v>
      </c>
      <c r="F18" s="309">
        <f t="shared" si="5"/>
        <v>0</v>
      </c>
      <c r="G18" s="309">
        <f t="shared" si="6"/>
        <v>0</v>
      </c>
      <c r="H18" s="309">
        <f t="shared" si="7"/>
        <v>217</v>
      </c>
      <c r="I18" s="309">
        <f t="shared" si="8"/>
        <v>474</v>
      </c>
      <c r="J18" s="309">
        <f t="shared" si="9"/>
        <v>83</v>
      </c>
      <c r="K18" s="309">
        <f t="shared" si="10"/>
        <v>9</v>
      </c>
      <c r="L18" s="309">
        <f t="shared" si="11"/>
        <v>0</v>
      </c>
      <c r="M18" s="309">
        <f t="shared" si="12"/>
        <v>0</v>
      </c>
      <c r="N18" s="309">
        <f t="shared" si="13"/>
        <v>190</v>
      </c>
      <c r="O18" s="309">
        <f t="shared" si="14"/>
        <v>0</v>
      </c>
      <c r="P18" s="309">
        <f t="shared" si="15"/>
        <v>0</v>
      </c>
      <c r="Q18" s="309">
        <f t="shared" si="16"/>
        <v>0</v>
      </c>
      <c r="R18" s="309">
        <f t="shared" si="17"/>
        <v>0</v>
      </c>
      <c r="S18" s="309">
        <f t="shared" si="18"/>
        <v>0</v>
      </c>
      <c r="T18" s="309">
        <f t="shared" si="19"/>
        <v>0</v>
      </c>
      <c r="U18" s="309">
        <f t="shared" si="20"/>
        <v>0</v>
      </c>
      <c r="V18" s="309">
        <f t="shared" si="21"/>
        <v>0</v>
      </c>
      <c r="W18" s="309">
        <f t="shared" si="22"/>
        <v>0</v>
      </c>
      <c r="X18" s="309">
        <f t="shared" si="23"/>
        <v>504</v>
      </c>
      <c r="Y18" s="309">
        <f t="shared" si="24"/>
        <v>0</v>
      </c>
      <c r="Z18" s="309">
        <v>0</v>
      </c>
      <c r="AA18" s="309">
        <v>0</v>
      </c>
      <c r="AB18" s="309">
        <v>0</v>
      </c>
      <c r="AC18" s="309">
        <v>0</v>
      </c>
      <c r="AD18" s="309">
        <v>0</v>
      </c>
      <c r="AE18" s="309">
        <v>0</v>
      </c>
      <c r="AF18" s="309">
        <v>0</v>
      </c>
      <c r="AG18" s="309">
        <v>0</v>
      </c>
      <c r="AH18" s="309">
        <v>0</v>
      </c>
      <c r="AI18" s="309">
        <v>0</v>
      </c>
      <c r="AJ18" s="309" t="s">
        <v>552</v>
      </c>
      <c r="AK18" s="309" t="s">
        <v>552</v>
      </c>
      <c r="AL18" s="309" t="s">
        <v>552</v>
      </c>
      <c r="AM18" s="309" t="s">
        <v>552</v>
      </c>
      <c r="AN18" s="309" t="s">
        <v>552</v>
      </c>
      <c r="AO18" s="309" t="s">
        <v>552</v>
      </c>
      <c r="AP18" s="309" t="s">
        <v>552</v>
      </c>
      <c r="AQ18" s="309" t="s">
        <v>552</v>
      </c>
      <c r="AR18" s="309">
        <v>0</v>
      </c>
      <c r="AS18" s="309">
        <v>0</v>
      </c>
      <c r="AT18" s="309">
        <f>'施設資源化量内訳'!D18</f>
        <v>2503</v>
      </c>
      <c r="AU18" s="309">
        <f>'施設資源化量内訳'!E18</f>
        <v>1026</v>
      </c>
      <c r="AV18" s="309">
        <f>'施設資源化量内訳'!F18</f>
        <v>0</v>
      </c>
      <c r="AW18" s="309">
        <f>'施設資源化量内訳'!G18</f>
        <v>0</v>
      </c>
      <c r="AX18" s="309">
        <f>'施設資源化量内訳'!H18</f>
        <v>217</v>
      </c>
      <c r="AY18" s="309">
        <f>'施設資源化量内訳'!I18</f>
        <v>474</v>
      </c>
      <c r="AZ18" s="309">
        <f>'施設資源化量内訳'!J18</f>
        <v>83</v>
      </c>
      <c r="BA18" s="309">
        <f>'施設資源化量内訳'!K18</f>
        <v>9</v>
      </c>
      <c r="BB18" s="309">
        <f>'施設資源化量内訳'!L18</f>
        <v>0</v>
      </c>
      <c r="BC18" s="309">
        <f>'施設資源化量内訳'!M18</f>
        <v>0</v>
      </c>
      <c r="BD18" s="309">
        <f>'施設資源化量内訳'!N18</f>
        <v>190</v>
      </c>
      <c r="BE18" s="309">
        <f>'施設資源化量内訳'!O18</f>
        <v>0</v>
      </c>
      <c r="BF18" s="309">
        <f>'施設資源化量内訳'!P18</f>
        <v>0</v>
      </c>
      <c r="BG18" s="309">
        <f>'施設資源化量内訳'!Q18</f>
        <v>0</v>
      </c>
      <c r="BH18" s="309">
        <f>'施設資源化量内訳'!R18</f>
        <v>0</v>
      </c>
      <c r="BI18" s="309">
        <f>'施設資源化量内訳'!S18</f>
        <v>0</v>
      </c>
      <c r="BJ18" s="309">
        <f>'施設資源化量内訳'!T18</f>
        <v>0</v>
      </c>
      <c r="BK18" s="309">
        <f>'施設資源化量内訳'!U18</f>
        <v>0</v>
      </c>
      <c r="BL18" s="309">
        <f>'施設資源化量内訳'!V18</f>
        <v>0</v>
      </c>
      <c r="BM18" s="309">
        <f>'施設資源化量内訳'!W18</f>
        <v>0</v>
      </c>
      <c r="BN18" s="309">
        <f>'施設資源化量内訳'!X18</f>
        <v>504</v>
      </c>
      <c r="BO18" s="309">
        <f t="shared" si="25"/>
        <v>53</v>
      </c>
      <c r="BP18" s="309">
        <v>53</v>
      </c>
      <c r="BQ18" s="309">
        <v>0</v>
      </c>
      <c r="BR18" s="309">
        <v>0</v>
      </c>
      <c r="BS18" s="309">
        <v>0</v>
      </c>
      <c r="BT18" s="309">
        <v>0</v>
      </c>
      <c r="BU18" s="309">
        <v>0</v>
      </c>
      <c r="BV18" s="309">
        <v>0</v>
      </c>
      <c r="BW18" s="309">
        <v>0</v>
      </c>
      <c r="BX18" s="309">
        <v>0</v>
      </c>
      <c r="BY18" s="309">
        <v>0</v>
      </c>
      <c r="BZ18" s="309" t="s">
        <v>552</v>
      </c>
      <c r="CA18" s="309" t="s">
        <v>552</v>
      </c>
      <c r="CB18" s="309" t="s">
        <v>552</v>
      </c>
      <c r="CC18" s="309" t="s">
        <v>552</v>
      </c>
      <c r="CD18" s="309" t="s">
        <v>552</v>
      </c>
      <c r="CE18" s="309" t="s">
        <v>552</v>
      </c>
      <c r="CF18" s="309" t="s">
        <v>552</v>
      </c>
      <c r="CG18" s="309" t="s">
        <v>552</v>
      </c>
      <c r="CH18" s="309">
        <v>0</v>
      </c>
      <c r="CI18" s="309">
        <v>0</v>
      </c>
      <c r="CJ18" s="313" t="s">
        <v>554</v>
      </c>
    </row>
    <row r="19" spans="1:88" s="282" customFormat="1" ht="12" customHeight="1">
      <c r="A19" s="277" t="s">
        <v>555</v>
      </c>
      <c r="B19" s="278" t="s">
        <v>586</v>
      </c>
      <c r="C19" s="277" t="s">
        <v>587</v>
      </c>
      <c r="D19" s="309">
        <f t="shared" si="3"/>
        <v>3040</v>
      </c>
      <c r="E19" s="309">
        <f t="shared" si="4"/>
        <v>1174</v>
      </c>
      <c r="F19" s="309">
        <f t="shared" si="5"/>
        <v>0</v>
      </c>
      <c r="G19" s="309">
        <f t="shared" si="6"/>
        <v>0</v>
      </c>
      <c r="H19" s="309">
        <f t="shared" si="7"/>
        <v>1066</v>
      </c>
      <c r="I19" s="309">
        <f t="shared" si="8"/>
        <v>377</v>
      </c>
      <c r="J19" s="309">
        <f t="shared" si="9"/>
        <v>156</v>
      </c>
      <c r="K19" s="309">
        <f t="shared" si="10"/>
        <v>0</v>
      </c>
      <c r="L19" s="309">
        <f t="shared" si="11"/>
        <v>0</v>
      </c>
      <c r="M19" s="309">
        <f t="shared" si="12"/>
        <v>0</v>
      </c>
      <c r="N19" s="309">
        <f t="shared" si="13"/>
        <v>267</v>
      </c>
      <c r="O19" s="309">
        <f t="shared" si="14"/>
        <v>0</v>
      </c>
      <c r="P19" s="309">
        <f t="shared" si="15"/>
        <v>0</v>
      </c>
      <c r="Q19" s="309">
        <f t="shared" si="16"/>
        <v>0</v>
      </c>
      <c r="R19" s="309">
        <f t="shared" si="17"/>
        <v>0</v>
      </c>
      <c r="S19" s="309">
        <f t="shared" si="18"/>
        <v>0</v>
      </c>
      <c r="T19" s="309">
        <f t="shared" si="19"/>
        <v>0</v>
      </c>
      <c r="U19" s="309">
        <f t="shared" si="20"/>
        <v>0</v>
      </c>
      <c r="V19" s="309">
        <f t="shared" si="21"/>
        <v>0</v>
      </c>
      <c r="W19" s="309">
        <f t="shared" si="22"/>
        <v>0</v>
      </c>
      <c r="X19" s="309">
        <f t="shared" si="23"/>
        <v>0</v>
      </c>
      <c r="Y19" s="309">
        <f t="shared" si="24"/>
        <v>2529</v>
      </c>
      <c r="Z19" s="309">
        <v>1174</v>
      </c>
      <c r="AA19" s="309">
        <v>0</v>
      </c>
      <c r="AB19" s="309">
        <v>0</v>
      </c>
      <c r="AC19" s="309">
        <v>1066</v>
      </c>
      <c r="AD19" s="309">
        <v>20</v>
      </c>
      <c r="AE19" s="309">
        <v>2</v>
      </c>
      <c r="AF19" s="309">
        <v>0</v>
      </c>
      <c r="AG19" s="309">
        <v>0</v>
      </c>
      <c r="AH19" s="309">
        <v>0</v>
      </c>
      <c r="AI19" s="309">
        <v>267</v>
      </c>
      <c r="AJ19" s="309" t="s">
        <v>552</v>
      </c>
      <c r="AK19" s="309" t="s">
        <v>552</v>
      </c>
      <c r="AL19" s="309" t="s">
        <v>552</v>
      </c>
      <c r="AM19" s="309" t="s">
        <v>552</v>
      </c>
      <c r="AN19" s="309" t="s">
        <v>552</v>
      </c>
      <c r="AO19" s="309" t="s">
        <v>552</v>
      </c>
      <c r="AP19" s="309" t="s">
        <v>552</v>
      </c>
      <c r="AQ19" s="309" t="s">
        <v>552</v>
      </c>
      <c r="AR19" s="309">
        <v>0</v>
      </c>
      <c r="AS19" s="309">
        <v>0</v>
      </c>
      <c r="AT19" s="309">
        <f>'施設資源化量内訳'!D19</f>
        <v>511</v>
      </c>
      <c r="AU19" s="309">
        <f>'施設資源化量内訳'!E19</f>
        <v>0</v>
      </c>
      <c r="AV19" s="309">
        <f>'施設資源化量内訳'!F19</f>
        <v>0</v>
      </c>
      <c r="AW19" s="309">
        <f>'施設資源化量内訳'!G19</f>
        <v>0</v>
      </c>
      <c r="AX19" s="309">
        <f>'施設資源化量内訳'!H19</f>
        <v>0</v>
      </c>
      <c r="AY19" s="309">
        <f>'施設資源化量内訳'!I19</f>
        <v>357</v>
      </c>
      <c r="AZ19" s="309">
        <f>'施設資源化量内訳'!J19</f>
        <v>154</v>
      </c>
      <c r="BA19" s="309">
        <f>'施設資源化量内訳'!K19</f>
        <v>0</v>
      </c>
      <c r="BB19" s="309">
        <f>'施設資源化量内訳'!L19</f>
        <v>0</v>
      </c>
      <c r="BC19" s="309">
        <f>'施設資源化量内訳'!M19</f>
        <v>0</v>
      </c>
      <c r="BD19" s="309">
        <f>'施設資源化量内訳'!N19</f>
        <v>0</v>
      </c>
      <c r="BE19" s="309">
        <f>'施設資源化量内訳'!O19</f>
        <v>0</v>
      </c>
      <c r="BF19" s="309">
        <f>'施設資源化量内訳'!P19</f>
        <v>0</v>
      </c>
      <c r="BG19" s="309">
        <f>'施設資源化量内訳'!Q19</f>
        <v>0</v>
      </c>
      <c r="BH19" s="309">
        <f>'施設資源化量内訳'!R19</f>
        <v>0</v>
      </c>
      <c r="BI19" s="309">
        <f>'施設資源化量内訳'!S19</f>
        <v>0</v>
      </c>
      <c r="BJ19" s="309">
        <f>'施設資源化量内訳'!T19</f>
        <v>0</v>
      </c>
      <c r="BK19" s="309">
        <f>'施設資源化量内訳'!U19</f>
        <v>0</v>
      </c>
      <c r="BL19" s="309">
        <f>'施設資源化量内訳'!V19</f>
        <v>0</v>
      </c>
      <c r="BM19" s="309">
        <f>'施設資源化量内訳'!W19</f>
        <v>0</v>
      </c>
      <c r="BN19" s="309">
        <f>'施設資源化量内訳'!X19</f>
        <v>0</v>
      </c>
      <c r="BO19" s="309">
        <f t="shared" si="25"/>
        <v>0</v>
      </c>
      <c r="BP19" s="309">
        <v>0</v>
      </c>
      <c r="BQ19" s="309">
        <v>0</v>
      </c>
      <c r="BR19" s="309">
        <v>0</v>
      </c>
      <c r="BS19" s="309">
        <v>0</v>
      </c>
      <c r="BT19" s="309">
        <v>0</v>
      </c>
      <c r="BU19" s="309">
        <v>0</v>
      </c>
      <c r="BV19" s="309">
        <v>0</v>
      </c>
      <c r="BW19" s="309">
        <v>0</v>
      </c>
      <c r="BX19" s="309">
        <v>0</v>
      </c>
      <c r="BY19" s="309">
        <v>0</v>
      </c>
      <c r="BZ19" s="309" t="s">
        <v>552</v>
      </c>
      <c r="CA19" s="309" t="s">
        <v>552</v>
      </c>
      <c r="CB19" s="309" t="s">
        <v>552</v>
      </c>
      <c r="CC19" s="309" t="s">
        <v>552</v>
      </c>
      <c r="CD19" s="309" t="s">
        <v>552</v>
      </c>
      <c r="CE19" s="309" t="s">
        <v>552</v>
      </c>
      <c r="CF19" s="309" t="s">
        <v>552</v>
      </c>
      <c r="CG19" s="309" t="s">
        <v>552</v>
      </c>
      <c r="CH19" s="309">
        <v>0</v>
      </c>
      <c r="CI19" s="309">
        <v>0</v>
      </c>
      <c r="CJ19" s="313" t="s">
        <v>554</v>
      </c>
    </row>
    <row r="20" spans="1:88" s="282" customFormat="1" ht="12" customHeight="1">
      <c r="A20" s="277" t="s">
        <v>555</v>
      </c>
      <c r="B20" s="278" t="s">
        <v>588</v>
      </c>
      <c r="C20" s="277" t="s">
        <v>589</v>
      </c>
      <c r="D20" s="309">
        <f t="shared" si="3"/>
        <v>7457</v>
      </c>
      <c r="E20" s="309">
        <f t="shared" si="4"/>
        <v>3458</v>
      </c>
      <c r="F20" s="309">
        <f t="shared" si="5"/>
        <v>3</v>
      </c>
      <c r="G20" s="309">
        <f t="shared" si="6"/>
        <v>0</v>
      </c>
      <c r="H20" s="309">
        <f t="shared" si="7"/>
        <v>1067</v>
      </c>
      <c r="I20" s="309">
        <f t="shared" si="8"/>
        <v>683</v>
      </c>
      <c r="J20" s="309">
        <f t="shared" si="9"/>
        <v>160</v>
      </c>
      <c r="K20" s="309">
        <f t="shared" si="10"/>
        <v>3</v>
      </c>
      <c r="L20" s="309">
        <f t="shared" si="11"/>
        <v>0</v>
      </c>
      <c r="M20" s="309">
        <f t="shared" si="12"/>
        <v>26</v>
      </c>
      <c r="N20" s="309">
        <f t="shared" si="13"/>
        <v>81</v>
      </c>
      <c r="O20" s="309">
        <f t="shared" si="14"/>
        <v>0</v>
      </c>
      <c r="P20" s="309">
        <f t="shared" si="15"/>
        <v>0</v>
      </c>
      <c r="Q20" s="309">
        <f t="shared" si="16"/>
        <v>1911</v>
      </c>
      <c r="R20" s="309">
        <f t="shared" si="17"/>
        <v>0</v>
      </c>
      <c r="S20" s="309">
        <f t="shared" si="18"/>
        <v>0</v>
      </c>
      <c r="T20" s="309">
        <f t="shared" si="19"/>
        <v>0</v>
      </c>
      <c r="U20" s="309">
        <f t="shared" si="20"/>
        <v>0</v>
      </c>
      <c r="V20" s="309">
        <f t="shared" si="21"/>
        <v>0</v>
      </c>
      <c r="W20" s="309">
        <f t="shared" si="22"/>
        <v>1</v>
      </c>
      <c r="X20" s="309">
        <f t="shared" si="23"/>
        <v>64</v>
      </c>
      <c r="Y20" s="309">
        <f t="shared" si="24"/>
        <v>3694</v>
      </c>
      <c r="Z20" s="309">
        <v>2506</v>
      </c>
      <c r="AA20" s="309">
        <v>3</v>
      </c>
      <c r="AB20" s="309">
        <v>0</v>
      </c>
      <c r="AC20" s="309">
        <v>575</v>
      </c>
      <c r="AD20" s="309">
        <v>363</v>
      </c>
      <c r="AE20" s="309">
        <v>80</v>
      </c>
      <c r="AF20" s="309">
        <v>1</v>
      </c>
      <c r="AG20" s="309">
        <v>0</v>
      </c>
      <c r="AH20" s="309">
        <v>23</v>
      </c>
      <c r="AI20" s="309">
        <v>78</v>
      </c>
      <c r="AJ20" s="309" t="s">
        <v>552</v>
      </c>
      <c r="AK20" s="309" t="s">
        <v>552</v>
      </c>
      <c r="AL20" s="309" t="s">
        <v>552</v>
      </c>
      <c r="AM20" s="309" t="s">
        <v>552</v>
      </c>
      <c r="AN20" s="309" t="s">
        <v>552</v>
      </c>
      <c r="AO20" s="309" t="s">
        <v>552</v>
      </c>
      <c r="AP20" s="309" t="s">
        <v>552</v>
      </c>
      <c r="AQ20" s="309" t="s">
        <v>552</v>
      </c>
      <c r="AR20" s="309">
        <v>1</v>
      </c>
      <c r="AS20" s="309">
        <v>64</v>
      </c>
      <c r="AT20" s="309">
        <f>'施設資源化量内訳'!D20</f>
        <v>2727</v>
      </c>
      <c r="AU20" s="309">
        <f>'施設資源化量内訳'!E20</f>
        <v>0</v>
      </c>
      <c r="AV20" s="309">
        <f>'施設資源化量内訳'!F20</f>
        <v>0</v>
      </c>
      <c r="AW20" s="309">
        <f>'施設資源化量内訳'!G20</f>
        <v>0</v>
      </c>
      <c r="AX20" s="309">
        <f>'施設資源化量内訳'!H20</f>
        <v>464</v>
      </c>
      <c r="AY20" s="309">
        <f>'施設資源化量内訳'!I20</f>
        <v>270</v>
      </c>
      <c r="AZ20" s="309">
        <f>'施設資源化量内訳'!J20</f>
        <v>80</v>
      </c>
      <c r="BA20" s="309">
        <f>'施設資源化量内訳'!K20</f>
        <v>2</v>
      </c>
      <c r="BB20" s="309">
        <f>'施設資源化量内訳'!L20</f>
        <v>0</v>
      </c>
      <c r="BC20" s="309">
        <f>'施設資源化量内訳'!M20</f>
        <v>0</v>
      </c>
      <c r="BD20" s="309">
        <f>'施設資源化量内訳'!N20</f>
        <v>0</v>
      </c>
      <c r="BE20" s="309">
        <f>'施設資源化量内訳'!O20</f>
        <v>0</v>
      </c>
      <c r="BF20" s="309">
        <f>'施設資源化量内訳'!P20</f>
        <v>0</v>
      </c>
      <c r="BG20" s="309">
        <f>'施設資源化量内訳'!Q20</f>
        <v>1911</v>
      </c>
      <c r="BH20" s="309">
        <f>'施設資源化量内訳'!R20</f>
        <v>0</v>
      </c>
      <c r="BI20" s="309">
        <f>'施設資源化量内訳'!S20</f>
        <v>0</v>
      </c>
      <c r="BJ20" s="309">
        <f>'施設資源化量内訳'!T20</f>
        <v>0</v>
      </c>
      <c r="BK20" s="309">
        <f>'施設資源化量内訳'!U20</f>
        <v>0</v>
      </c>
      <c r="BL20" s="309">
        <f>'施設資源化量内訳'!V20</f>
        <v>0</v>
      </c>
      <c r="BM20" s="309">
        <f>'施設資源化量内訳'!W20</f>
        <v>0</v>
      </c>
      <c r="BN20" s="309">
        <f>'施設資源化量内訳'!X20</f>
        <v>0</v>
      </c>
      <c r="BO20" s="309">
        <f t="shared" si="25"/>
        <v>1036</v>
      </c>
      <c r="BP20" s="309">
        <v>952</v>
      </c>
      <c r="BQ20" s="309">
        <v>0</v>
      </c>
      <c r="BR20" s="309">
        <v>0</v>
      </c>
      <c r="BS20" s="309">
        <v>28</v>
      </c>
      <c r="BT20" s="309">
        <v>50</v>
      </c>
      <c r="BU20" s="309">
        <v>0</v>
      </c>
      <c r="BV20" s="309">
        <v>0</v>
      </c>
      <c r="BW20" s="309">
        <v>0</v>
      </c>
      <c r="BX20" s="309">
        <v>3</v>
      </c>
      <c r="BY20" s="309">
        <v>3</v>
      </c>
      <c r="BZ20" s="309" t="s">
        <v>552</v>
      </c>
      <c r="CA20" s="309" t="s">
        <v>552</v>
      </c>
      <c r="CB20" s="309" t="s">
        <v>552</v>
      </c>
      <c r="CC20" s="309" t="s">
        <v>552</v>
      </c>
      <c r="CD20" s="309" t="s">
        <v>552</v>
      </c>
      <c r="CE20" s="309" t="s">
        <v>552</v>
      </c>
      <c r="CF20" s="309" t="s">
        <v>552</v>
      </c>
      <c r="CG20" s="309" t="s">
        <v>552</v>
      </c>
      <c r="CH20" s="309">
        <v>0</v>
      </c>
      <c r="CI20" s="309">
        <v>0</v>
      </c>
      <c r="CJ20" s="313" t="s">
        <v>553</v>
      </c>
    </row>
    <row r="21" spans="1:88" s="282" customFormat="1" ht="12" customHeight="1">
      <c r="A21" s="277" t="s">
        <v>555</v>
      </c>
      <c r="B21" s="278" t="s">
        <v>590</v>
      </c>
      <c r="C21" s="277" t="s">
        <v>591</v>
      </c>
      <c r="D21" s="309">
        <f t="shared" si="3"/>
        <v>7594</v>
      </c>
      <c r="E21" s="309">
        <f t="shared" si="4"/>
        <v>2096</v>
      </c>
      <c r="F21" s="309">
        <f t="shared" si="5"/>
        <v>17</v>
      </c>
      <c r="G21" s="309">
        <f t="shared" si="6"/>
        <v>1354</v>
      </c>
      <c r="H21" s="309">
        <f t="shared" si="7"/>
        <v>940</v>
      </c>
      <c r="I21" s="309">
        <f t="shared" si="8"/>
        <v>769</v>
      </c>
      <c r="J21" s="309">
        <f t="shared" si="9"/>
        <v>185</v>
      </c>
      <c r="K21" s="309">
        <f t="shared" si="10"/>
        <v>276</v>
      </c>
      <c r="L21" s="309">
        <f t="shared" si="11"/>
        <v>0</v>
      </c>
      <c r="M21" s="309">
        <f t="shared" si="12"/>
        <v>0</v>
      </c>
      <c r="N21" s="309">
        <f t="shared" si="13"/>
        <v>239</v>
      </c>
      <c r="O21" s="309">
        <f t="shared" si="14"/>
        <v>0</v>
      </c>
      <c r="P21" s="309">
        <f t="shared" si="15"/>
        <v>1</v>
      </c>
      <c r="Q21" s="309">
        <f t="shared" si="16"/>
        <v>1456</v>
      </c>
      <c r="R21" s="309">
        <f t="shared" si="17"/>
        <v>0</v>
      </c>
      <c r="S21" s="309">
        <f t="shared" si="18"/>
        <v>0</v>
      </c>
      <c r="T21" s="309">
        <f t="shared" si="19"/>
        <v>0</v>
      </c>
      <c r="U21" s="309">
        <f t="shared" si="20"/>
        <v>0</v>
      </c>
      <c r="V21" s="309">
        <f t="shared" si="21"/>
        <v>0</v>
      </c>
      <c r="W21" s="309">
        <f t="shared" si="22"/>
        <v>0</v>
      </c>
      <c r="X21" s="309">
        <f t="shared" si="23"/>
        <v>261</v>
      </c>
      <c r="Y21" s="309">
        <f t="shared" si="24"/>
        <v>1876</v>
      </c>
      <c r="Z21" s="309">
        <v>982</v>
      </c>
      <c r="AA21" s="309">
        <v>2</v>
      </c>
      <c r="AB21" s="309">
        <v>723</v>
      </c>
      <c r="AC21" s="309">
        <v>0</v>
      </c>
      <c r="AD21" s="309">
        <v>0</v>
      </c>
      <c r="AE21" s="309">
        <v>0</v>
      </c>
      <c r="AF21" s="309">
        <v>0</v>
      </c>
      <c r="AG21" s="309">
        <v>0</v>
      </c>
      <c r="AH21" s="309">
        <v>0</v>
      </c>
      <c r="AI21" s="309">
        <v>169</v>
      </c>
      <c r="AJ21" s="309" t="s">
        <v>552</v>
      </c>
      <c r="AK21" s="309" t="s">
        <v>552</v>
      </c>
      <c r="AL21" s="309" t="s">
        <v>552</v>
      </c>
      <c r="AM21" s="309" t="s">
        <v>552</v>
      </c>
      <c r="AN21" s="309" t="s">
        <v>552</v>
      </c>
      <c r="AO21" s="309" t="s">
        <v>552</v>
      </c>
      <c r="AP21" s="309" t="s">
        <v>552</v>
      </c>
      <c r="AQ21" s="309" t="s">
        <v>552</v>
      </c>
      <c r="AR21" s="309">
        <v>0</v>
      </c>
      <c r="AS21" s="309">
        <v>0</v>
      </c>
      <c r="AT21" s="309">
        <f>'施設資源化量内訳'!D21</f>
        <v>3852</v>
      </c>
      <c r="AU21" s="309">
        <f>'施設資源化量内訳'!E21</f>
        <v>0</v>
      </c>
      <c r="AV21" s="309">
        <f>'施設資源化量内訳'!F21</f>
        <v>0</v>
      </c>
      <c r="AW21" s="309">
        <f>'施設資源化量内訳'!G21</f>
        <v>0</v>
      </c>
      <c r="AX21" s="309">
        <f>'施設資源化量内訳'!H21</f>
        <v>906</v>
      </c>
      <c r="AY21" s="309">
        <f>'施設資源化量内訳'!I21</f>
        <v>767</v>
      </c>
      <c r="AZ21" s="309">
        <f>'施設資源化量内訳'!J21</f>
        <v>185</v>
      </c>
      <c r="BA21" s="309">
        <f>'施設資源化量内訳'!K21</f>
        <v>276</v>
      </c>
      <c r="BB21" s="309">
        <f>'施設資源化量内訳'!L21</f>
        <v>0</v>
      </c>
      <c r="BC21" s="309">
        <f>'施設資源化量内訳'!M21</f>
        <v>0</v>
      </c>
      <c r="BD21" s="309">
        <f>'施設資源化量内訳'!N21</f>
        <v>0</v>
      </c>
      <c r="BE21" s="309">
        <f>'施設資源化量内訳'!O21</f>
        <v>0</v>
      </c>
      <c r="BF21" s="309">
        <f>'施設資源化量内訳'!P21</f>
        <v>1</v>
      </c>
      <c r="BG21" s="309">
        <f>'施設資源化量内訳'!Q21</f>
        <v>1456</v>
      </c>
      <c r="BH21" s="309">
        <f>'施設資源化量内訳'!R21</f>
        <v>0</v>
      </c>
      <c r="BI21" s="309">
        <f>'施設資源化量内訳'!S21</f>
        <v>0</v>
      </c>
      <c r="BJ21" s="309">
        <f>'施設資源化量内訳'!T21</f>
        <v>0</v>
      </c>
      <c r="BK21" s="309">
        <f>'施設資源化量内訳'!U21</f>
        <v>0</v>
      </c>
      <c r="BL21" s="309">
        <f>'施設資源化量内訳'!V21</f>
        <v>0</v>
      </c>
      <c r="BM21" s="309">
        <f>'施設資源化量内訳'!W21</f>
        <v>0</v>
      </c>
      <c r="BN21" s="309">
        <f>'施設資源化量内訳'!X21</f>
        <v>261</v>
      </c>
      <c r="BO21" s="309">
        <f t="shared" si="25"/>
        <v>1866</v>
      </c>
      <c r="BP21" s="309">
        <v>1114</v>
      </c>
      <c r="BQ21" s="309">
        <v>15</v>
      </c>
      <c r="BR21" s="309">
        <v>631</v>
      </c>
      <c r="BS21" s="309">
        <v>34</v>
      </c>
      <c r="BT21" s="309">
        <v>2</v>
      </c>
      <c r="BU21" s="309">
        <v>0</v>
      </c>
      <c r="BV21" s="309">
        <v>0</v>
      </c>
      <c r="BW21" s="309">
        <v>0</v>
      </c>
      <c r="BX21" s="309">
        <v>0</v>
      </c>
      <c r="BY21" s="309">
        <v>70</v>
      </c>
      <c r="BZ21" s="309" t="s">
        <v>552</v>
      </c>
      <c r="CA21" s="309" t="s">
        <v>552</v>
      </c>
      <c r="CB21" s="309" t="s">
        <v>552</v>
      </c>
      <c r="CC21" s="309" t="s">
        <v>552</v>
      </c>
      <c r="CD21" s="309" t="s">
        <v>552</v>
      </c>
      <c r="CE21" s="309" t="s">
        <v>552</v>
      </c>
      <c r="CF21" s="309" t="s">
        <v>552</v>
      </c>
      <c r="CG21" s="309" t="s">
        <v>552</v>
      </c>
      <c r="CH21" s="309">
        <v>0</v>
      </c>
      <c r="CI21" s="309">
        <v>0</v>
      </c>
      <c r="CJ21" s="313" t="s">
        <v>554</v>
      </c>
    </row>
    <row r="22" spans="1:88" s="282" customFormat="1" ht="12" customHeight="1">
      <c r="A22" s="277" t="s">
        <v>555</v>
      </c>
      <c r="B22" s="278" t="s">
        <v>592</v>
      </c>
      <c r="C22" s="277" t="s">
        <v>593</v>
      </c>
      <c r="D22" s="309">
        <f t="shared" si="3"/>
        <v>7238</v>
      </c>
      <c r="E22" s="309">
        <f t="shared" si="4"/>
        <v>2687</v>
      </c>
      <c r="F22" s="309">
        <f t="shared" si="5"/>
        <v>25</v>
      </c>
      <c r="G22" s="309">
        <f t="shared" si="6"/>
        <v>99</v>
      </c>
      <c r="H22" s="309">
        <f t="shared" si="7"/>
        <v>848</v>
      </c>
      <c r="I22" s="309">
        <f t="shared" si="8"/>
        <v>547</v>
      </c>
      <c r="J22" s="309">
        <f t="shared" si="9"/>
        <v>170</v>
      </c>
      <c r="K22" s="309">
        <f t="shared" si="10"/>
        <v>18</v>
      </c>
      <c r="L22" s="309">
        <f t="shared" si="11"/>
        <v>0</v>
      </c>
      <c r="M22" s="309">
        <f t="shared" si="12"/>
        <v>0</v>
      </c>
      <c r="N22" s="309">
        <f t="shared" si="13"/>
        <v>174</v>
      </c>
      <c r="O22" s="309">
        <f t="shared" si="14"/>
        <v>0</v>
      </c>
      <c r="P22" s="309">
        <f t="shared" si="15"/>
        <v>0</v>
      </c>
      <c r="Q22" s="309">
        <f t="shared" si="16"/>
        <v>2284</v>
      </c>
      <c r="R22" s="309">
        <f t="shared" si="17"/>
        <v>0</v>
      </c>
      <c r="S22" s="309">
        <f t="shared" si="18"/>
        <v>0</v>
      </c>
      <c r="T22" s="309">
        <f t="shared" si="19"/>
        <v>0</v>
      </c>
      <c r="U22" s="309">
        <f t="shared" si="20"/>
        <v>0</v>
      </c>
      <c r="V22" s="309">
        <f t="shared" si="21"/>
        <v>0</v>
      </c>
      <c r="W22" s="309">
        <f t="shared" si="22"/>
        <v>12</v>
      </c>
      <c r="X22" s="309">
        <f t="shared" si="23"/>
        <v>374</v>
      </c>
      <c r="Y22" s="309">
        <f t="shared" si="24"/>
        <v>2556</v>
      </c>
      <c r="Z22" s="309">
        <v>2148</v>
      </c>
      <c r="AA22" s="309">
        <v>22</v>
      </c>
      <c r="AB22" s="309">
        <v>0</v>
      </c>
      <c r="AC22" s="309">
        <v>3</v>
      </c>
      <c r="AD22" s="309">
        <v>1</v>
      </c>
      <c r="AE22" s="309">
        <v>0</v>
      </c>
      <c r="AF22" s="309">
        <v>0</v>
      </c>
      <c r="AG22" s="309">
        <v>0</v>
      </c>
      <c r="AH22" s="309">
        <v>0</v>
      </c>
      <c r="AI22" s="309">
        <v>164</v>
      </c>
      <c r="AJ22" s="309" t="s">
        <v>552</v>
      </c>
      <c r="AK22" s="309" t="s">
        <v>552</v>
      </c>
      <c r="AL22" s="309" t="s">
        <v>552</v>
      </c>
      <c r="AM22" s="309" t="s">
        <v>552</v>
      </c>
      <c r="AN22" s="309" t="s">
        <v>552</v>
      </c>
      <c r="AO22" s="309" t="s">
        <v>552</v>
      </c>
      <c r="AP22" s="309" t="s">
        <v>552</v>
      </c>
      <c r="AQ22" s="309" t="s">
        <v>552</v>
      </c>
      <c r="AR22" s="309">
        <v>0</v>
      </c>
      <c r="AS22" s="309">
        <v>218</v>
      </c>
      <c r="AT22" s="309">
        <f>'施設資源化量内訳'!D22</f>
        <v>3969</v>
      </c>
      <c r="AU22" s="309">
        <f>'施設資源化量内訳'!E22</f>
        <v>0</v>
      </c>
      <c r="AV22" s="309">
        <f>'施設資源化量内訳'!F22</f>
        <v>0</v>
      </c>
      <c r="AW22" s="309">
        <f>'施設資源化量内訳'!G22</f>
        <v>0</v>
      </c>
      <c r="AX22" s="309">
        <f>'施設資源化量内訳'!H22</f>
        <v>822</v>
      </c>
      <c r="AY22" s="309">
        <f>'施設資源化量内訳'!I22</f>
        <v>515</v>
      </c>
      <c r="AZ22" s="309">
        <f>'施設資源化量内訳'!J22</f>
        <v>162</v>
      </c>
      <c r="BA22" s="309">
        <f>'施設資源化量内訳'!K22</f>
        <v>18</v>
      </c>
      <c r="BB22" s="309">
        <f>'施設資源化量内訳'!L22</f>
        <v>0</v>
      </c>
      <c r="BC22" s="309">
        <f>'施設資源化量内訳'!M22</f>
        <v>0</v>
      </c>
      <c r="BD22" s="309">
        <f>'施設資源化量内訳'!N22</f>
        <v>0</v>
      </c>
      <c r="BE22" s="309">
        <f>'施設資源化量内訳'!O22</f>
        <v>0</v>
      </c>
      <c r="BF22" s="309">
        <f>'施設資源化量内訳'!P22</f>
        <v>0</v>
      </c>
      <c r="BG22" s="309">
        <f>'施設資源化量内訳'!Q22</f>
        <v>2284</v>
      </c>
      <c r="BH22" s="309">
        <f>'施設資源化量内訳'!R22</f>
        <v>0</v>
      </c>
      <c r="BI22" s="309">
        <f>'施設資源化量内訳'!S22</f>
        <v>0</v>
      </c>
      <c r="BJ22" s="309">
        <f>'施設資源化量内訳'!T22</f>
        <v>0</v>
      </c>
      <c r="BK22" s="309">
        <f>'施設資源化量内訳'!U22</f>
        <v>0</v>
      </c>
      <c r="BL22" s="309">
        <f>'施設資源化量内訳'!V22</f>
        <v>0</v>
      </c>
      <c r="BM22" s="309">
        <f>'施設資源化量内訳'!W22</f>
        <v>12</v>
      </c>
      <c r="BN22" s="309">
        <f>'施設資源化量内訳'!X22</f>
        <v>156</v>
      </c>
      <c r="BO22" s="309">
        <f t="shared" si="25"/>
        <v>713</v>
      </c>
      <c r="BP22" s="309">
        <v>539</v>
      </c>
      <c r="BQ22" s="309">
        <v>3</v>
      </c>
      <c r="BR22" s="309">
        <v>99</v>
      </c>
      <c r="BS22" s="309">
        <v>23</v>
      </c>
      <c r="BT22" s="309">
        <v>31</v>
      </c>
      <c r="BU22" s="309">
        <v>8</v>
      </c>
      <c r="BV22" s="309">
        <v>0</v>
      </c>
      <c r="BW22" s="309">
        <v>0</v>
      </c>
      <c r="BX22" s="309">
        <v>0</v>
      </c>
      <c r="BY22" s="309">
        <v>10</v>
      </c>
      <c r="BZ22" s="309" t="s">
        <v>552</v>
      </c>
      <c r="CA22" s="309" t="s">
        <v>552</v>
      </c>
      <c r="CB22" s="309" t="s">
        <v>552</v>
      </c>
      <c r="CC22" s="309" t="s">
        <v>552</v>
      </c>
      <c r="CD22" s="309" t="s">
        <v>552</v>
      </c>
      <c r="CE22" s="309" t="s">
        <v>552</v>
      </c>
      <c r="CF22" s="309" t="s">
        <v>552</v>
      </c>
      <c r="CG22" s="309" t="s">
        <v>552</v>
      </c>
      <c r="CH22" s="309">
        <v>0</v>
      </c>
      <c r="CI22" s="309">
        <v>0</v>
      </c>
      <c r="CJ22" s="313" t="s">
        <v>554</v>
      </c>
    </row>
    <row r="23" spans="1:88" s="282" customFormat="1" ht="12" customHeight="1">
      <c r="A23" s="277" t="s">
        <v>555</v>
      </c>
      <c r="B23" s="278" t="s">
        <v>594</v>
      </c>
      <c r="C23" s="277" t="s">
        <v>595</v>
      </c>
      <c r="D23" s="309">
        <f t="shared" si="3"/>
        <v>9924</v>
      </c>
      <c r="E23" s="309">
        <f t="shared" si="4"/>
        <v>6727</v>
      </c>
      <c r="F23" s="309">
        <f t="shared" si="5"/>
        <v>22</v>
      </c>
      <c r="G23" s="309">
        <f t="shared" si="6"/>
        <v>0</v>
      </c>
      <c r="H23" s="309">
        <f t="shared" si="7"/>
        <v>1230</v>
      </c>
      <c r="I23" s="309">
        <f t="shared" si="8"/>
        <v>995</v>
      </c>
      <c r="J23" s="309">
        <f t="shared" si="9"/>
        <v>595</v>
      </c>
      <c r="K23" s="309">
        <f t="shared" si="10"/>
        <v>0</v>
      </c>
      <c r="L23" s="309">
        <f t="shared" si="11"/>
        <v>0</v>
      </c>
      <c r="M23" s="309">
        <f t="shared" si="12"/>
        <v>0</v>
      </c>
      <c r="N23" s="309">
        <f t="shared" si="13"/>
        <v>325</v>
      </c>
      <c r="O23" s="309">
        <f t="shared" si="14"/>
        <v>0</v>
      </c>
      <c r="P23" s="309">
        <f t="shared" si="15"/>
        <v>0</v>
      </c>
      <c r="Q23" s="309">
        <f t="shared" si="16"/>
        <v>0</v>
      </c>
      <c r="R23" s="309">
        <f t="shared" si="17"/>
        <v>0</v>
      </c>
      <c r="S23" s="309">
        <f t="shared" si="18"/>
        <v>0</v>
      </c>
      <c r="T23" s="309">
        <f t="shared" si="19"/>
        <v>0</v>
      </c>
      <c r="U23" s="309">
        <f t="shared" si="20"/>
        <v>0</v>
      </c>
      <c r="V23" s="309">
        <f t="shared" si="21"/>
        <v>0</v>
      </c>
      <c r="W23" s="309">
        <f t="shared" si="22"/>
        <v>12</v>
      </c>
      <c r="X23" s="309">
        <f t="shared" si="23"/>
        <v>18</v>
      </c>
      <c r="Y23" s="309">
        <f t="shared" si="24"/>
        <v>3889</v>
      </c>
      <c r="Z23" s="309">
        <v>3613</v>
      </c>
      <c r="AA23" s="309">
        <v>21</v>
      </c>
      <c r="AB23" s="309">
        <v>0</v>
      </c>
      <c r="AC23" s="309">
        <v>84</v>
      </c>
      <c r="AD23" s="309">
        <v>36</v>
      </c>
      <c r="AE23" s="309">
        <v>123</v>
      </c>
      <c r="AF23" s="309">
        <v>0</v>
      </c>
      <c r="AG23" s="309">
        <v>0</v>
      </c>
      <c r="AH23" s="309">
        <v>0</v>
      </c>
      <c r="AI23" s="309">
        <v>0</v>
      </c>
      <c r="AJ23" s="309" t="s">
        <v>552</v>
      </c>
      <c r="AK23" s="309" t="s">
        <v>552</v>
      </c>
      <c r="AL23" s="309" t="s">
        <v>552</v>
      </c>
      <c r="AM23" s="309" t="s">
        <v>552</v>
      </c>
      <c r="AN23" s="309" t="s">
        <v>552</v>
      </c>
      <c r="AO23" s="309" t="s">
        <v>552</v>
      </c>
      <c r="AP23" s="309" t="s">
        <v>552</v>
      </c>
      <c r="AQ23" s="309" t="s">
        <v>552</v>
      </c>
      <c r="AR23" s="309">
        <v>12</v>
      </c>
      <c r="AS23" s="309">
        <v>0</v>
      </c>
      <c r="AT23" s="309">
        <f>'施設資源化量内訳'!D23</f>
        <v>4587</v>
      </c>
      <c r="AU23" s="309">
        <f>'施設資源化量内訳'!E23</f>
        <v>1718</v>
      </c>
      <c r="AV23" s="309">
        <f>'施設資源化量内訳'!F23</f>
        <v>1</v>
      </c>
      <c r="AW23" s="309">
        <f>'施設資源化量内訳'!G23</f>
        <v>0</v>
      </c>
      <c r="AX23" s="309">
        <f>'施設資源化量内訳'!H23</f>
        <v>1135</v>
      </c>
      <c r="AY23" s="309">
        <f>'施設資源化量内訳'!I23</f>
        <v>945</v>
      </c>
      <c r="AZ23" s="309">
        <f>'施設資源化量内訳'!J23</f>
        <v>472</v>
      </c>
      <c r="BA23" s="309">
        <f>'施設資源化量内訳'!K23</f>
        <v>0</v>
      </c>
      <c r="BB23" s="309">
        <f>'施設資源化量内訳'!L23</f>
        <v>0</v>
      </c>
      <c r="BC23" s="309">
        <f>'施設資源化量内訳'!M23</f>
        <v>0</v>
      </c>
      <c r="BD23" s="309">
        <f>'施設資源化量内訳'!N23</f>
        <v>298</v>
      </c>
      <c r="BE23" s="309">
        <f>'施設資源化量内訳'!O23</f>
        <v>0</v>
      </c>
      <c r="BF23" s="309">
        <f>'施設資源化量内訳'!P23</f>
        <v>0</v>
      </c>
      <c r="BG23" s="309">
        <f>'施設資源化量内訳'!Q23</f>
        <v>0</v>
      </c>
      <c r="BH23" s="309">
        <f>'施設資源化量内訳'!R23</f>
        <v>0</v>
      </c>
      <c r="BI23" s="309">
        <f>'施設資源化量内訳'!S23</f>
        <v>0</v>
      </c>
      <c r="BJ23" s="309">
        <f>'施設資源化量内訳'!T23</f>
        <v>0</v>
      </c>
      <c r="BK23" s="309">
        <f>'施設資源化量内訳'!U23</f>
        <v>0</v>
      </c>
      <c r="BL23" s="309">
        <f>'施設資源化量内訳'!V23</f>
        <v>0</v>
      </c>
      <c r="BM23" s="309">
        <f>'施設資源化量内訳'!W23</f>
        <v>0</v>
      </c>
      <c r="BN23" s="309">
        <f>'施設資源化量内訳'!X23</f>
        <v>18</v>
      </c>
      <c r="BO23" s="309">
        <f t="shared" si="25"/>
        <v>1448</v>
      </c>
      <c r="BP23" s="309">
        <v>1396</v>
      </c>
      <c r="BQ23" s="309">
        <v>0</v>
      </c>
      <c r="BR23" s="309">
        <v>0</v>
      </c>
      <c r="BS23" s="309">
        <v>11</v>
      </c>
      <c r="BT23" s="309">
        <v>14</v>
      </c>
      <c r="BU23" s="309">
        <v>0</v>
      </c>
      <c r="BV23" s="309">
        <v>0</v>
      </c>
      <c r="BW23" s="309">
        <v>0</v>
      </c>
      <c r="BX23" s="309">
        <v>0</v>
      </c>
      <c r="BY23" s="309">
        <v>27</v>
      </c>
      <c r="BZ23" s="309" t="s">
        <v>552</v>
      </c>
      <c r="CA23" s="309" t="s">
        <v>552</v>
      </c>
      <c r="CB23" s="309" t="s">
        <v>552</v>
      </c>
      <c r="CC23" s="309" t="s">
        <v>552</v>
      </c>
      <c r="CD23" s="309" t="s">
        <v>552</v>
      </c>
      <c r="CE23" s="309" t="s">
        <v>552</v>
      </c>
      <c r="CF23" s="309" t="s">
        <v>552</v>
      </c>
      <c r="CG23" s="309" t="s">
        <v>552</v>
      </c>
      <c r="CH23" s="309">
        <v>0</v>
      </c>
      <c r="CI23" s="309">
        <v>0</v>
      </c>
      <c r="CJ23" s="313" t="s">
        <v>554</v>
      </c>
    </row>
    <row r="24" spans="1:88" s="282" customFormat="1" ht="12" customHeight="1">
      <c r="A24" s="277" t="s">
        <v>555</v>
      </c>
      <c r="B24" s="278" t="s">
        <v>596</v>
      </c>
      <c r="C24" s="277" t="s">
        <v>597</v>
      </c>
      <c r="D24" s="309">
        <f t="shared" si="3"/>
        <v>10608</v>
      </c>
      <c r="E24" s="309">
        <f aca="true" t="shared" si="26" ref="E24:R24">SUM(Z24,AU24,BP24)</f>
        <v>5889</v>
      </c>
      <c r="F24" s="309">
        <f t="shared" si="26"/>
        <v>48</v>
      </c>
      <c r="G24" s="309">
        <f t="shared" si="26"/>
        <v>0</v>
      </c>
      <c r="H24" s="309">
        <f t="shared" si="26"/>
        <v>2069</v>
      </c>
      <c r="I24" s="309">
        <f t="shared" si="26"/>
        <v>934</v>
      </c>
      <c r="J24" s="309">
        <f t="shared" si="26"/>
        <v>282</v>
      </c>
      <c r="K24" s="309">
        <f t="shared" si="26"/>
        <v>0</v>
      </c>
      <c r="L24" s="309">
        <f t="shared" si="26"/>
        <v>355</v>
      </c>
      <c r="M24" s="309">
        <f t="shared" si="26"/>
        <v>0</v>
      </c>
      <c r="N24" s="309">
        <f t="shared" si="26"/>
        <v>152</v>
      </c>
      <c r="O24" s="309">
        <f t="shared" si="26"/>
        <v>0</v>
      </c>
      <c r="P24" s="309">
        <f t="shared" si="26"/>
        <v>0</v>
      </c>
      <c r="Q24" s="309">
        <f t="shared" si="26"/>
        <v>783</v>
      </c>
      <c r="R24" s="309">
        <f t="shared" si="26"/>
        <v>0</v>
      </c>
      <c r="S24" s="309">
        <f t="shared" si="18"/>
        <v>0</v>
      </c>
      <c r="T24" s="309">
        <f t="shared" si="19"/>
        <v>0</v>
      </c>
      <c r="U24" s="309">
        <f t="shared" si="20"/>
        <v>0</v>
      </c>
      <c r="V24" s="309">
        <f t="shared" si="21"/>
        <v>0</v>
      </c>
      <c r="W24" s="309">
        <f t="shared" si="22"/>
        <v>33</v>
      </c>
      <c r="X24" s="309">
        <f t="shared" si="23"/>
        <v>63</v>
      </c>
      <c r="Y24" s="309">
        <f t="shared" si="24"/>
        <v>447</v>
      </c>
      <c r="Z24" s="309">
        <v>348</v>
      </c>
      <c r="AA24" s="309">
        <v>48</v>
      </c>
      <c r="AB24" s="309">
        <v>0</v>
      </c>
      <c r="AC24" s="309">
        <v>0</v>
      </c>
      <c r="AD24" s="309">
        <v>0</v>
      </c>
      <c r="AE24" s="309">
        <v>0</v>
      </c>
      <c r="AF24" s="309">
        <v>0</v>
      </c>
      <c r="AG24" s="309">
        <v>0</v>
      </c>
      <c r="AH24" s="309">
        <v>0</v>
      </c>
      <c r="AI24" s="309">
        <v>18</v>
      </c>
      <c r="AJ24" s="309" t="s">
        <v>552</v>
      </c>
      <c r="AK24" s="309" t="s">
        <v>552</v>
      </c>
      <c r="AL24" s="309" t="s">
        <v>552</v>
      </c>
      <c r="AM24" s="309" t="s">
        <v>552</v>
      </c>
      <c r="AN24" s="309" t="s">
        <v>552</v>
      </c>
      <c r="AO24" s="309" t="s">
        <v>552</v>
      </c>
      <c r="AP24" s="309" t="s">
        <v>552</v>
      </c>
      <c r="AQ24" s="309" t="s">
        <v>552</v>
      </c>
      <c r="AR24" s="309">
        <v>33</v>
      </c>
      <c r="AS24" s="309">
        <v>0</v>
      </c>
      <c r="AT24" s="309">
        <f>'施設資源化量内訳'!D24</f>
        <v>2724</v>
      </c>
      <c r="AU24" s="309">
        <f>'施設資源化量内訳'!E24</f>
        <v>0</v>
      </c>
      <c r="AV24" s="309">
        <f>'施設資源化量内訳'!F24</f>
        <v>0</v>
      </c>
      <c r="AW24" s="309">
        <f>'施設資源化量内訳'!G24</f>
        <v>0</v>
      </c>
      <c r="AX24" s="309">
        <f>'施設資源化量内訳'!H24</f>
        <v>1439</v>
      </c>
      <c r="AY24" s="309">
        <f>'施設資源化量内訳'!I24</f>
        <v>196</v>
      </c>
      <c r="AZ24" s="309">
        <f>'施設資源化量内訳'!J24</f>
        <v>282</v>
      </c>
      <c r="BA24" s="309">
        <f>'施設資源化量内訳'!K24</f>
        <v>0</v>
      </c>
      <c r="BB24" s="309">
        <f>'施設資源化量内訳'!L24</f>
        <v>0</v>
      </c>
      <c r="BC24" s="309">
        <f>'施設資源化量内訳'!M24</f>
        <v>0</v>
      </c>
      <c r="BD24" s="309">
        <f>'施設資源化量内訳'!N24</f>
        <v>0</v>
      </c>
      <c r="BE24" s="309">
        <f>'施設資源化量内訳'!O24</f>
        <v>0</v>
      </c>
      <c r="BF24" s="309">
        <f>'施設資源化量内訳'!P24</f>
        <v>0</v>
      </c>
      <c r="BG24" s="309">
        <f>'施設資源化量内訳'!Q24</f>
        <v>783</v>
      </c>
      <c r="BH24" s="309">
        <f>'施設資源化量内訳'!R24</f>
        <v>0</v>
      </c>
      <c r="BI24" s="309">
        <f>'施設資源化量内訳'!S24</f>
        <v>0</v>
      </c>
      <c r="BJ24" s="309">
        <f>'施設資源化量内訳'!T24</f>
        <v>0</v>
      </c>
      <c r="BK24" s="309">
        <f>'施設資源化量内訳'!U24</f>
        <v>0</v>
      </c>
      <c r="BL24" s="309">
        <f>'施設資源化量内訳'!V24</f>
        <v>0</v>
      </c>
      <c r="BM24" s="309">
        <f>'施設資源化量内訳'!W24</f>
        <v>0</v>
      </c>
      <c r="BN24" s="309">
        <f>'施設資源化量内訳'!X24</f>
        <v>24</v>
      </c>
      <c r="BO24" s="309">
        <f t="shared" si="25"/>
        <v>7437</v>
      </c>
      <c r="BP24" s="309">
        <v>5541</v>
      </c>
      <c r="BQ24" s="309">
        <v>0</v>
      </c>
      <c r="BR24" s="309">
        <v>0</v>
      </c>
      <c r="BS24" s="309">
        <v>630</v>
      </c>
      <c r="BT24" s="309">
        <v>738</v>
      </c>
      <c r="BU24" s="309">
        <v>0</v>
      </c>
      <c r="BV24" s="309">
        <v>0</v>
      </c>
      <c r="BW24" s="309">
        <v>355</v>
      </c>
      <c r="BX24" s="309">
        <v>0</v>
      </c>
      <c r="BY24" s="309">
        <v>134</v>
      </c>
      <c r="BZ24" s="309" t="s">
        <v>552</v>
      </c>
      <c r="CA24" s="309" t="s">
        <v>552</v>
      </c>
      <c r="CB24" s="309" t="s">
        <v>552</v>
      </c>
      <c r="CC24" s="309" t="s">
        <v>552</v>
      </c>
      <c r="CD24" s="309" t="s">
        <v>552</v>
      </c>
      <c r="CE24" s="309" t="s">
        <v>552</v>
      </c>
      <c r="CF24" s="309" t="s">
        <v>552</v>
      </c>
      <c r="CG24" s="309" t="s">
        <v>552</v>
      </c>
      <c r="CH24" s="309">
        <v>0</v>
      </c>
      <c r="CI24" s="309">
        <v>39</v>
      </c>
      <c r="CJ24" s="313" t="s">
        <v>553</v>
      </c>
    </row>
    <row r="25" spans="1:88" s="282" customFormat="1" ht="12" customHeight="1">
      <c r="A25" s="277" t="s">
        <v>555</v>
      </c>
      <c r="B25" s="278" t="s">
        <v>598</v>
      </c>
      <c r="C25" s="277" t="s">
        <v>599</v>
      </c>
      <c r="D25" s="309">
        <f aca="true" t="shared" si="27" ref="D25:R41">SUM(Y25,AT25,BO25)</f>
        <v>12896</v>
      </c>
      <c r="E25" s="309">
        <f t="shared" si="27"/>
        <v>1534</v>
      </c>
      <c r="F25" s="309">
        <f t="shared" si="27"/>
        <v>10</v>
      </c>
      <c r="G25" s="309">
        <f t="shared" si="27"/>
        <v>0</v>
      </c>
      <c r="H25" s="309">
        <f t="shared" si="27"/>
        <v>750</v>
      </c>
      <c r="I25" s="309">
        <f t="shared" si="27"/>
        <v>495</v>
      </c>
      <c r="J25" s="309">
        <f t="shared" si="27"/>
        <v>276</v>
      </c>
      <c r="K25" s="309">
        <f t="shared" si="27"/>
        <v>0</v>
      </c>
      <c r="L25" s="309">
        <f t="shared" si="27"/>
        <v>0</v>
      </c>
      <c r="M25" s="309">
        <f t="shared" si="27"/>
        <v>0</v>
      </c>
      <c r="N25" s="309">
        <f t="shared" si="27"/>
        <v>98</v>
      </c>
      <c r="O25" s="309">
        <f t="shared" si="27"/>
        <v>0</v>
      </c>
      <c r="P25" s="309">
        <f t="shared" si="27"/>
        <v>0</v>
      </c>
      <c r="Q25" s="309">
        <f t="shared" si="27"/>
        <v>0</v>
      </c>
      <c r="R25" s="309">
        <f t="shared" si="27"/>
        <v>9379</v>
      </c>
      <c r="S25" s="309">
        <f t="shared" si="18"/>
        <v>0</v>
      </c>
      <c r="T25" s="309">
        <f t="shared" si="19"/>
        <v>0</v>
      </c>
      <c r="U25" s="309">
        <f t="shared" si="20"/>
        <v>0</v>
      </c>
      <c r="V25" s="309">
        <f t="shared" si="21"/>
        <v>0</v>
      </c>
      <c r="W25" s="309">
        <f t="shared" si="22"/>
        <v>0</v>
      </c>
      <c r="X25" s="309">
        <f t="shared" si="23"/>
        <v>354</v>
      </c>
      <c r="Y25" s="309">
        <f t="shared" si="24"/>
        <v>0</v>
      </c>
      <c r="Z25" s="309">
        <v>0</v>
      </c>
      <c r="AA25" s="309">
        <v>0</v>
      </c>
      <c r="AB25" s="309">
        <v>0</v>
      </c>
      <c r="AC25" s="309">
        <v>0</v>
      </c>
      <c r="AD25" s="309">
        <v>0</v>
      </c>
      <c r="AE25" s="309">
        <v>0</v>
      </c>
      <c r="AF25" s="309">
        <v>0</v>
      </c>
      <c r="AG25" s="309">
        <v>0</v>
      </c>
      <c r="AH25" s="309">
        <v>0</v>
      </c>
      <c r="AI25" s="309">
        <v>0</v>
      </c>
      <c r="AJ25" s="309" t="s">
        <v>552</v>
      </c>
      <c r="AK25" s="309" t="s">
        <v>552</v>
      </c>
      <c r="AL25" s="309" t="s">
        <v>552</v>
      </c>
      <c r="AM25" s="309" t="s">
        <v>552</v>
      </c>
      <c r="AN25" s="309" t="s">
        <v>552</v>
      </c>
      <c r="AO25" s="309" t="s">
        <v>552</v>
      </c>
      <c r="AP25" s="309" t="s">
        <v>552</v>
      </c>
      <c r="AQ25" s="309" t="s">
        <v>552</v>
      </c>
      <c r="AR25" s="309">
        <v>0</v>
      </c>
      <c r="AS25" s="309">
        <v>0</v>
      </c>
      <c r="AT25" s="309">
        <f>'施設資源化量内訳'!D25</f>
        <v>11736</v>
      </c>
      <c r="AU25" s="309">
        <f>'施設資源化量内訳'!E25</f>
        <v>420</v>
      </c>
      <c r="AV25" s="309">
        <f>'施設資源化量内訳'!F25</f>
        <v>0</v>
      </c>
      <c r="AW25" s="309">
        <f>'施設資源化量内訳'!G25</f>
        <v>0</v>
      </c>
      <c r="AX25" s="309">
        <f>'施設資源化量内訳'!H25</f>
        <v>750</v>
      </c>
      <c r="AY25" s="309">
        <f>'施設資源化量内訳'!I25</f>
        <v>471</v>
      </c>
      <c r="AZ25" s="309">
        <f>'施設資源化量内訳'!J25</f>
        <v>276</v>
      </c>
      <c r="BA25" s="309">
        <f>'施設資源化量内訳'!K25</f>
        <v>0</v>
      </c>
      <c r="BB25" s="309">
        <f>'施設資源化量内訳'!L25</f>
        <v>0</v>
      </c>
      <c r="BC25" s="309">
        <f>'施設資源化量内訳'!M25</f>
        <v>0</v>
      </c>
      <c r="BD25" s="309">
        <f>'施設資源化量内訳'!N25</f>
        <v>86</v>
      </c>
      <c r="BE25" s="309">
        <f>'施設資源化量内訳'!O25</f>
        <v>0</v>
      </c>
      <c r="BF25" s="309">
        <f>'施設資源化量内訳'!P25</f>
        <v>0</v>
      </c>
      <c r="BG25" s="309">
        <f>'施設資源化量内訳'!Q25</f>
        <v>0</v>
      </c>
      <c r="BH25" s="309">
        <f>'施設資源化量内訳'!R25</f>
        <v>9379</v>
      </c>
      <c r="BI25" s="309">
        <f>'施設資源化量内訳'!S25</f>
        <v>0</v>
      </c>
      <c r="BJ25" s="309">
        <f>'施設資源化量内訳'!T25</f>
        <v>0</v>
      </c>
      <c r="BK25" s="309">
        <f>'施設資源化量内訳'!U25</f>
        <v>0</v>
      </c>
      <c r="BL25" s="309">
        <f>'施設資源化量内訳'!V25</f>
        <v>0</v>
      </c>
      <c r="BM25" s="309">
        <f>'施設資源化量内訳'!W25</f>
        <v>0</v>
      </c>
      <c r="BN25" s="309">
        <f>'施設資源化量内訳'!X25</f>
        <v>354</v>
      </c>
      <c r="BO25" s="309">
        <f t="shared" si="25"/>
        <v>1160</v>
      </c>
      <c r="BP25" s="309">
        <v>1114</v>
      </c>
      <c r="BQ25" s="309">
        <v>10</v>
      </c>
      <c r="BR25" s="309">
        <v>0</v>
      </c>
      <c r="BS25" s="309">
        <v>0</v>
      </c>
      <c r="BT25" s="309">
        <v>24</v>
      </c>
      <c r="BU25" s="309">
        <v>0</v>
      </c>
      <c r="BV25" s="309">
        <v>0</v>
      </c>
      <c r="BW25" s="309">
        <v>0</v>
      </c>
      <c r="BX25" s="309">
        <v>0</v>
      </c>
      <c r="BY25" s="309">
        <v>12</v>
      </c>
      <c r="BZ25" s="309" t="s">
        <v>552</v>
      </c>
      <c r="CA25" s="309" t="s">
        <v>552</v>
      </c>
      <c r="CB25" s="309" t="s">
        <v>552</v>
      </c>
      <c r="CC25" s="309" t="s">
        <v>552</v>
      </c>
      <c r="CD25" s="309" t="s">
        <v>552</v>
      </c>
      <c r="CE25" s="309" t="s">
        <v>552</v>
      </c>
      <c r="CF25" s="309" t="s">
        <v>552</v>
      </c>
      <c r="CG25" s="309" t="s">
        <v>552</v>
      </c>
      <c r="CH25" s="309">
        <v>0</v>
      </c>
      <c r="CI25" s="309">
        <v>0</v>
      </c>
      <c r="CJ25" s="313" t="s">
        <v>554</v>
      </c>
    </row>
    <row r="26" spans="1:88" s="282" customFormat="1" ht="12" customHeight="1">
      <c r="A26" s="277" t="s">
        <v>555</v>
      </c>
      <c r="B26" s="278" t="s">
        <v>600</v>
      </c>
      <c r="C26" s="277" t="s">
        <v>601</v>
      </c>
      <c r="D26" s="309">
        <f t="shared" si="27"/>
        <v>3142</v>
      </c>
      <c r="E26" s="309">
        <f t="shared" si="27"/>
        <v>759</v>
      </c>
      <c r="F26" s="309">
        <f t="shared" si="27"/>
        <v>2</v>
      </c>
      <c r="G26" s="309">
        <f t="shared" si="27"/>
        <v>0</v>
      </c>
      <c r="H26" s="309">
        <f t="shared" si="27"/>
        <v>352</v>
      </c>
      <c r="I26" s="309">
        <f t="shared" si="27"/>
        <v>169</v>
      </c>
      <c r="J26" s="309">
        <f t="shared" si="27"/>
        <v>121</v>
      </c>
      <c r="K26" s="309">
        <f t="shared" si="27"/>
        <v>0</v>
      </c>
      <c r="L26" s="309">
        <f t="shared" si="27"/>
        <v>351</v>
      </c>
      <c r="M26" s="309">
        <f t="shared" si="27"/>
        <v>0</v>
      </c>
      <c r="N26" s="309">
        <f t="shared" si="27"/>
        <v>114</v>
      </c>
      <c r="O26" s="309">
        <f t="shared" si="27"/>
        <v>0</v>
      </c>
      <c r="P26" s="309">
        <f t="shared" si="27"/>
        <v>0</v>
      </c>
      <c r="Q26" s="309">
        <f t="shared" si="27"/>
        <v>1274</v>
      </c>
      <c r="R26" s="309">
        <f t="shared" si="27"/>
        <v>0</v>
      </c>
      <c r="S26" s="309">
        <f t="shared" si="18"/>
        <v>0</v>
      </c>
      <c r="T26" s="309">
        <f t="shared" si="19"/>
        <v>0</v>
      </c>
      <c r="U26" s="309">
        <f t="shared" si="20"/>
        <v>0</v>
      </c>
      <c r="V26" s="309">
        <f t="shared" si="21"/>
        <v>0</v>
      </c>
      <c r="W26" s="309">
        <f t="shared" si="22"/>
        <v>0</v>
      </c>
      <c r="X26" s="309">
        <f t="shared" si="23"/>
        <v>0</v>
      </c>
      <c r="Y26" s="309">
        <f t="shared" si="24"/>
        <v>167</v>
      </c>
      <c r="Z26" s="309">
        <v>148</v>
      </c>
      <c r="AA26" s="309">
        <v>0</v>
      </c>
      <c r="AB26" s="309">
        <v>0</v>
      </c>
      <c r="AC26" s="309">
        <v>6</v>
      </c>
      <c r="AD26" s="309">
        <v>8</v>
      </c>
      <c r="AE26" s="309">
        <v>5</v>
      </c>
      <c r="AF26" s="309">
        <v>0</v>
      </c>
      <c r="AG26" s="309">
        <v>0</v>
      </c>
      <c r="AH26" s="309">
        <v>0</v>
      </c>
      <c r="AI26" s="309">
        <v>0</v>
      </c>
      <c r="AJ26" s="309" t="s">
        <v>552</v>
      </c>
      <c r="AK26" s="309" t="s">
        <v>552</v>
      </c>
      <c r="AL26" s="309" t="s">
        <v>552</v>
      </c>
      <c r="AM26" s="309" t="s">
        <v>552</v>
      </c>
      <c r="AN26" s="309" t="s">
        <v>552</v>
      </c>
      <c r="AO26" s="309" t="s">
        <v>552</v>
      </c>
      <c r="AP26" s="309" t="s">
        <v>552</v>
      </c>
      <c r="AQ26" s="309" t="s">
        <v>552</v>
      </c>
      <c r="AR26" s="309">
        <v>0</v>
      </c>
      <c r="AS26" s="309">
        <v>0</v>
      </c>
      <c r="AT26" s="309">
        <f>'施設資源化量内訳'!D26</f>
        <v>2946</v>
      </c>
      <c r="AU26" s="309">
        <f>'施設資源化量内訳'!E26</f>
        <v>583</v>
      </c>
      <c r="AV26" s="309">
        <f>'施設資源化量内訳'!F26</f>
        <v>2</v>
      </c>
      <c r="AW26" s="309">
        <f>'施設資源化量内訳'!G26</f>
        <v>0</v>
      </c>
      <c r="AX26" s="309">
        <f>'施設資源化量内訳'!H26</f>
        <v>345</v>
      </c>
      <c r="AY26" s="309">
        <f>'施設資源化量内訳'!I26</f>
        <v>161</v>
      </c>
      <c r="AZ26" s="309">
        <f>'施設資源化量内訳'!J26</f>
        <v>116</v>
      </c>
      <c r="BA26" s="309">
        <f>'施設資源化量内訳'!K26</f>
        <v>0</v>
      </c>
      <c r="BB26" s="309">
        <f>'施設資源化量内訳'!L26</f>
        <v>351</v>
      </c>
      <c r="BC26" s="309">
        <f>'施設資源化量内訳'!M26</f>
        <v>0</v>
      </c>
      <c r="BD26" s="309">
        <f>'施設資源化量内訳'!N26</f>
        <v>114</v>
      </c>
      <c r="BE26" s="309">
        <f>'施設資源化量内訳'!O26</f>
        <v>0</v>
      </c>
      <c r="BF26" s="309">
        <f>'施設資源化量内訳'!P26</f>
        <v>0</v>
      </c>
      <c r="BG26" s="309">
        <f>'施設資源化量内訳'!Q26</f>
        <v>1274</v>
      </c>
      <c r="BH26" s="309">
        <f>'施設資源化量内訳'!R26</f>
        <v>0</v>
      </c>
      <c r="BI26" s="309">
        <f>'施設資源化量内訳'!S26</f>
        <v>0</v>
      </c>
      <c r="BJ26" s="309">
        <f>'施設資源化量内訳'!T26</f>
        <v>0</v>
      </c>
      <c r="BK26" s="309">
        <f>'施設資源化量内訳'!U26</f>
        <v>0</v>
      </c>
      <c r="BL26" s="309">
        <f>'施設資源化量内訳'!V26</f>
        <v>0</v>
      </c>
      <c r="BM26" s="309">
        <f>'施設資源化量内訳'!W26</f>
        <v>0</v>
      </c>
      <c r="BN26" s="309">
        <f>'施設資源化量内訳'!X26</f>
        <v>0</v>
      </c>
      <c r="BO26" s="309">
        <f t="shared" si="25"/>
        <v>29</v>
      </c>
      <c r="BP26" s="309">
        <v>28</v>
      </c>
      <c r="BQ26" s="309">
        <v>0</v>
      </c>
      <c r="BR26" s="309">
        <v>0</v>
      </c>
      <c r="BS26" s="309">
        <v>1</v>
      </c>
      <c r="BT26" s="309">
        <v>0</v>
      </c>
      <c r="BU26" s="309">
        <v>0</v>
      </c>
      <c r="BV26" s="309">
        <v>0</v>
      </c>
      <c r="BW26" s="309">
        <v>0</v>
      </c>
      <c r="BX26" s="309">
        <v>0</v>
      </c>
      <c r="BY26" s="309">
        <v>0</v>
      </c>
      <c r="BZ26" s="309" t="s">
        <v>552</v>
      </c>
      <c r="CA26" s="309" t="s">
        <v>552</v>
      </c>
      <c r="CB26" s="309" t="s">
        <v>552</v>
      </c>
      <c r="CC26" s="309" t="s">
        <v>552</v>
      </c>
      <c r="CD26" s="309" t="s">
        <v>552</v>
      </c>
      <c r="CE26" s="309" t="s">
        <v>552</v>
      </c>
      <c r="CF26" s="309" t="s">
        <v>552</v>
      </c>
      <c r="CG26" s="309" t="s">
        <v>552</v>
      </c>
      <c r="CH26" s="309">
        <v>0</v>
      </c>
      <c r="CI26" s="309">
        <v>0</v>
      </c>
      <c r="CJ26" s="313" t="s">
        <v>553</v>
      </c>
    </row>
    <row r="27" spans="1:88" s="282" customFormat="1" ht="12" customHeight="1">
      <c r="A27" s="277" t="s">
        <v>555</v>
      </c>
      <c r="B27" s="278" t="s">
        <v>602</v>
      </c>
      <c r="C27" s="277" t="s">
        <v>603</v>
      </c>
      <c r="D27" s="309">
        <f t="shared" si="27"/>
        <v>4529</v>
      </c>
      <c r="E27" s="309">
        <f t="shared" si="27"/>
        <v>2249</v>
      </c>
      <c r="F27" s="309">
        <f t="shared" si="27"/>
        <v>1</v>
      </c>
      <c r="G27" s="309">
        <f t="shared" si="27"/>
        <v>0</v>
      </c>
      <c r="H27" s="309">
        <f t="shared" si="27"/>
        <v>480</v>
      </c>
      <c r="I27" s="309">
        <f t="shared" si="27"/>
        <v>432</v>
      </c>
      <c r="J27" s="309">
        <f t="shared" si="27"/>
        <v>107</v>
      </c>
      <c r="K27" s="309">
        <f t="shared" si="27"/>
        <v>125</v>
      </c>
      <c r="L27" s="309">
        <f t="shared" si="27"/>
        <v>0</v>
      </c>
      <c r="M27" s="309">
        <f t="shared" si="27"/>
        <v>0</v>
      </c>
      <c r="N27" s="309">
        <f t="shared" si="27"/>
        <v>208</v>
      </c>
      <c r="O27" s="309">
        <f t="shared" si="27"/>
        <v>2</v>
      </c>
      <c r="P27" s="309">
        <f t="shared" si="27"/>
        <v>0</v>
      </c>
      <c r="Q27" s="309">
        <f t="shared" si="27"/>
        <v>795</v>
      </c>
      <c r="R27" s="309">
        <f t="shared" si="27"/>
        <v>0</v>
      </c>
      <c r="S27" s="309">
        <f t="shared" si="18"/>
        <v>0</v>
      </c>
      <c r="T27" s="309">
        <f t="shared" si="19"/>
        <v>0</v>
      </c>
      <c r="U27" s="309">
        <f t="shared" si="20"/>
        <v>0</v>
      </c>
      <c r="V27" s="309">
        <f t="shared" si="21"/>
        <v>0</v>
      </c>
      <c r="W27" s="309">
        <f t="shared" si="22"/>
        <v>0</v>
      </c>
      <c r="X27" s="309">
        <f t="shared" si="23"/>
        <v>130</v>
      </c>
      <c r="Y27" s="309">
        <f t="shared" si="24"/>
        <v>1397</v>
      </c>
      <c r="Z27" s="309">
        <v>1195</v>
      </c>
      <c r="AA27" s="309">
        <v>1</v>
      </c>
      <c r="AB27" s="309">
        <v>0</v>
      </c>
      <c r="AC27" s="309">
        <v>0</v>
      </c>
      <c r="AD27" s="309">
        <v>0</v>
      </c>
      <c r="AE27" s="309">
        <v>0</v>
      </c>
      <c r="AF27" s="309">
        <v>0</v>
      </c>
      <c r="AG27" s="309">
        <v>0</v>
      </c>
      <c r="AH27" s="309">
        <v>0</v>
      </c>
      <c r="AI27" s="309">
        <v>201</v>
      </c>
      <c r="AJ27" s="309" t="s">
        <v>552</v>
      </c>
      <c r="AK27" s="309" t="s">
        <v>552</v>
      </c>
      <c r="AL27" s="309" t="s">
        <v>552</v>
      </c>
      <c r="AM27" s="309" t="s">
        <v>552</v>
      </c>
      <c r="AN27" s="309" t="s">
        <v>552</v>
      </c>
      <c r="AO27" s="309" t="s">
        <v>552</v>
      </c>
      <c r="AP27" s="309" t="s">
        <v>552</v>
      </c>
      <c r="AQ27" s="309" t="s">
        <v>552</v>
      </c>
      <c r="AR27" s="309">
        <v>0</v>
      </c>
      <c r="AS27" s="309">
        <v>0</v>
      </c>
      <c r="AT27" s="309">
        <f>'施設資源化量内訳'!D27</f>
        <v>2058</v>
      </c>
      <c r="AU27" s="309">
        <f>'施設資源化量内訳'!E27</f>
        <v>0</v>
      </c>
      <c r="AV27" s="309">
        <f>'施設資源化量内訳'!F27</f>
        <v>0</v>
      </c>
      <c r="AW27" s="309">
        <f>'施設資源化量内訳'!G27</f>
        <v>0</v>
      </c>
      <c r="AX27" s="309">
        <f>'施設資源化量内訳'!H27</f>
        <v>470</v>
      </c>
      <c r="AY27" s="309">
        <f>'施設資源化量内訳'!I27</f>
        <v>431</v>
      </c>
      <c r="AZ27" s="309">
        <f>'施設資源化量内訳'!J27</f>
        <v>105</v>
      </c>
      <c r="BA27" s="309">
        <f>'施設資源化量内訳'!K27</f>
        <v>125</v>
      </c>
      <c r="BB27" s="309">
        <f>'施設資源化量内訳'!L27</f>
        <v>0</v>
      </c>
      <c r="BC27" s="309">
        <f>'施設資源化量内訳'!M27</f>
        <v>0</v>
      </c>
      <c r="BD27" s="309">
        <f>'施設資源化量内訳'!N27</f>
        <v>0</v>
      </c>
      <c r="BE27" s="309">
        <f>'施設資源化量内訳'!O27</f>
        <v>2</v>
      </c>
      <c r="BF27" s="309">
        <f>'施設資源化量内訳'!P27</f>
        <v>0</v>
      </c>
      <c r="BG27" s="309">
        <f>'施設資源化量内訳'!Q27</f>
        <v>795</v>
      </c>
      <c r="BH27" s="309">
        <f>'施設資源化量内訳'!R27</f>
        <v>0</v>
      </c>
      <c r="BI27" s="309">
        <f>'施設資源化量内訳'!S27</f>
        <v>0</v>
      </c>
      <c r="BJ27" s="309">
        <f>'施設資源化量内訳'!T27</f>
        <v>0</v>
      </c>
      <c r="BK27" s="309">
        <f>'施設資源化量内訳'!U27</f>
        <v>0</v>
      </c>
      <c r="BL27" s="309">
        <f>'施設資源化量内訳'!V27</f>
        <v>0</v>
      </c>
      <c r="BM27" s="309">
        <f>'施設資源化量内訳'!W27</f>
        <v>0</v>
      </c>
      <c r="BN27" s="309">
        <f>'施設資源化量内訳'!X27</f>
        <v>130</v>
      </c>
      <c r="BO27" s="309">
        <f t="shared" si="25"/>
        <v>1074</v>
      </c>
      <c r="BP27" s="309">
        <v>1054</v>
      </c>
      <c r="BQ27" s="309">
        <v>0</v>
      </c>
      <c r="BR27" s="309">
        <v>0</v>
      </c>
      <c r="BS27" s="309">
        <v>10</v>
      </c>
      <c r="BT27" s="309">
        <v>1</v>
      </c>
      <c r="BU27" s="309">
        <v>2</v>
      </c>
      <c r="BV27" s="309">
        <v>0</v>
      </c>
      <c r="BW27" s="309">
        <v>0</v>
      </c>
      <c r="BX27" s="309">
        <v>0</v>
      </c>
      <c r="BY27" s="309">
        <v>7</v>
      </c>
      <c r="BZ27" s="309" t="s">
        <v>552</v>
      </c>
      <c r="CA27" s="309" t="s">
        <v>552</v>
      </c>
      <c r="CB27" s="309" t="s">
        <v>552</v>
      </c>
      <c r="CC27" s="309" t="s">
        <v>552</v>
      </c>
      <c r="CD27" s="309" t="s">
        <v>552</v>
      </c>
      <c r="CE27" s="309" t="s">
        <v>552</v>
      </c>
      <c r="CF27" s="309" t="s">
        <v>552</v>
      </c>
      <c r="CG27" s="309" t="s">
        <v>552</v>
      </c>
      <c r="CH27" s="309">
        <v>0</v>
      </c>
      <c r="CI27" s="309">
        <v>0</v>
      </c>
      <c r="CJ27" s="313" t="s">
        <v>554</v>
      </c>
    </row>
    <row r="28" spans="1:88" s="282" customFormat="1" ht="12" customHeight="1">
      <c r="A28" s="277" t="s">
        <v>555</v>
      </c>
      <c r="B28" s="278" t="s">
        <v>604</v>
      </c>
      <c r="C28" s="277" t="s">
        <v>605</v>
      </c>
      <c r="D28" s="309">
        <f t="shared" si="27"/>
        <v>3155</v>
      </c>
      <c r="E28" s="309">
        <f t="shared" si="27"/>
        <v>1617</v>
      </c>
      <c r="F28" s="309">
        <f t="shared" si="27"/>
        <v>0</v>
      </c>
      <c r="G28" s="309">
        <f t="shared" si="27"/>
        <v>0</v>
      </c>
      <c r="H28" s="309">
        <f t="shared" si="27"/>
        <v>593</v>
      </c>
      <c r="I28" s="309">
        <f t="shared" si="27"/>
        <v>769</v>
      </c>
      <c r="J28" s="309">
        <f t="shared" si="27"/>
        <v>117</v>
      </c>
      <c r="K28" s="309">
        <f t="shared" si="27"/>
        <v>28</v>
      </c>
      <c r="L28" s="309">
        <f t="shared" si="27"/>
        <v>1</v>
      </c>
      <c r="M28" s="309">
        <f t="shared" si="27"/>
        <v>0</v>
      </c>
      <c r="N28" s="309">
        <f t="shared" si="27"/>
        <v>3</v>
      </c>
      <c r="O28" s="309">
        <f t="shared" si="27"/>
        <v>0</v>
      </c>
      <c r="P28" s="309">
        <f t="shared" si="27"/>
        <v>0</v>
      </c>
      <c r="Q28" s="309">
        <f t="shared" si="27"/>
        <v>0</v>
      </c>
      <c r="R28" s="309">
        <f t="shared" si="27"/>
        <v>0</v>
      </c>
      <c r="S28" s="309">
        <f t="shared" si="18"/>
        <v>0</v>
      </c>
      <c r="T28" s="309">
        <f t="shared" si="19"/>
        <v>0</v>
      </c>
      <c r="U28" s="309">
        <f t="shared" si="20"/>
        <v>0</v>
      </c>
      <c r="V28" s="309">
        <f t="shared" si="21"/>
        <v>0</v>
      </c>
      <c r="W28" s="309">
        <f t="shared" si="22"/>
        <v>0</v>
      </c>
      <c r="X28" s="309">
        <f t="shared" si="23"/>
        <v>27</v>
      </c>
      <c r="Y28" s="309">
        <f t="shared" si="24"/>
        <v>2218</v>
      </c>
      <c r="Z28" s="309">
        <v>1319</v>
      </c>
      <c r="AA28" s="309">
        <v>0</v>
      </c>
      <c r="AB28" s="309">
        <v>0</v>
      </c>
      <c r="AC28" s="309">
        <v>40</v>
      </c>
      <c r="AD28" s="309">
        <v>691</v>
      </c>
      <c r="AE28" s="309">
        <v>113</v>
      </c>
      <c r="AF28" s="309">
        <v>28</v>
      </c>
      <c r="AG28" s="309">
        <v>0</v>
      </c>
      <c r="AH28" s="309">
        <v>0</v>
      </c>
      <c r="AI28" s="309">
        <v>0</v>
      </c>
      <c r="AJ28" s="309" t="s">
        <v>552</v>
      </c>
      <c r="AK28" s="309" t="s">
        <v>552</v>
      </c>
      <c r="AL28" s="309" t="s">
        <v>552</v>
      </c>
      <c r="AM28" s="309" t="s">
        <v>552</v>
      </c>
      <c r="AN28" s="309" t="s">
        <v>552</v>
      </c>
      <c r="AO28" s="309" t="s">
        <v>552</v>
      </c>
      <c r="AP28" s="309" t="s">
        <v>552</v>
      </c>
      <c r="AQ28" s="309" t="s">
        <v>552</v>
      </c>
      <c r="AR28" s="309">
        <v>0</v>
      </c>
      <c r="AS28" s="309">
        <v>27</v>
      </c>
      <c r="AT28" s="309">
        <f>'施設資源化量内訳'!D28</f>
        <v>593</v>
      </c>
      <c r="AU28" s="309">
        <f>'施設資源化量内訳'!E28</f>
        <v>0</v>
      </c>
      <c r="AV28" s="309">
        <f>'施設資源化量内訳'!F28</f>
        <v>0</v>
      </c>
      <c r="AW28" s="309">
        <f>'施設資源化量内訳'!G28</f>
        <v>0</v>
      </c>
      <c r="AX28" s="309">
        <f>'施設資源化量内訳'!H28</f>
        <v>547</v>
      </c>
      <c r="AY28" s="309">
        <f>'施設資源化量内訳'!I28</f>
        <v>42</v>
      </c>
      <c r="AZ28" s="309">
        <f>'施設資源化量内訳'!J28</f>
        <v>4</v>
      </c>
      <c r="BA28" s="309">
        <f>'施設資源化量内訳'!K28</f>
        <v>0</v>
      </c>
      <c r="BB28" s="309">
        <f>'施設資源化量内訳'!L28</f>
        <v>0</v>
      </c>
      <c r="BC28" s="309">
        <f>'施設資源化量内訳'!M28</f>
        <v>0</v>
      </c>
      <c r="BD28" s="309">
        <f>'施設資源化量内訳'!N28</f>
        <v>0</v>
      </c>
      <c r="BE28" s="309">
        <f>'施設資源化量内訳'!O28</f>
        <v>0</v>
      </c>
      <c r="BF28" s="309">
        <f>'施設資源化量内訳'!P28</f>
        <v>0</v>
      </c>
      <c r="BG28" s="309">
        <f>'施設資源化量内訳'!Q28</f>
        <v>0</v>
      </c>
      <c r="BH28" s="309">
        <f>'施設資源化量内訳'!R28</f>
        <v>0</v>
      </c>
      <c r="BI28" s="309">
        <f>'施設資源化量内訳'!S28</f>
        <v>0</v>
      </c>
      <c r="BJ28" s="309">
        <f>'施設資源化量内訳'!T28</f>
        <v>0</v>
      </c>
      <c r="BK28" s="309">
        <f>'施設資源化量内訳'!U28</f>
        <v>0</v>
      </c>
      <c r="BL28" s="309">
        <f>'施設資源化量内訳'!V28</f>
        <v>0</v>
      </c>
      <c r="BM28" s="309">
        <f>'施設資源化量内訳'!W28</f>
        <v>0</v>
      </c>
      <c r="BN28" s="309">
        <f>'施設資源化量内訳'!X28</f>
        <v>0</v>
      </c>
      <c r="BO28" s="309">
        <f t="shared" si="25"/>
        <v>344</v>
      </c>
      <c r="BP28" s="309">
        <v>298</v>
      </c>
      <c r="BQ28" s="309">
        <v>0</v>
      </c>
      <c r="BR28" s="309">
        <v>0</v>
      </c>
      <c r="BS28" s="309">
        <v>6</v>
      </c>
      <c r="BT28" s="309">
        <v>36</v>
      </c>
      <c r="BU28" s="309">
        <v>0</v>
      </c>
      <c r="BV28" s="309">
        <v>0</v>
      </c>
      <c r="BW28" s="309">
        <v>1</v>
      </c>
      <c r="BX28" s="309">
        <v>0</v>
      </c>
      <c r="BY28" s="309">
        <v>3</v>
      </c>
      <c r="BZ28" s="309" t="s">
        <v>552</v>
      </c>
      <c r="CA28" s="309" t="s">
        <v>552</v>
      </c>
      <c r="CB28" s="309" t="s">
        <v>552</v>
      </c>
      <c r="CC28" s="309" t="s">
        <v>552</v>
      </c>
      <c r="CD28" s="309" t="s">
        <v>552</v>
      </c>
      <c r="CE28" s="309" t="s">
        <v>552</v>
      </c>
      <c r="CF28" s="309" t="s">
        <v>552</v>
      </c>
      <c r="CG28" s="309" t="s">
        <v>552</v>
      </c>
      <c r="CH28" s="309">
        <v>0</v>
      </c>
      <c r="CI28" s="309">
        <v>0</v>
      </c>
      <c r="CJ28" s="313" t="s">
        <v>554</v>
      </c>
    </row>
    <row r="29" spans="1:88" s="282" customFormat="1" ht="12" customHeight="1">
      <c r="A29" s="277" t="s">
        <v>555</v>
      </c>
      <c r="B29" s="278" t="s">
        <v>606</v>
      </c>
      <c r="C29" s="277" t="s">
        <v>607</v>
      </c>
      <c r="D29" s="309">
        <f t="shared" si="27"/>
        <v>2787</v>
      </c>
      <c r="E29" s="309">
        <f t="shared" si="27"/>
        <v>1318</v>
      </c>
      <c r="F29" s="309">
        <f t="shared" si="27"/>
        <v>0</v>
      </c>
      <c r="G29" s="309">
        <f t="shared" si="27"/>
        <v>0</v>
      </c>
      <c r="H29" s="309">
        <f t="shared" si="27"/>
        <v>635</v>
      </c>
      <c r="I29" s="309">
        <f t="shared" si="27"/>
        <v>654</v>
      </c>
      <c r="J29" s="309">
        <f t="shared" si="27"/>
        <v>142</v>
      </c>
      <c r="K29" s="309">
        <f t="shared" si="27"/>
        <v>11</v>
      </c>
      <c r="L29" s="309">
        <f t="shared" si="27"/>
        <v>0</v>
      </c>
      <c r="M29" s="309">
        <f t="shared" si="27"/>
        <v>0</v>
      </c>
      <c r="N29" s="309">
        <f t="shared" si="27"/>
        <v>2</v>
      </c>
      <c r="O29" s="309">
        <f t="shared" si="27"/>
        <v>0</v>
      </c>
      <c r="P29" s="309">
        <f t="shared" si="27"/>
        <v>0</v>
      </c>
      <c r="Q29" s="309">
        <f t="shared" si="27"/>
        <v>0</v>
      </c>
      <c r="R29" s="309">
        <f t="shared" si="27"/>
        <v>0</v>
      </c>
      <c r="S29" s="309">
        <f t="shared" si="18"/>
        <v>0</v>
      </c>
      <c r="T29" s="309">
        <f t="shared" si="19"/>
        <v>0</v>
      </c>
      <c r="U29" s="309">
        <f t="shared" si="20"/>
        <v>0</v>
      </c>
      <c r="V29" s="309">
        <f t="shared" si="21"/>
        <v>0</v>
      </c>
      <c r="W29" s="309">
        <f t="shared" si="22"/>
        <v>0</v>
      </c>
      <c r="X29" s="309">
        <f t="shared" si="23"/>
        <v>25</v>
      </c>
      <c r="Y29" s="309">
        <f t="shared" si="24"/>
        <v>1805</v>
      </c>
      <c r="Z29" s="309">
        <v>984</v>
      </c>
      <c r="AA29" s="309">
        <v>0</v>
      </c>
      <c r="AB29" s="309">
        <v>0</v>
      </c>
      <c r="AC29" s="309">
        <v>0</v>
      </c>
      <c r="AD29" s="309">
        <v>643</v>
      </c>
      <c r="AE29" s="309">
        <v>142</v>
      </c>
      <c r="AF29" s="309">
        <v>11</v>
      </c>
      <c r="AG29" s="309">
        <v>0</v>
      </c>
      <c r="AH29" s="309">
        <v>0</v>
      </c>
      <c r="AI29" s="309">
        <v>0</v>
      </c>
      <c r="AJ29" s="309" t="s">
        <v>552</v>
      </c>
      <c r="AK29" s="309" t="s">
        <v>552</v>
      </c>
      <c r="AL29" s="309" t="s">
        <v>552</v>
      </c>
      <c r="AM29" s="309" t="s">
        <v>552</v>
      </c>
      <c r="AN29" s="309" t="s">
        <v>552</v>
      </c>
      <c r="AO29" s="309" t="s">
        <v>552</v>
      </c>
      <c r="AP29" s="309" t="s">
        <v>552</v>
      </c>
      <c r="AQ29" s="309" t="s">
        <v>552</v>
      </c>
      <c r="AR29" s="309">
        <v>0</v>
      </c>
      <c r="AS29" s="309">
        <v>25</v>
      </c>
      <c r="AT29" s="309">
        <f>'施設資源化量内訳'!D29</f>
        <v>629</v>
      </c>
      <c r="AU29" s="309">
        <f>'施設資源化量内訳'!E29</f>
        <v>0</v>
      </c>
      <c r="AV29" s="309">
        <f>'施設資源化量内訳'!F29</f>
        <v>0</v>
      </c>
      <c r="AW29" s="309">
        <f>'施設資源化量内訳'!G29</f>
        <v>0</v>
      </c>
      <c r="AX29" s="309">
        <f>'施設資源化量内訳'!H29</f>
        <v>629</v>
      </c>
      <c r="AY29" s="309">
        <f>'施設資源化量内訳'!I29</f>
        <v>0</v>
      </c>
      <c r="AZ29" s="309">
        <f>'施設資源化量内訳'!J29</f>
        <v>0</v>
      </c>
      <c r="BA29" s="309">
        <f>'施設資源化量内訳'!K29</f>
        <v>0</v>
      </c>
      <c r="BB29" s="309">
        <f>'施設資源化量内訳'!L29</f>
        <v>0</v>
      </c>
      <c r="BC29" s="309">
        <f>'施設資源化量内訳'!M29</f>
        <v>0</v>
      </c>
      <c r="BD29" s="309">
        <f>'施設資源化量内訳'!N29</f>
        <v>0</v>
      </c>
      <c r="BE29" s="309">
        <f>'施設資源化量内訳'!O29</f>
        <v>0</v>
      </c>
      <c r="BF29" s="309">
        <f>'施設資源化量内訳'!P29</f>
        <v>0</v>
      </c>
      <c r="BG29" s="309">
        <f>'施設資源化量内訳'!Q29</f>
        <v>0</v>
      </c>
      <c r="BH29" s="309">
        <f>'施設資源化量内訳'!R29</f>
        <v>0</v>
      </c>
      <c r="BI29" s="309">
        <f>'施設資源化量内訳'!S29</f>
        <v>0</v>
      </c>
      <c r="BJ29" s="309">
        <f>'施設資源化量内訳'!T29</f>
        <v>0</v>
      </c>
      <c r="BK29" s="309">
        <f>'施設資源化量内訳'!U29</f>
        <v>0</v>
      </c>
      <c r="BL29" s="309">
        <f>'施設資源化量内訳'!V29</f>
        <v>0</v>
      </c>
      <c r="BM29" s="309">
        <f>'施設資源化量内訳'!W29</f>
        <v>0</v>
      </c>
      <c r="BN29" s="309">
        <f>'施設資源化量内訳'!X29</f>
        <v>0</v>
      </c>
      <c r="BO29" s="309">
        <f t="shared" si="25"/>
        <v>353</v>
      </c>
      <c r="BP29" s="309">
        <v>334</v>
      </c>
      <c r="BQ29" s="309">
        <v>0</v>
      </c>
      <c r="BR29" s="309">
        <v>0</v>
      </c>
      <c r="BS29" s="309">
        <v>6</v>
      </c>
      <c r="BT29" s="309">
        <v>11</v>
      </c>
      <c r="BU29" s="309">
        <v>0</v>
      </c>
      <c r="BV29" s="309">
        <v>0</v>
      </c>
      <c r="BW29" s="309">
        <v>0</v>
      </c>
      <c r="BX29" s="309">
        <v>0</v>
      </c>
      <c r="BY29" s="309">
        <v>2</v>
      </c>
      <c r="BZ29" s="309" t="s">
        <v>552</v>
      </c>
      <c r="CA29" s="309" t="s">
        <v>552</v>
      </c>
      <c r="CB29" s="309" t="s">
        <v>552</v>
      </c>
      <c r="CC29" s="309" t="s">
        <v>552</v>
      </c>
      <c r="CD29" s="309" t="s">
        <v>552</v>
      </c>
      <c r="CE29" s="309" t="s">
        <v>552</v>
      </c>
      <c r="CF29" s="309" t="s">
        <v>552</v>
      </c>
      <c r="CG29" s="309" t="s">
        <v>552</v>
      </c>
      <c r="CH29" s="309">
        <v>0</v>
      </c>
      <c r="CI29" s="309">
        <v>0</v>
      </c>
      <c r="CJ29" s="313" t="s">
        <v>554</v>
      </c>
    </row>
    <row r="30" spans="1:88" s="282" customFormat="1" ht="12" customHeight="1">
      <c r="A30" s="277" t="s">
        <v>555</v>
      </c>
      <c r="B30" s="278" t="s">
        <v>608</v>
      </c>
      <c r="C30" s="277" t="s">
        <v>609</v>
      </c>
      <c r="D30" s="309">
        <f t="shared" si="27"/>
        <v>4280</v>
      </c>
      <c r="E30" s="309">
        <f t="shared" si="27"/>
        <v>1576</v>
      </c>
      <c r="F30" s="309">
        <f t="shared" si="27"/>
        <v>19</v>
      </c>
      <c r="G30" s="309">
        <f t="shared" si="27"/>
        <v>430</v>
      </c>
      <c r="H30" s="309">
        <f t="shared" si="27"/>
        <v>919</v>
      </c>
      <c r="I30" s="309">
        <f t="shared" si="27"/>
        <v>480</v>
      </c>
      <c r="J30" s="309">
        <f t="shared" si="27"/>
        <v>172</v>
      </c>
      <c r="K30" s="309">
        <f t="shared" si="27"/>
        <v>0</v>
      </c>
      <c r="L30" s="309">
        <f t="shared" si="27"/>
        <v>0</v>
      </c>
      <c r="M30" s="309">
        <f t="shared" si="27"/>
        <v>0</v>
      </c>
      <c r="N30" s="309">
        <f t="shared" si="27"/>
        <v>18</v>
      </c>
      <c r="O30" s="309">
        <f t="shared" si="27"/>
        <v>0</v>
      </c>
      <c r="P30" s="309">
        <f t="shared" si="27"/>
        <v>0</v>
      </c>
      <c r="Q30" s="309">
        <f t="shared" si="27"/>
        <v>644</v>
      </c>
      <c r="R30" s="309">
        <f t="shared" si="27"/>
        <v>0</v>
      </c>
      <c r="S30" s="309">
        <f t="shared" si="18"/>
        <v>0</v>
      </c>
      <c r="T30" s="309">
        <f t="shared" si="19"/>
        <v>0</v>
      </c>
      <c r="U30" s="309">
        <f t="shared" si="20"/>
        <v>0</v>
      </c>
      <c r="V30" s="309">
        <f t="shared" si="21"/>
        <v>0</v>
      </c>
      <c r="W30" s="309">
        <f t="shared" si="22"/>
        <v>0</v>
      </c>
      <c r="X30" s="309">
        <f t="shared" si="23"/>
        <v>22</v>
      </c>
      <c r="Y30" s="309">
        <f t="shared" si="24"/>
        <v>2625</v>
      </c>
      <c r="Z30" s="309">
        <v>1494</v>
      </c>
      <c r="AA30" s="309">
        <v>19</v>
      </c>
      <c r="AB30" s="309">
        <v>400</v>
      </c>
      <c r="AC30" s="309">
        <v>205</v>
      </c>
      <c r="AD30" s="309">
        <v>474</v>
      </c>
      <c r="AE30" s="309">
        <v>0</v>
      </c>
      <c r="AF30" s="309">
        <v>0</v>
      </c>
      <c r="AG30" s="309">
        <v>0</v>
      </c>
      <c r="AH30" s="309">
        <v>0</v>
      </c>
      <c r="AI30" s="309">
        <v>16</v>
      </c>
      <c r="AJ30" s="309" t="s">
        <v>552</v>
      </c>
      <c r="AK30" s="309" t="s">
        <v>552</v>
      </c>
      <c r="AL30" s="309" t="s">
        <v>552</v>
      </c>
      <c r="AM30" s="309" t="s">
        <v>552</v>
      </c>
      <c r="AN30" s="309" t="s">
        <v>552</v>
      </c>
      <c r="AO30" s="309" t="s">
        <v>552</v>
      </c>
      <c r="AP30" s="309" t="s">
        <v>552</v>
      </c>
      <c r="AQ30" s="309" t="s">
        <v>552</v>
      </c>
      <c r="AR30" s="309">
        <v>0</v>
      </c>
      <c r="AS30" s="309">
        <v>17</v>
      </c>
      <c r="AT30" s="309">
        <f>'施設資源化量内訳'!D30</f>
        <v>1523</v>
      </c>
      <c r="AU30" s="309">
        <f>'施設資源化量内訳'!E30</f>
        <v>0</v>
      </c>
      <c r="AV30" s="309">
        <f>'施設資源化量内訳'!F30</f>
        <v>0</v>
      </c>
      <c r="AW30" s="309">
        <f>'施設資源化量内訳'!G30</f>
        <v>0</v>
      </c>
      <c r="AX30" s="309">
        <f>'施設資源化量内訳'!H30</f>
        <v>709</v>
      </c>
      <c r="AY30" s="309">
        <f>'施設資源化量内訳'!I30</f>
        <v>0</v>
      </c>
      <c r="AZ30" s="309">
        <f>'施設資源化量内訳'!J30</f>
        <v>170</v>
      </c>
      <c r="BA30" s="309">
        <f>'施設資源化量内訳'!K30</f>
        <v>0</v>
      </c>
      <c r="BB30" s="309">
        <f>'施設資源化量内訳'!L30</f>
        <v>0</v>
      </c>
      <c r="BC30" s="309">
        <f>'施設資源化量内訳'!M30</f>
        <v>0</v>
      </c>
      <c r="BD30" s="309">
        <f>'施設資源化量内訳'!N30</f>
        <v>0</v>
      </c>
      <c r="BE30" s="309">
        <f>'施設資源化量内訳'!O30</f>
        <v>0</v>
      </c>
      <c r="BF30" s="309">
        <f>'施設資源化量内訳'!P30</f>
        <v>0</v>
      </c>
      <c r="BG30" s="309">
        <f>'施設資源化量内訳'!Q30</f>
        <v>644</v>
      </c>
      <c r="BH30" s="309">
        <f>'施設資源化量内訳'!R30</f>
        <v>0</v>
      </c>
      <c r="BI30" s="309">
        <f>'施設資源化量内訳'!S30</f>
        <v>0</v>
      </c>
      <c r="BJ30" s="309">
        <f>'施設資源化量内訳'!T30</f>
        <v>0</v>
      </c>
      <c r="BK30" s="309">
        <f>'施設資源化量内訳'!U30</f>
        <v>0</v>
      </c>
      <c r="BL30" s="309">
        <f>'施設資源化量内訳'!V30</f>
        <v>0</v>
      </c>
      <c r="BM30" s="309">
        <f>'施設資源化量内訳'!W30</f>
        <v>0</v>
      </c>
      <c r="BN30" s="309">
        <f>'施設資源化量内訳'!X30</f>
        <v>0</v>
      </c>
      <c r="BO30" s="309">
        <f t="shared" si="25"/>
        <v>132</v>
      </c>
      <c r="BP30" s="309">
        <v>82</v>
      </c>
      <c r="BQ30" s="309">
        <v>0</v>
      </c>
      <c r="BR30" s="309">
        <v>30</v>
      </c>
      <c r="BS30" s="309">
        <v>5</v>
      </c>
      <c r="BT30" s="309">
        <v>6</v>
      </c>
      <c r="BU30" s="309">
        <v>2</v>
      </c>
      <c r="BV30" s="309">
        <v>0</v>
      </c>
      <c r="BW30" s="309">
        <v>0</v>
      </c>
      <c r="BX30" s="309">
        <v>0</v>
      </c>
      <c r="BY30" s="309">
        <v>2</v>
      </c>
      <c r="BZ30" s="309" t="s">
        <v>552</v>
      </c>
      <c r="CA30" s="309" t="s">
        <v>552</v>
      </c>
      <c r="CB30" s="309" t="s">
        <v>552</v>
      </c>
      <c r="CC30" s="309" t="s">
        <v>552</v>
      </c>
      <c r="CD30" s="309" t="s">
        <v>552</v>
      </c>
      <c r="CE30" s="309" t="s">
        <v>552</v>
      </c>
      <c r="CF30" s="309" t="s">
        <v>552</v>
      </c>
      <c r="CG30" s="309" t="s">
        <v>552</v>
      </c>
      <c r="CH30" s="309">
        <v>0</v>
      </c>
      <c r="CI30" s="309">
        <v>5</v>
      </c>
      <c r="CJ30" s="313" t="s">
        <v>554</v>
      </c>
    </row>
    <row r="31" spans="1:88" s="282" customFormat="1" ht="12" customHeight="1">
      <c r="A31" s="277" t="s">
        <v>555</v>
      </c>
      <c r="B31" s="278" t="s">
        <v>610</v>
      </c>
      <c r="C31" s="277" t="s">
        <v>611</v>
      </c>
      <c r="D31" s="309">
        <f t="shared" si="27"/>
        <v>3775</v>
      </c>
      <c r="E31" s="309">
        <f t="shared" si="27"/>
        <v>2355</v>
      </c>
      <c r="F31" s="309">
        <f t="shared" si="27"/>
        <v>2</v>
      </c>
      <c r="G31" s="309">
        <f t="shared" si="27"/>
        <v>0</v>
      </c>
      <c r="H31" s="309">
        <f t="shared" si="27"/>
        <v>479</v>
      </c>
      <c r="I31" s="309">
        <f t="shared" si="27"/>
        <v>134</v>
      </c>
      <c r="J31" s="309">
        <f t="shared" si="27"/>
        <v>163</v>
      </c>
      <c r="K31" s="309">
        <f t="shared" si="27"/>
        <v>0</v>
      </c>
      <c r="L31" s="309">
        <f t="shared" si="27"/>
        <v>0</v>
      </c>
      <c r="M31" s="309">
        <f t="shared" si="27"/>
        <v>0</v>
      </c>
      <c r="N31" s="309">
        <f t="shared" si="27"/>
        <v>115</v>
      </c>
      <c r="O31" s="309">
        <f t="shared" si="27"/>
        <v>0</v>
      </c>
      <c r="P31" s="309">
        <f t="shared" si="27"/>
        <v>0</v>
      </c>
      <c r="Q31" s="309">
        <f t="shared" si="27"/>
        <v>527</v>
      </c>
      <c r="R31" s="309">
        <f t="shared" si="27"/>
        <v>0</v>
      </c>
      <c r="S31" s="309">
        <f t="shared" si="18"/>
        <v>0</v>
      </c>
      <c r="T31" s="309">
        <f t="shared" si="19"/>
        <v>0</v>
      </c>
      <c r="U31" s="309">
        <f t="shared" si="20"/>
        <v>0</v>
      </c>
      <c r="V31" s="309">
        <f t="shared" si="21"/>
        <v>0</v>
      </c>
      <c r="W31" s="309">
        <f t="shared" si="22"/>
        <v>0</v>
      </c>
      <c r="X31" s="309">
        <f t="shared" si="23"/>
        <v>0</v>
      </c>
      <c r="Y31" s="309">
        <f t="shared" si="24"/>
        <v>1375</v>
      </c>
      <c r="Z31" s="309">
        <v>1281</v>
      </c>
      <c r="AA31" s="309">
        <v>1</v>
      </c>
      <c r="AB31" s="309">
        <v>0</v>
      </c>
      <c r="AC31" s="309">
        <v>0</v>
      </c>
      <c r="AD31" s="309">
        <v>0</v>
      </c>
      <c r="AE31" s="309">
        <v>0</v>
      </c>
      <c r="AF31" s="309">
        <v>0</v>
      </c>
      <c r="AG31" s="309">
        <v>0</v>
      </c>
      <c r="AH31" s="309">
        <v>0</v>
      </c>
      <c r="AI31" s="309">
        <v>93</v>
      </c>
      <c r="AJ31" s="309" t="s">
        <v>552</v>
      </c>
      <c r="AK31" s="309" t="s">
        <v>552</v>
      </c>
      <c r="AL31" s="309" t="s">
        <v>552</v>
      </c>
      <c r="AM31" s="309" t="s">
        <v>552</v>
      </c>
      <c r="AN31" s="309" t="s">
        <v>552</v>
      </c>
      <c r="AO31" s="309" t="s">
        <v>552</v>
      </c>
      <c r="AP31" s="309" t="s">
        <v>552</v>
      </c>
      <c r="AQ31" s="309" t="s">
        <v>552</v>
      </c>
      <c r="AR31" s="309">
        <v>0</v>
      </c>
      <c r="AS31" s="309">
        <v>0</v>
      </c>
      <c r="AT31" s="309">
        <f>'施設資源化量内訳'!D31</f>
        <v>1281</v>
      </c>
      <c r="AU31" s="309">
        <f>'施設資源化量内訳'!E31</f>
        <v>13</v>
      </c>
      <c r="AV31" s="309">
        <f>'施設資源化量内訳'!F31</f>
        <v>0</v>
      </c>
      <c r="AW31" s="309">
        <f>'施設資源化量内訳'!G31</f>
        <v>0</v>
      </c>
      <c r="AX31" s="309">
        <f>'施設資源化量内訳'!H31</f>
        <v>465</v>
      </c>
      <c r="AY31" s="309">
        <f>'施設資源化量内訳'!I31</f>
        <v>114</v>
      </c>
      <c r="AZ31" s="309">
        <f>'施設資源化量内訳'!J31</f>
        <v>162</v>
      </c>
      <c r="BA31" s="309">
        <f>'施設資源化量内訳'!K31</f>
        <v>0</v>
      </c>
      <c r="BB31" s="309">
        <f>'施設資源化量内訳'!L31</f>
        <v>0</v>
      </c>
      <c r="BC31" s="309">
        <f>'施設資源化量内訳'!M31</f>
        <v>0</v>
      </c>
      <c r="BD31" s="309">
        <f>'施設資源化量内訳'!N31</f>
        <v>0</v>
      </c>
      <c r="BE31" s="309">
        <f>'施設資源化量内訳'!O31</f>
        <v>0</v>
      </c>
      <c r="BF31" s="309">
        <f>'施設資源化量内訳'!P31</f>
        <v>0</v>
      </c>
      <c r="BG31" s="309">
        <f>'施設資源化量内訳'!Q31</f>
        <v>527</v>
      </c>
      <c r="BH31" s="309">
        <f>'施設資源化量内訳'!R31</f>
        <v>0</v>
      </c>
      <c r="BI31" s="309">
        <f>'施設資源化量内訳'!S31</f>
        <v>0</v>
      </c>
      <c r="BJ31" s="309">
        <f>'施設資源化量内訳'!T31</f>
        <v>0</v>
      </c>
      <c r="BK31" s="309">
        <f>'施設資源化量内訳'!U31</f>
        <v>0</v>
      </c>
      <c r="BL31" s="309">
        <f>'施設資源化量内訳'!V31</f>
        <v>0</v>
      </c>
      <c r="BM31" s="309">
        <f>'施設資源化量内訳'!W31</f>
        <v>0</v>
      </c>
      <c r="BN31" s="309">
        <f>'施設資源化量内訳'!X31</f>
        <v>0</v>
      </c>
      <c r="BO31" s="309">
        <f t="shared" si="25"/>
        <v>1119</v>
      </c>
      <c r="BP31" s="309">
        <v>1061</v>
      </c>
      <c r="BQ31" s="309">
        <v>1</v>
      </c>
      <c r="BR31" s="309">
        <v>0</v>
      </c>
      <c r="BS31" s="309">
        <v>14</v>
      </c>
      <c r="BT31" s="309">
        <v>20</v>
      </c>
      <c r="BU31" s="309">
        <v>1</v>
      </c>
      <c r="BV31" s="309">
        <v>0</v>
      </c>
      <c r="BW31" s="309">
        <v>0</v>
      </c>
      <c r="BX31" s="309">
        <v>0</v>
      </c>
      <c r="BY31" s="309">
        <v>22</v>
      </c>
      <c r="BZ31" s="309" t="s">
        <v>552</v>
      </c>
      <c r="CA31" s="309" t="s">
        <v>552</v>
      </c>
      <c r="CB31" s="309" t="s">
        <v>552</v>
      </c>
      <c r="CC31" s="309" t="s">
        <v>552</v>
      </c>
      <c r="CD31" s="309" t="s">
        <v>552</v>
      </c>
      <c r="CE31" s="309" t="s">
        <v>552</v>
      </c>
      <c r="CF31" s="309" t="s">
        <v>552</v>
      </c>
      <c r="CG31" s="309" t="s">
        <v>552</v>
      </c>
      <c r="CH31" s="309">
        <v>0</v>
      </c>
      <c r="CI31" s="309">
        <v>0</v>
      </c>
      <c r="CJ31" s="313" t="s">
        <v>553</v>
      </c>
    </row>
    <row r="32" spans="1:88" s="282" customFormat="1" ht="12" customHeight="1">
      <c r="A32" s="277" t="s">
        <v>555</v>
      </c>
      <c r="B32" s="278" t="s">
        <v>612</v>
      </c>
      <c r="C32" s="277" t="s">
        <v>613</v>
      </c>
      <c r="D32" s="309">
        <f t="shared" si="27"/>
        <v>1845</v>
      </c>
      <c r="E32" s="309">
        <f t="shared" si="27"/>
        <v>943</v>
      </c>
      <c r="F32" s="309">
        <f t="shared" si="27"/>
        <v>0</v>
      </c>
      <c r="G32" s="309">
        <f t="shared" si="27"/>
        <v>8</v>
      </c>
      <c r="H32" s="309">
        <f t="shared" si="27"/>
        <v>422</v>
      </c>
      <c r="I32" s="309">
        <f t="shared" si="27"/>
        <v>305</v>
      </c>
      <c r="J32" s="309">
        <f t="shared" si="27"/>
        <v>54</v>
      </c>
      <c r="K32" s="309">
        <f t="shared" si="27"/>
        <v>0</v>
      </c>
      <c r="L32" s="309">
        <f t="shared" si="27"/>
        <v>17</v>
      </c>
      <c r="M32" s="309">
        <f t="shared" si="27"/>
        <v>0</v>
      </c>
      <c r="N32" s="309">
        <f t="shared" si="27"/>
        <v>1</v>
      </c>
      <c r="O32" s="309">
        <f t="shared" si="27"/>
        <v>0</v>
      </c>
      <c r="P32" s="309">
        <f t="shared" si="27"/>
        <v>0</v>
      </c>
      <c r="Q32" s="309">
        <f t="shared" si="27"/>
        <v>75</v>
      </c>
      <c r="R32" s="309">
        <f t="shared" si="27"/>
        <v>0</v>
      </c>
      <c r="S32" s="309">
        <f t="shared" si="18"/>
        <v>0</v>
      </c>
      <c r="T32" s="309">
        <f t="shared" si="19"/>
        <v>0</v>
      </c>
      <c r="U32" s="309">
        <f t="shared" si="20"/>
        <v>0</v>
      </c>
      <c r="V32" s="309">
        <f t="shared" si="21"/>
        <v>0</v>
      </c>
      <c r="W32" s="309">
        <f t="shared" si="22"/>
        <v>0</v>
      </c>
      <c r="X32" s="309">
        <f t="shared" si="23"/>
        <v>20</v>
      </c>
      <c r="Y32" s="309">
        <f t="shared" si="24"/>
        <v>979</v>
      </c>
      <c r="Z32" s="309">
        <v>617</v>
      </c>
      <c r="AA32" s="309">
        <v>0</v>
      </c>
      <c r="AB32" s="309">
        <v>8</v>
      </c>
      <c r="AC32" s="309">
        <v>273</v>
      </c>
      <c r="AD32" s="309">
        <v>0</v>
      </c>
      <c r="AE32" s="309">
        <v>54</v>
      </c>
      <c r="AF32" s="309">
        <v>0</v>
      </c>
      <c r="AG32" s="309">
        <v>17</v>
      </c>
      <c r="AH32" s="309">
        <v>0</v>
      </c>
      <c r="AI32" s="309">
        <v>0</v>
      </c>
      <c r="AJ32" s="309" t="s">
        <v>552</v>
      </c>
      <c r="AK32" s="309" t="s">
        <v>552</v>
      </c>
      <c r="AL32" s="309" t="s">
        <v>552</v>
      </c>
      <c r="AM32" s="309" t="s">
        <v>552</v>
      </c>
      <c r="AN32" s="309" t="s">
        <v>552</v>
      </c>
      <c r="AO32" s="309" t="s">
        <v>552</v>
      </c>
      <c r="AP32" s="309" t="s">
        <v>552</v>
      </c>
      <c r="AQ32" s="309" t="s">
        <v>552</v>
      </c>
      <c r="AR32" s="309">
        <v>0</v>
      </c>
      <c r="AS32" s="309">
        <v>10</v>
      </c>
      <c r="AT32" s="309">
        <f>'施設資源化量内訳'!D32</f>
        <v>526</v>
      </c>
      <c r="AU32" s="309">
        <f>'施設資源化量内訳'!E32</f>
        <v>0</v>
      </c>
      <c r="AV32" s="309">
        <f>'施設資源化量内訳'!F32</f>
        <v>0</v>
      </c>
      <c r="AW32" s="309">
        <f>'施設資源化量内訳'!G32</f>
        <v>0</v>
      </c>
      <c r="AX32" s="309">
        <f>'施設資源化量内訳'!H32</f>
        <v>145</v>
      </c>
      <c r="AY32" s="309">
        <f>'施設資源化量内訳'!I32</f>
        <v>296</v>
      </c>
      <c r="AZ32" s="309">
        <f>'施設資源化量内訳'!J32</f>
        <v>0</v>
      </c>
      <c r="BA32" s="309">
        <f>'施設資源化量内訳'!K32</f>
        <v>0</v>
      </c>
      <c r="BB32" s="309">
        <f>'施設資源化量内訳'!L32</f>
        <v>0</v>
      </c>
      <c r="BC32" s="309">
        <f>'施設資源化量内訳'!M32</f>
        <v>0</v>
      </c>
      <c r="BD32" s="309">
        <f>'施設資源化量内訳'!N32</f>
        <v>0</v>
      </c>
      <c r="BE32" s="309">
        <f>'施設資源化量内訳'!O32</f>
        <v>0</v>
      </c>
      <c r="BF32" s="309">
        <f>'施設資源化量内訳'!P32</f>
        <v>0</v>
      </c>
      <c r="BG32" s="309">
        <f>'施設資源化量内訳'!Q32</f>
        <v>75</v>
      </c>
      <c r="BH32" s="309">
        <f>'施設資源化量内訳'!R32</f>
        <v>0</v>
      </c>
      <c r="BI32" s="309">
        <f>'施設資源化量内訳'!S32</f>
        <v>0</v>
      </c>
      <c r="BJ32" s="309">
        <f>'施設資源化量内訳'!T32</f>
        <v>0</v>
      </c>
      <c r="BK32" s="309">
        <f>'施設資源化量内訳'!U32</f>
        <v>0</v>
      </c>
      <c r="BL32" s="309">
        <f>'施設資源化量内訳'!V32</f>
        <v>0</v>
      </c>
      <c r="BM32" s="309">
        <f>'施設資源化量内訳'!W32</f>
        <v>0</v>
      </c>
      <c r="BN32" s="309">
        <f>'施設資源化量内訳'!X32</f>
        <v>10</v>
      </c>
      <c r="BO32" s="309">
        <f t="shared" si="25"/>
        <v>340</v>
      </c>
      <c r="BP32" s="309">
        <v>326</v>
      </c>
      <c r="BQ32" s="309">
        <v>0</v>
      </c>
      <c r="BR32" s="309">
        <v>0</v>
      </c>
      <c r="BS32" s="309">
        <v>4</v>
      </c>
      <c r="BT32" s="309">
        <v>9</v>
      </c>
      <c r="BU32" s="309">
        <v>0</v>
      </c>
      <c r="BV32" s="309">
        <v>0</v>
      </c>
      <c r="BW32" s="309">
        <v>0</v>
      </c>
      <c r="BX32" s="309">
        <v>0</v>
      </c>
      <c r="BY32" s="309">
        <v>1</v>
      </c>
      <c r="BZ32" s="309" t="s">
        <v>552</v>
      </c>
      <c r="CA32" s="309" t="s">
        <v>552</v>
      </c>
      <c r="CB32" s="309" t="s">
        <v>552</v>
      </c>
      <c r="CC32" s="309" t="s">
        <v>552</v>
      </c>
      <c r="CD32" s="309" t="s">
        <v>552</v>
      </c>
      <c r="CE32" s="309" t="s">
        <v>552</v>
      </c>
      <c r="CF32" s="309" t="s">
        <v>552</v>
      </c>
      <c r="CG32" s="309" t="s">
        <v>552</v>
      </c>
      <c r="CH32" s="309">
        <v>0</v>
      </c>
      <c r="CI32" s="309">
        <v>0</v>
      </c>
      <c r="CJ32" s="313" t="s">
        <v>554</v>
      </c>
    </row>
    <row r="33" spans="1:88" s="282" customFormat="1" ht="12" customHeight="1">
      <c r="A33" s="277" t="s">
        <v>555</v>
      </c>
      <c r="B33" s="278" t="s">
        <v>614</v>
      </c>
      <c r="C33" s="277" t="s">
        <v>615</v>
      </c>
      <c r="D33" s="309">
        <f t="shared" si="27"/>
        <v>3115</v>
      </c>
      <c r="E33" s="309">
        <f t="shared" si="27"/>
        <v>1494</v>
      </c>
      <c r="F33" s="309">
        <f t="shared" si="27"/>
        <v>2</v>
      </c>
      <c r="G33" s="309">
        <f t="shared" si="27"/>
        <v>0</v>
      </c>
      <c r="H33" s="309">
        <f t="shared" si="27"/>
        <v>537</v>
      </c>
      <c r="I33" s="309">
        <f t="shared" si="27"/>
        <v>343</v>
      </c>
      <c r="J33" s="309">
        <f t="shared" si="27"/>
        <v>91</v>
      </c>
      <c r="K33" s="309">
        <f t="shared" si="27"/>
        <v>0</v>
      </c>
      <c r="L33" s="309">
        <f t="shared" si="27"/>
        <v>19</v>
      </c>
      <c r="M33" s="309">
        <f t="shared" si="27"/>
        <v>0</v>
      </c>
      <c r="N33" s="309">
        <f t="shared" si="27"/>
        <v>55</v>
      </c>
      <c r="O33" s="309">
        <f t="shared" si="27"/>
        <v>0</v>
      </c>
      <c r="P33" s="309">
        <f t="shared" si="27"/>
        <v>0</v>
      </c>
      <c r="Q33" s="309">
        <f t="shared" si="27"/>
        <v>363</v>
      </c>
      <c r="R33" s="309">
        <f t="shared" si="27"/>
        <v>0</v>
      </c>
      <c r="S33" s="309">
        <f t="shared" si="18"/>
        <v>0</v>
      </c>
      <c r="T33" s="309">
        <f t="shared" si="19"/>
        <v>0</v>
      </c>
      <c r="U33" s="309">
        <f t="shared" si="20"/>
        <v>0</v>
      </c>
      <c r="V33" s="309">
        <f t="shared" si="21"/>
        <v>0</v>
      </c>
      <c r="W33" s="309">
        <f t="shared" si="22"/>
        <v>0</v>
      </c>
      <c r="X33" s="309">
        <f t="shared" si="23"/>
        <v>211</v>
      </c>
      <c r="Y33" s="309">
        <f t="shared" si="24"/>
        <v>1487</v>
      </c>
      <c r="Z33" s="309">
        <v>1221</v>
      </c>
      <c r="AA33" s="309">
        <v>2</v>
      </c>
      <c r="AB33" s="309">
        <v>0</v>
      </c>
      <c r="AC33" s="309">
        <v>6</v>
      </c>
      <c r="AD33" s="309">
        <v>5</v>
      </c>
      <c r="AE33" s="309">
        <v>1</v>
      </c>
      <c r="AF33" s="309">
        <v>0</v>
      </c>
      <c r="AG33" s="309">
        <v>3</v>
      </c>
      <c r="AH33" s="309">
        <v>0</v>
      </c>
      <c r="AI33" s="309">
        <v>38</v>
      </c>
      <c r="AJ33" s="309" t="s">
        <v>552</v>
      </c>
      <c r="AK33" s="309" t="s">
        <v>552</v>
      </c>
      <c r="AL33" s="309" t="s">
        <v>552</v>
      </c>
      <c r="AM33" s="309" t="s">
        <v>552</v>
      </c>
      <c r="AN33" s="309" t="s">
        <v>552</v>
      </c>
      <c r="AO33" s="309" t="s">
        <v>552</v>
      </c>
      <c r="AP33" s="309" t="s">
        <v>552</v>
      </c>
      <c r="AQ33" s="309" t="s">
        <v>552</v>
      </c>
      <c r="AR33" s="309">
        <v>0</v>
      </c>
      <c r="AS33" s="309">
        <v>211</v>
      </c>
      <c r="AT33" s="309">
        <f>'施設資源化量内訳'!D33</f>
        <v>1425</v>
      </c>
      <c r="AU33" s="309">
        <f>'施設資源化量内訳'!E33</f>
        <v>82</v>
      </c>
      <c r="AV33" s="309">
        <f>'施設資源化量内訳'!F33</f>
        <v>0</v>
      </c>
      <c r="AW33" s="309">
        <f>'施設資源化量内訳'!G33</f>
        <v>0</v>
      </c>
      <c r="AX33" s="309">
        <f>'施設資源化量内訳'!H33</f>
        <v>527</v>
      </c>
      <c r="AY33" s="309">
        <f>'施設資源化量内訳'!I33</f>
        <v>331</v>
      </c>
      <c r="AZ33" s="309">
        <f>'施設資源化量内訳'!J33</f>
        <v>90</v>
      </c>
      <c r="BA33" s="309">
        <f>'施設資源化量内訳'!K33</f>
        <v>0</v>
      </c>
      <c r="BB33" s="309">
        <f>'施設資源化量内訳'!L33</f>
        <v>16</v>
      </c>
      <c r="BC33" s="309">
        <f>'施設資源化量内訳'!M33</f>
        <v>0</v>
      </c>
      <c r="BD33" s="309">
        <f>'施設資源化量内訳'!N33</f>
        <v>16</v>
      </c>
      <c r="BE33" s="309">
        <f>'施設資源化量内訳'!O33</f>
        <v>0</v>
      </c>
      <c r="BF33" s="309">
        <f>'施設資源化量内訳'!P33</f>
        <v>0</v>
      </c>
      <c r="BG33" s="309">
        <f>'施設資源化量内訳'!Q33</f>
        <v>363</v>
      </c>
      <c r="BH33" s="309">
        <f>'施設資源化量内訳'!R33</f>
        <v>0</v>
      </c>
      <c r="BI33" s="309">
        <f>'施設資源化量内訳'!S33</f>
        <v>0</v>
      </c>
      <c r="BJ33" s="309">
        <f>'施設資源化量内訳'!T33</f>
        <v>0</v>
      </c>
      <c r="BK33" s="309">
        <f>'施設資源化量内訳'!U33</f>
        <v>0</v>
      </c>
      <c r="BL33" s="309">
        <f>'施設資源化量内訳'!V33</f>
        <v>0</v>
      </c>
      <c r="BM33" s="309">
        <f>'施設資源化量内訳'!W33</f>
        <v>0</v>
      </c>
      <c r="BN33" s="309">
        <f>'施設資源化量内訳'!X33</f>
        <v>0</v>
      </c>
      <c r="BO33" s="309">
        <f t="shared" si="25"/>
        <v>203</v>
      </c>
      <c r="BP33" s="309">
        <v>191</v>
      </c>
      <c r="BQ33" s="309">
        <v>0</v>
      </c>
      <c r="BR33" s="309">
        <v>0</v>
      </c>
      <c r="BS33" s="309">
        <v>4</v>
      </c>
      <c r="BT33" s="309">
        <v>7</v>
      </c>
      <c r="BU33" s="309">
        <v>0</v>
      </c>
      <c r="BV33" s="309">
        <v>0</v>
      </c>
      <c r="BW33" s="309">
        <v>0</v>
      </c>
      <c r="BX33" s="309">
        <v>0</v>
      </c>
      <c r="BY33" s="309">
        <v>1</v>
      </c>
      <c r="BZ33" s="309" t="s">
        <v>552</v>
      </c>
      <c r="CA33" s="309" t="s">
        <v>552</v>
      </c>
      <c r="CB33" s="309" t="s">
        <v>552</v>
      </c>
      <c r="CC33" s="309" t="s">
        <v>552</v>
      </c>
      <c r="CD33" s="309" t="s">
        <v>552</v>
      </c>
      <c r="CE33" s="309" t="s">
        <v>552</v>
      </c>
      <c r="CF33" s="309" t="s">
        <v>552</v>
      </c>
      <c r="CG33" s="309" t="s">
        <v>552</v>
      </c>
      <c r="CH33" s="309">
        <v>0</v>
      </c>
      <c r="CI33" s="309">
        <v>0</v>
      </c>
      <c r="CJ33" s="313" t="s">
        <v>554</v>
      </c>
    </row>
    <row r="34" spans="1:88" s="282" customFormat="1" ht="12" customHeight="1">
      <c r="A34" s="277" t="s">
        <v>555</v>
      </c>
      <c r="B34" s="278" t="s">
        <v>616</v>
      </c>
      <c r="C34" s="277" t="s">
        <v>617</v>
      </c>
      <c r="D34" s="309">
        <f t="shared" si="27"/>
        <v>2109</v>
      </c>
      <c r="E34" s="309">
        <f t="shared" si="27"/>
        <v>508</v>
      </c>
      <c r="F34" s="309">
        <f t="shared" si="27"/>
        <v>0</v>
      </c>
      <c r="G34" s="309">
        <f t="shared" si="27"/>
        <v>0</v>
      </c>
      <c r="H34" s="309">
        <f t="shared" si="27"/>
        <v>541</v>
      </c>
      <c r="I34" s="309">
        <f t="shared" si="27"/>
        <v>233</v>
      </c>
      <c r="J34" s="309">
        <f t="shared" si="27"/>
        <v>62</v>
      </c>
      <c r="K34" s="309">
        <f t="shared" si="27"/>
        <v>0</v>
      </c>
      <c r="L34" s="309">
        <f t="shared" si="27"/>
        <v>0</v>
      </c>
      <c r="M34" s="309">
        <f t="shared" si="27"/>
        <v>0</v>
      </c>
      <c r="N34" s="309">
        <f t="shared" si="27"/>
        <v>3</v>
      </c>
      <c r="O34" s="309">
        <f t="shared" si="27"/>
        <v>0</v>
      </c>
      <c r="P34" s="309">
        <f t="shared" si="27"/>
        <v>0</v>
      </c>
      <c r="Q34" s="309">
        <f t="shared" si="27"/>
        <v>679</v>
      </c>
      <c r="R34" s="309">
        <f t="shared" si="27"/>
        <v>83</v>
      </c>
      <c r="S34" s="309">
        <f t="shared" si="18"/>
        <v>0</v>
      </c>
      <c r="T34" s="309">
        <f t="shared" si="19"/>
        <v>0</v>
      </c>
      <c r="U34" s="309">
        <f t="shared" si="20"/>
        <v>0</v>
      </c>
      <c r="V34" s="309">
        <f t="shared" si="21"/>
        <v>0</v>
      </c>
      <c r="W34" s="309">
        <f t="shared" si="22"/>
        <v>0</v>
      </c>
      <c r="X34" s="309">
        <f t="shared" si="23"/>
        <v>0</v>
      </c>
      <c r="Y34" s="309">
        <f t="shared" si="24"/>
        <v>0</v>
      </c>
      <c r="Z34" s="309">
        <v>0</v>
      </c>
      <c r="AA34" s="309">
        <v>0</v>
      </c>
      <c r="AB34" s="309">
        <v>0</v>
      </c>
      <c r="AC34" s="309">
        <v>0</v>
      </c>
      <c r="AD34" s="309">
        <v>0</v>
      </c>
      <c r="AE34" s="309">
        <v>0</v>
      </c>
      <c r="AF34" s="309">
        <v>0</v>
      </c>
      <c r="AG34" s="309">
        <v>0</v>
      </c>
      <c r="AH34" s="309">
        <v>0</v>
      </c>
      <c r="AI34" s="309">
        <v>0</v>
      </c>
      <c r="AJ34" s="309" t="s">
        <v>552</v>
      </c>
      <c r="AK34" s="309" t="s">
        <v>552</v>
      </c>
      <c r="AL34" s="309" t="s">
        <v>552</v>
      </c>
      <c r="AM34" s="309" t="s">
        <v>552</v>
      </c>
      <c r="AN34" s="309" t="s">
        <v>552</v>
      </c>
      <c r="AO34" s="309" t="s">
        <v>552</v>
      </c>
      <c r="AP34" s="309" t="s">
        <v>552</v>
      </c>
      <c r="AQ34" s="309" t="s">
        <v>552</v>
      </c>
      <c r="AR34" s="309">
        <v>0</v>
      </c>
      <c r="AS34" s="309">
        <v>0</v>
      </c>
      <c r="AT34" s="309">
        <f>'施設資源化量内訳'!D34</f>
        <v>2109</v>
      </c>
      <c r="AU34" s="309">
        <f>'施設資源化量内訳'!E34</f>
        <v>508</v>
      </c>
      <c r="AV34" s="309">
        <f>'施設資源化量内訳'!F34</f>
        <v>0</v>
      </c>
      <c r="AW34" s="309">
        <f>'施設資源化量内訳'!G34</f>
        <v>0</v>
      </c>
      <c r="AX34" s="309">
        <f>'施設資源化量内訳'!H34</f>
        <v>541</v>
      </c>
      <c r="AY34" s="309">
        <f>'施設資源化量内訳'!I34</f>
        <v>233</v>
      </c>
      <c r="AZ34" s="309">
        <f>'施設資源化量内訳'!J34</f>
        <v>62</v>
      </c>
      <c r="BA34" s="309">
        <f>'施設資源化量内訳'!K34</f>
        <v>0</v>
      </c>
      <c r="BB34" s="309">
        <f>'施設資源化量内訳'!L34</f>
        <v>0</v>
      </c>
      <c r="BC34" s="309">
        <f>'施設資源化量内訳'!M34</f>
        <v>0</v>
      </c>
      <c r="BD34" s="309">
        <f>'施設資源化量内訳'!N34</f>
        <v>3</v>
      </c>
      <c r="BE34" s="309">
        <f>'施設資源化量内訳'!O34</f>
        <v>0</v>
      </c>
      <c r="BF34" s="309">
        <f>'施設資源化量内訳'!P34</f>
        <v>0</v>
      </c>
      <c r="BG34" s="309">
        <f>'施設資源化量内訳'!Q34</f>
        <v>679</v>
      </c>
      <c r="BH34" s="309">
        <f>'施設資源化量内訳'!R34</f>
        <v>83</v>
      </c>
      <c r="BI34" s="309">
        <f>'施設資源化量内訳'!S34</f>
        <v>0</v>
      </c>
      <c r="BJ34" s="309">
        <f>'施設資源化量内訳'!T34</f>
        <v>0</v>
      </c>
      <c r="BK34" s="309">
        <f>'施設資源化量内訳'!U34</f>
        <v>0</v>
      </c>
      <c r="BL34" s="309">
        <f>'施設資源化量内訳'!V34</f>
        <v>0</v>
      </c>
      <c r="BM34" s="309">
        <f>'施設資源化量内訳'!W34</f>
        <v>0</v>
      </c>
      <c r="BN34" s="309">
        <f>'施設資源化量内訳'!X34</f>
        <v>0</v>
      </c>
      <c r="BO34" s="309">
        <f t="shared" si="25"/>
        <v>0</v>
      </c>
      <c r="BP34" s="309">
        <v>0</v>
      </c>
      <c r="BQ34" s="309">
        <v>0</v>
      </c>
      <c r="BR34" s="309">
        <v>0</v>
      </c>
      <c r="BS34" s="309">
        <v>0</v>
      </c>
      <c r="BT34" s="309">
        <v>0</v>
      </c>
      <c r="BU34" s="309">
        <v>0</v>
      </c>
      <c r="BV34" s="309">
        <v>0</v>
      </c>
      <c r="BW34" s="309">
        <v>0</v>
      </c>
      <c r="BX34" s="309">
        <v>0</v>
      </c>
      <c r="BY34" s="309">
        <v>0</v>
      </c>
      <c r="BZ34" s="309" t="s">
        <v>552</v>
      </c>
      <c r="CA34" s="309" t="s">
        <v>552</v>
      </c>
      <c r="CB34" s="309" t="s">
        <v>552</v>
      </c>
      <c r="CC34" s="309" t="s">
        <v>552</v>
      </c>
      <c r="CD34" s="309" t="s">
        <v>552</v>
      </c>
      <c r="CE34" s="309" t="s">
        <v>552</v>
      </c>
      <c r="CF34" s="309" t="s">
        <v>552</v>
      </c>
      <c r="CG34" s="309" t="s">
        <v>552</v>
      </c>
      <c r="CH34" s="309">
        <v>0</v>
      </c>
      <c r="CI34" s="309">
        <v>0</v>
      </c>
      <c r="CJ34" s="313" t="s">
        <v>554</v>
      </c>
    </row>
    <row r="35" spans="1:88" s="282" customFormat="1" ht="12" customHeight="1">
      <c r="A35" s="277" t="s">
        <v>555</v>
      </c>
      <c r="B35" s="278" t="s">
        <v>618</v>
      </c>
      <c r="C35" s="277" t="s">
        <v>619</v>
      </c>
      <c r="D35" s="309">
        <f t="shared" si="27"/>
        <v>26526</v>
      </c>
      <c r="E35" s="309">
        <f t="shared" si="27"/>
        <v>6191</v>
      </c>
      <c r="F35" s="309">
        <f t="shared" si="27"/>
        <v>0</v>
      </c>
      <c r="G35" s="309">
        <f t="shared" si="27"/>
        <v>0</v>
      </c>
      <c r="H35" s="309">
        <f t="shared" si="27"/>
        <v>3167</v>
      </c>
      <c r="I35" s="309">
        <f t="shared" si="27"/>
        <v>652</v>
      </c>
      <c r="J35" s="309">
        <f t="shared" si="27"/>
        <v>304</v>
      </c>
      <c r="K35" s="309">
        <f t="shared" si="27"/>
        <v>32</v>
      </c>
      <c r="L35" s="309">
        <f t="shared" si="27"/>
        <v>94</v>
      </c>
      <c r="M35" s="309">
        <f t="shared" si="27"/>
        <v>0</v>
      </c>
      <c r="N35" s="309">
        <f t="shared" si="27"/>
        <v>373</v>
      </c>
      <c r="O35" s="309">
        <f t="shared" si="27"/>
        <v>0</v>
      </c>
      <c r="P35" s="309">
        <f t="shared" si="27"/>
        <v>0</v>
      </c>
      <c r="Q35" s="309">
        <f t="shared" si="27"/>
        <v>1</v>
      </c>
      <c r="R35" s="309">
        <f t="shared" si="27"/>
        <v>14460</v>
      </c>
      <c r="S35" s="309">
        <f t="shared" si="18"/>
        <v>0</v>
      </c>
      <c r="T35" s="309">
        <f t="shared" si="19"/>
        <v>0</v>
      </c>
      <c r="U35" s="309">
        <f t="shared" si="20"/>
        <v>0</v>
      </c>
      <c r="V35" s="309">
        <f t="shared" si="21"/>
        <v>0</v>
      </c>
      <c r="W35" s="309">
        <f t="shared" si="22"/>
        <v>3</v>
      </c>
      <c r="X35" s="309">
        <f t="shared" si="23"/>
        <v>1249</v>
      </c>
      <c r="Y35" s="309">
        <f t="shared" si="24"/>
        <v>9788</v>
      </c>
      <c r="Z35" s="309">
        <v>6102</v>
      </c>
      <c r="AA35" s="309">
        <v>0</v>
      </c>
      <c r="AB35" s="309">
        <v>0</v>
      </c>
      <c r="AC35" s="309">
        <v>1823</v>
      </c>
      <c r="AD35" s="309">
        <v>157</v>
      </c>
      <c r="AE35" s="309">
        <v>53</v>
      </c>
      <c r="AF35" s="309">
        <v>28</v>
      </c>
      <c r="AG35" s="309">
        <v>0</v>
      </c>
      <c r="AH35" s="309">
        <v>0</v>
      </c>
      <c r="AI35" s="309">
        <v>373</v>
      </c>
      <c r="AJ35" s="309" t="s">
        <v>552</v>
      </c>
      <c r="AK35" s="309" t="s">
        <v>552</v>
      </c>
      <c r="AL35" s="309" t="s">
        <v>552</v>
      </c>
      <c r="AM35" s="309" t="s">
        <v>552</v>
      </c>
      <c r="AN35" s="309" t="s">
        <v>552</v>
      </c>
      <c r="AO35" s="309" t="s">
        <v>552</v>
      </c>
      <c r="AP35" s="309" t="s">
        <v>552</v>
      </c>
      <c r="AQ35" s="309" t="s">
        <v>552</v>
      </c>
      <c r="AR35" s="309">
        <v>3</v>
      </c>
      <c r="AS35" s="309">
        <v>1249</v>
      </c>
      <c r="AT35" s="309">
        <f>'施設資源化量内訳'!D35</f>
        <v>16605</v>
      </c>
      <c r="AU35" s="309">
        <f>'施設資源化量内訳'!E35</f>
        <v>0</v>
      </c>
      <c r="AV35" s="309">
        <f>'施設資源化量内訳'!F35</f>
        <v>0</v>
      </c>
      <c r="AW35" s="309">
        <f>'施設資源化量内訳'!G35</f>
        <v>0</v>
      </c>
      <c r="AX35" s="309">
        <f>'施設資源化量内訳'!H35</f>
        <v>1333</v>
      </c>
      <c r="AY35" s="309">
        <f>'施設資源化量内訳'!I35</f>
        <v>494</v>
      </c>
      <c r="AZ35" s="309">
        <f>'施設資源化量内訳'!J35</f>
        <v>230</v>
      </c>
      <c r="BA35" s="309">
        <f>'施設資源化量内訳'!K35</f>
        <v>0</v>
      </c>
      <c r="BB35" s="309">
        <f>'施設資源化量内訳'!L35</f>
        <v>87</v>
      </c>
      <c r="BC35" s="309">
        <f>'施設資源化量内訳'!M35</f>
        <v>0</v>
      </c>
      <c r="BD35" s="309">
        <f>'施設資源化量内訳'!N35</f>
        <v>0</v>
      </c>
      <c r="BE35" s="309">
        <f>'施設資源化量内訳'!O35</f>
        <v>0</v>
      </c>
      <c r="BF35" s="309">
        <f>'施設資源化量内訳'!P35</f>
        <v>0</v>
      </c>
      <c r="BG35" s="309">
        <f>'施設資源化量内訳'!Q35</f>
        <v>1</v>
      </c>
      <c r="BH35" s="309">
        <f>'施設資源化量内訳'!R35</f>
        <v>14460</v>
      </c>
      <c r="BI35" s="309">
        <f>'施設資源化量内訳'!S35</f>
        <v>0</v>
      </c>
      <c r="BJ35" s="309">
        <f>'施設資源化量内訳'!T35</f>
        <v>0</v>
      </c>
      <c r="BK35" s="309">
        <f>'施設資源化量内訳'!U35</f>
        <v>0</v>
      </c>
      <c r="BL35" s="309">
        <f>'施設資源化量内訳'!V35</f>
        <v>0</v>
      </c>
      <c r="BM35" s="309">
        <f>'施設資源化量内訳'!W35</f>
        <v>0</v>
      </c>
      <c r="BN35" s="309">
        <f>'施設資源化量内訳'!X35</f>
        <v>0</v>
      </c>
      <c r="BO35" s="309">
        <f t="shared" si="25"/>
        <v>133</v>
      </c>
      <c r="BP35" s="309">
        <v>89</v>
      </c>
      <c r="BQ35" s="309">
        <v>0</v>
      </c>
      <c r="BR35" s="309">
        <v>0</v>
      </c>
      <c r="BS35" s="309">
        <v>11</v>
      </c>
      <c r="BT35" s="309">
        <v>1</v>
      </c>
      <c r="BU35" s="309">
        <v>21</v>
      </c>
      <c r="BV35" s="309">
        <v>4</v>
      </c>
      <c r="BW35" s="309">
        <v>7</v>
      </c>
      <c r="BX35" s="309">
        <v>0</v>
      </c>
      <c r="BY35" s="309">
        <v>0</v>
      </c>
      <c r="BZ35" s="309" t="s">
        <v>552</v>
      </c>
      <c r="CA35" s="309" t="s">
        <v>552</v>
      </c>
      <c r="CB35" s="309" t="s">
        <v>552</v>
      </c>
      <c r="CC35" s="309" t="s">
        <v>552</v>
      </c>
      <c r="CD35" s="309" t="s">
        <v>552</v>
      </c>
      <c r="CE35" s="309" t="s">
        <v>552</v>
      </c>
      <c r="CF35" s="309" t="s">
        <v>552</v>
      </c>
      <c r="CG35" s="309" t="s">
        <v>552</v>
      </c>
      <c r="CH35" s="309">
        <v>0</v>
      </c>
      <c r="CI35" s="309">
        <v>0</v>
      </c>
      <c r="CJ35" s="313" t="s">
        <v>554</v>
      </c>
    </row>
    <row r="36" spans="1:88" s="282" customFormat="1" ht="12" customHeight="1">
      <c r="A36" s="277" t="s">
        <v>555</v>
      </c>
      <c r="B36" s="278" t="s">
        <v>620</v>
      </c>
      <c r="C36" s="277" t="s">
        <v>621</v>
      </c>
      <c r="D36" s="309">
        <f t="shared" si="27"/>
        <v>2340</v>
      </c>
      <c r="E36" s="309">
        <f t="shared" si="27"/>
        <v>1230</v>
      </c>
      <c r="F36" s="309">
        <f t="shared" si="27"/>
        <v>0</v>
      </c>
      <c r="G36" s="309">
        <f t="shared" si="27"/>
        <v>0</v>
      </c>
      <c r="H36" s="309">
        <f t="shared" si="27"/>
        <v>481</v>
      </c>
      <c r="I36" s="309">
        <f t="shared" si="27"/>
        <v>245</v>
      </c>
      <c r="J36" s="309">
        <f t="shared" si="27"/>
        <v>88</v>
      </c>
      <c r="K36" s="309">
        <f t="shared" si="27"/>
        <v>0</v>
      </c>
      <c r="L36" s="309">
        <f t="shared" si="27"/>
        <v>0</v>
      </c>
      <c r="M36" s="309">
        <f t="shared" si="27"/>
        <v>0</v>
      </c>
      <c r="N36" s="309">
        <f t="shared" si="27"/>
        <v>0</v>
      </c>
      <c r="O36" s="309">
        <f t="shared" si="27"/>
        <v>0</v>
      </c>
      <c r="P36" s="309">
        <f t="shared" si="27"/>
        <v>0</v>
      </c>
      <c r="Q36" s="309">
        <f t="shared" si="27"/>
        <v>0</v>
      </c>
      <c r="R36" s="309">
        <f t="shared" si="27"/>
        <v>0</v>
      </c>
      <c r="S36" s="309">
        <f t="shared" si="18"/>
        <v>0</v>
      </c>
      <c r="T36" s="309">
        <f t="shared" si="19"/>
        <v>0</v>
      </c>
      <c r="U36" s="309">
        <f t="shared" si="20"/>
        <v>0</v>
      </c>
      <c r="V36" s="309">
        <f t="shared" si="21"/>
        <v>0</v>
      </c>
      <c r="W36" s="309">
        <f t="shared" si="22"/>
        <v>0</v>
      </c>
      <c r="X36" s="309">
        <f t="shared" si="23"/>
        <v>296</v>
      </c>
      <c r="Y36" s="309">
        <f t="shared" si="24"/>
        <v>1416</v>
      </c>
      <c r="Z36" s="309">
        <v>1086</v>
      </c>
      <c r="AA36" s="309">
        <v>0</v>
      </c>
      <c r="AB36" s="309">
        <v>0</v>
      </c>
      <c r="AC36" s="309">
        <v>28</v>
      </c>
      <c r="AD36" s="309">
        <v>11</v>
      </c>
      <c r="AE36" s="309">
        <v>5</v>
      </c>
      <c r="AF36" s="309">
        <v>0</v>
      </c>
      <c r="AG36" s="309">
        <v>0</v>
      </c>
      <c r="AH36" s="309">
        <v>0</v>
      </c>
      <c r="AI36" s="309">
        <v>0</v>
      </c>
      <c r="AJ36" s="309" t="s">
        <v>552</v>
      </c>
      <c r="AK36" s="309" t="s">
        <v>552</v>
      </c>
      <c r="AL36" s="309" t="s">
        <v>552</v>
      </c>
      <c r="AM36" s="309" t="s">
        <v>552</v>
      </c>
      <c r="AN36" s="309" t="s">
        <v>552</v>
      </c>
      <c r="AO36" s="309" t="s">
        <v>552</v>
      </c>
      <c r="AP36" s="309" t="s">
        <v>552</v>
      </c>
      <c r="AQ36" s="309" t="s">
        <v>552</v>
      </c>
      <c r="AR36" s="309">
        <v>0</v>
      </c>
      <c r="AS36" s="309">
        <v>286</v>
      </c>
      <c r="AT36" s="309">
        <f>'施設資源化量内訳'!D36</f>
        <v>795</v>
      </c>
      <c r="AU36" s="309">
        <f>'施設資源化量内訳'!E36</f>
        <v>40</v>
      </c>
      <c r="AV36" s="309">
        <f>'施設資源化量内訳'!F36</f>
        <v>0</v>
      </c>
      <c r="AW36" s="309">
        <f>'施設資源化量内訳'!G36</f>
        <v>0</v>
      </c>
      <c r="AX36" s="309">
        <f>'施設資源化量内訳'!H36</f>
        <v>453</v>
      </c>
      <c r="AY36" s="309">
        <f>'施設資源化量内訳'!I36</f>
        <v>209</v>
      </c>
      <c r="AZ36" s="309">
        <f>'施設資源化量内訳'!J36</f>
        <v>83</v>
      </c>
      <c r="BA36" s="309">
        <f>'施設資源化量内訳'!K36</f>
        <v>0</v>
      </c>
      <c r="BB36" s="309">
        <f>'施設資源化量内訳'!L36</f>
        <v>0</v>
      </c>
      <c r="BC36" s="309">
        <f>'施設資源化量内訳'!M36</f>
        <v>0</v>
      </c>
      <c r="BD36" s="309">
        <f>'施設資源化量内訳'!N36</f>
        <v>0</v>
      </c>
      <c r="BE36" s="309">
        <f>'施設資源化量内訳'!O36</f>
        <v>0</v>
      </c>
      <c r="BF36" s="309">
        <f>'施設資源化量内訳'!P36</f>
        <v>0</v>
      </c>
      <c r="BG36" s="309">
        <f>'施設資源化量内訳'!Q36</f>
        <v>0</v>
      </c>
      <c r="BH36" s="309">
        <f>'施設資源化量内訳'!R36</f>
        <v>0</v>
      </c>
      <c r="BI36" s="309">
        <f>'施設資源化量内訳'!S36</f>
        <v>0</v>
      </c>
      <c r="BJ36" s="309">
        <f>'施設資源化量内訳'!T36</f>
        <v>0</v>
      </c>
      <c r="BK36" s="309">
        <f>'施設資源化量内訳'!U36</f>
        <v>0</v>
      </c>
      <c r="BL36" s="309">
        <f>'施設資源化量内訳'!V36</f>
        <v>0</v>
      </c>
      <c r="BM36" s="309">
        <f>'施設資源化量内訳'!W36</f>
        <v>0</v>
      </c>
      <c r="BN36" s="309">
        <f>'施設資源化量内訳'!X36</f>
        <v>10</v>
      </c>
      <c r="BO36" s="309">
        <f t="shared" si="25"/>
        <v>129</v>
      </c>
      <c r="BP36" s="309">
        <v>104</v>
      </c>
      <c r="BQ36" s="309">
        <v>0</v>
      </c>
      <c r="BR36" s="309">
        <v>0</v>
      </c>
      <c r="BS36" s="309">
        <v>0</v>
      </c>
      <c r="BT36" s="309">
        <v>25</v>
      </c>
      <c r="BU36" s="309">
        <v>0</v>
      </c>
      <c r="BV36" s="309">
        <v>0</v>
      </c>
      <c r="BW36" s="309">
        <v>0</v>
      </c>
      <c r="BX36" s="309">
        <v>0</v>
      </c>
      <c r="BY36" s="309">
        <v>0</v>
      </c>
      <c r="BZ36" s="309" t="s">
        <v>552</v>
      </c>
      <c r="CA36" s="309" t="s">
        <v>552</v>
      </c>
      <c r="CB36" s="309" t="s">
        <v>552</v>
      </c>
      <c r="CC36" s="309" t="s">
        <v>552</v>
      </c>
      <c r="CD36" s="309" t="s">
        <v>552</v>
      </c>
      <c r="CE36" s="309" t="s">
        <v>552</v>
      </c>
      <c r="CF36" s="309" t="s">
        <v>552</v>
      </c>
      <c r="CG36" s="309" t="s">
        <v>552</v>
      </c>
      <c r="CH36" s="309">
        <v>0</v>
      </c>
      <c r="CI36" s="309">
        <v>0</v>
      </c>
      <c r="CJ36" s="313" t="s">
        <v>553</v>
      </c>
    </row>
    <row r="37" spans="1:88" s="282" customFormat="1" ht="12" customHeight="1">
      <c r="A37" s="277" t="s">
        <v>555</v>
      </c>
      <c r="B37" s="278" t="s">
        <v>622</v>
      </c>
      <c r="C37" s="277" t="s">
        <v>623</v>
      </c>
      <c r="D37" s="309">
        <f t="shared" si="27"/>
        <v>2608</v>
      </c>
      <c r="E37" s="309">
        <f t="shared" si="27"/>
        <v>387</v>
      </c>
      <c r="F37" s="309">
        <f t="shared" si="27"/>
        <v>0</v>
      </c>
      <c r="G37" s="309">
        <f t="shared" si="27"/>
        <v>0</v>
      </c>
      <c r="H37" s="309">
        <f t="shared" si="27"/>
        <v>933</v>
      </c>
      <c r="I37" s="309">
        <f t="shared" si="27"/>
        <v>149</v>
      </c>
      <c r="J37" s="309">
        <f t="shared" si="27"/>
        <v>68</v>
      </c>
      <c r="K37" s="309">
        <f t="shared" si="27"/>
        <v>0</v>
      </c>
      <c r="L37" s="309">
        <f t="shared" si="27"/>
        <v>0</v>
      </c>
      <c r="M37" s="309">
        <f t="shared" si="27"/>
        <v>0</v>
      </c>
      <c r="N37" s="309">
        <f t="shared" si="27"/>
        <v>0</v>
      </c>
      <c r="O37" s="309">
        <f t="shared" si="27"/>
        <v>0</v>
      </c>
      <c r="P37" s="309">
        <f t="shared" si="27"/>
        <v>0</v>
      </c>
      <c r="Q37" s="309">
        <f t="shared" si="27"/>
        <v>1066</v>
      </c>
      <c r="R37" s="309">
        <f t="shared" si="27"/>
        <v>0</v>
      </c>
      <c r="S37" s="309">
        <f t="shared" si="18"/>
        <v>0</v>
      </c>
      <c r="T37" s="309">
        <f t="shared" si="19"/>
        <v>0</v>
      </c>
      <c r="U37" s="309">
        <f t="shared" si="20"/>
        <v>0</v>
      </c>
      <c r="V37" s="309">
        <f t="shared" si="21"/>
        <v>0</v>
      </c>
      <c r="W37" s="309">
        <f t="shared" si="22"/>
        <v>0</v>
      </c>
      <c r="X37" s="309">
        <f t="shared" si="23"/>
        <v>5</v>
      </c>
      <c r="Y37" s="309">
        <f t="shared" si="24"/>
        <v>464</v>
      </c>
      <c r="Z37" s="309">
        <v>379</v>
      </c>
      <c r="AA37" s="309">
        <v>0</v>
      </c>
      <c r="AB37" s="309">
        <v>0</v>
      </c>
      <c r="AC37" s="309">
        <v>0</v>
      </c>
      <c r="AD37" s="309">
        <v>85</v>
      </c>
      <c r="AE37" s="309">
        <v>0</v>
      </c>
      <c r="AF37" s="309">
        <v>0</v>
      </c>
      <c r="AG37" s="309">
        <v>0</v>
      </c>
      <c r="AH37" s="309">
        <v>0</v>
      </c>
      <c r="AI37" s="309">
        <v>0</v>
      </c>
      <c r="AJ37" s="309" t="s">
        <v>552</v>
      </c>
      <c r="AK37" s="309" t="s">
        <v>552</v>
      </c>
      <c r="AL37" s="309" t="s">
        <v>552</v>
      </c>
      <c r="AM37" s="309" t="s">
        <v>552</v>
      </c>
      <c r="AN37" s="309" t="s">
        <v>552</v>
      </c>
      <c r="AO37" s="309" t="s">
        <v>552</v>
      </c>
      <c r="AP37" s="309" t="s">
        <v>552</v>
      </c>
      <c r="AQ37" s="309" t="s">
        <v>552</v>
      </c>
      <c r="AR37" s="309">
        <v>0</v>
      </c>
      <c r="AS37" s="309">
        <v>0</v>
      </c>
      <c r="AT37" s="309">
        <f>'施設資源化量内訳'!D37</f>
        <v>2143</v>
      </c>
      <c r="AU37" s="309">
        <f>'施設資源化量内訳'!E37</f>
        <v>8</v>
      </c>
      <c r="AV37" s="309">
        <f>'施設資源化量内訳'!F37</f>
        <v>0</v>
      </c>
      <c r="AW37" s="309">
        <f>'施設資源化量内訳'!G37</f>
        <v>0</v>
      </c>
      <c r="AX37" s="309">
        <f>'施設資源化量内訳'!H37</f>
        <v>933</v>
      </c>
      <c r="AY37" s="309">
        <f>'施設資源化量内訳'!I37</f>
        <v>64</v>
      </c>
      <c r="AZ37" s="309">
        <f>'施設資源化量内訳'!J37</f>
        <v>67</v>
      </c>
      <c r="BA37" s="309">
        <f>'施設資源化量内訳'!K37</f>
        <v>0</v>
      </c>
      <c r="BB37" s="309">
        <f>'施設資源化量内訳'!L37</f>
        <v>0</v>
      </c>
      <c r="BC37" s="309">
        <f>'施設資源化量内訳'!M37</f>
        <v>0</v>
      </c>
      <c r="BD37" s="309">
        <f>'施設資源化量内訳'!N37</f>
        <v>0</v>
      </c>
      <c r="BE37" s="309">
        <f>'施設資源化量内訳'!O37</f>
        <v>0</v>
      </c>
      <c r="BF37" s="309">
        <f>'施設資源化量内訳'!P37</f>
        <v>0</v>
      </c>
      <c r="BG37" s="309">
        <f>'施設資源化量内訳'!Q37</f>
        <v>1066</v>
      </c>
      <c r="BH37" s="309">
        <f>'施設資源化量内訳'!R37</f>
        <v>0</v>
      </c>
      <c r="BI37" s="309">
        <f>'施設資源化量内訳'!S37</f>
        <v>0</v>
      </c>
      <c r="BJ37" s="309">
        <f>'施設資源化量内訳'!T37</f>
        <v>0</v>
      </c>
      <c r="BK37" s="309">
        <f>'施設資源化量内訳'!U37</f>
        <v>0</v>
      </c>
      <c r="BL37" s="309">
        <f>'施設資源化量内訳'!V37</f>
        <v>0</v>
      </c>
      <c r="BM37" s="309">
        <f>'施設資源化量内訳'!W37</f>
        <v>0</v>
      </c>
      <c r="BN37" s="309">
        <f>'施設資源化量内訳'!X37</f>
        <v>5</v>
      </c>
      <c r="BO37" s="309">
        <f t="shared" si="25"/>
        <v>1</v>
      </c>
      <c r="BP37" s="309">
        <v>0</v>
      </c>
      <c r="BQ37" s="309">
        <v>0</v>
      </c>
      <c r="BR37" s="309">
        <v>0</v>
      </c>
      <c r="BS37" s="309">
        <v>0</v>
      </c>
      <c r="BT37" s="309">
        <v>0</v>
      </c>
      <c r="BU37" s="309">
        <v>1</v>
      </c>
      <c r="BV37" s="309">
        <v>0</v>
      </c>
      <c r="BW37" s="309">
        <v>0</v>
      </c>
      <c r="BX37" s="309">
        <v>0</v>
      </c>
      <c r="BY37" s="309">
        <v>0</v>
      </c>
      <c r="BZ37" s="309" t="s">
        <v>552</v>
      </c>
      <c r="CA37" s="309" t="s">
        <v>552</v>
      </c>
      <c r="CB37" s="309" t="s">
        <v>552</v>
      </c>
      <c r="CC37" s="309" t="s">
        <v>552</v>
      </c>
      <c r="CD37" s="309" t="s">
        <v>552</v>
      </c>
      <c r="CE37" s="309" t="s">
        <v>552</v>
      </c>
      <c r="CF37" s="309" t="s">
        <v>552</v>
      </c>
      <c r="CG37" s="309" t="s">
        <v>552</v>
      </c>
      <c r="CH37" s="309">
        <v>0</v>
      </c>
      <c r="CI37" s="309">
        <v>0</v>
      </c>
      <c r="CJ37" s="313" t="s">
        <v>553</v>
      </c>
    </row>
    <row r="38" spans="1:88" s="282" customFormat="1" ht="12" customHeight="1">
      <c r="A38" s="277" t="s">
        <v>555</v>
      </c>
      <c r="B38" s="278" t="s">
        <v>624</v>
      </c>
      <c r="C38" s="277" t="s">
        <v>625</v>
      </c>
      <c r="D38" s="309">
        <f t="shared" si="27"/>
        <v>2601</v>
      </c>
      <c r="E38" s="309">
        <f t="shared" si="27"/>
        <v>1103</v>
      </c>
      <c r="F38" s="309">
        <f t="shared" si="27"/>
        <v>1</v>
      </c>
      <c r="G38" s="309">
        <f t="shared" si="27"/>
        <v>0</v>
      </c>
      <c r="H38" s="309">
        <f t="shared" si="27"/>
        <v>321</v>
      </c>
      <c r="I38" s="309">
        <f t="shared" si="27"/>
        <v>317</v>
      </c>
      <c r="J38" s="309">
        <f t="shared" si="27"/>
        <v>73</v>
      </c>
      <c r="K38" s="309">
        <f t="shared" si="27"/>
        <v>0</v>
      </c>
      <c r="L38" s="309">
        <f t="shared" si="27"/>
        <v>0</v>
      </c>
      <c r="M38" s="309">
        <f t="shared" si="27"/>
        <v>89</v>
      </c>
      <c r="N38" s="309">
        <f t="shared" si="27"/>
        <v>102</v>
      </c>
      <c r="O38" s="309">
        <f t="shared" si="27"/>
        <v>1</v>
      </c>
      <c r="P38" s="309">
        <f t="shared" si="27"/>
        <v>0</v>
      </c>
      <c r="Q38" s="309">
        <f t="shared" si="27"/>
        <v>525</v>
      </c>
      <c r="R38" s="309">
        <f t="shared" si="27"/>
        <v>0</v>
      </c>
      <c r="S38" s="309">
        <f t="shared" si="18"/>
        <v>0</v>
      </c>
      <c r="T38" s="309">
        <f t="shared" si="19"/>
        <v>0</v>
      </c>
      <c r="U38" s="309">
        <f t="shared" si="20"/>
        <v>0</v>
      </c>
      <c r="V38" s="309">
        <f t="shared" si="21"/>
        <v>0</v>
      </c>
      <c r="W38" s="309">
        <f t="shared" si="22"/>
        <v>0</v>
      </c>
      <c r="X38" s="309">
        <f t="shared" si="23"/>
        <v>69</v>
      </c>
      <c r="Y38" s="309">
        <f t="shared" si="24"/>
        <v>724</v>
      </c>
      <c r="Z38" s="309">
        <v>635</v>
      </c>
      <c r="AA38" s="309">
        <v>0</v>
      </c>
      <c r="AB38" s="309">
        <v>0</v>
      </c>
      <c r="AC38" s="309">
        <v>0</v>
      </c>
      <c r="AD38" s="309">
        <v>0</v>
      </c>
      <c r="AE38" s="309">
        <v>0</v>
      </c>
      <c r="AF38" s="309">
        <v>0</v>
      </c>
      <c r="AG38" s="309">
        <v>0</v>
      </c>
      <c r="AH38" s="309">
        <v>0</v>
      </c>
      <c r="AI38" s="309">
        <v>89</v>
      </c>
      <c r="AJ38" s="309" t="s">
        <v>552</v>
      </c>
      <c r="AK38" s="309" t="s">
        <v>552</v>
      </c>
      <c r="AL38" s="309" t="s">
        <v>552</v>
      </c>
      <c r="AM38" s="309" t="s">
        <v>552</v>
      </c>
      <c r="AN38" s="309" t="s">
        <v>552</v>
      </c>
      <c r="AO38" s="309" t="s">
        <v>552</v>
      </c>
      <c r="AP38" s="309" t="s">
        <v>552</v>
      </c>
      <c r="AQ38" s="309" t="s">
        <v>552</v>
      </c>
      <c r="AR38" s="309">
        <v>0</v>
      </c>
      <c r="AS38" s="309">
        <v>0</v>
      </c>
      <c r="AT38" s="309">
        <f>'施設資源化量内訳'!D38</f>
        <v>1375</v>
      </c>
      <c r="AU38" s="309">
        <f>'施設資源化量内訳'!E38</f>
        <v>0</v>
      </c>
      <c r="AV38" s="309">
        <f>'施設資源化量内訳'!F38</f>
        <v>0</v>
      </c>
      <c r="AW38" s="309">
        <f>'施設資源化量内訳'!G38</f>
        <v>0</v>
      </c>
      <c r="AX38" s="309">
        <f>'施設資源化量内訳'!H38</f>
        <v>311</v>
      </c>
      <c r="AY38" s="309">
        <f>'施設資源化量内訳'!I38</f>
        <v>307</v>
      </c>
      <c r="AZ38" s="309">
        <f>'施設資源化量内訳'!J38</f>
        <v>73</v>
      </c>
      <c r="BA38" s="309">
        <f>'施設資源化量内訳'!K38</f>
        <v>0</v>
      </c>
      <c r="BB38" s="309">
        <f>'施設資源化量内訳'!L38</f>
        <v>0</v>
      </c>
      <c r="BC38" s="309">
        <f>'施設資源化量内訳'!M38</f>
        <v>89</v>
      </c>
      <c r="BD38" s="309">
        <f>'施設資源化量内訳'!N38</f>
        <v>0</v>
      </c>
      <c r="BE38" s="309">
        <f>'施設資源化量内訳'!O38</f>
        <v>1</v>
      </c>
      <c r="BF38" s="309">
        <f>'施設資源化量内訳'!P38</f>
        <v>0</v>
      </c>
      <c r="BG38" s="309">
        <f>'施設資源化量内訳'!Q38</f>
        <v>525</v>
      </c>
      <c r="BH38" s="309">
        <f>'施設資源化量内訳'!R38</f>
        <v>0</v>
      </c>
      <c r="BI38" s="309">
        <f>'施設資源化量内訳'!S38</f>
        <v>0</v>
      </c>
      <c r="BJ38" s="309">
        <f>'施設資源化量内訳'!T38</f>
        <v>0</v>
      </c>
      <c r="BK38" s="309">
        <f>'施設資源化量内訳'!U38</f>
        <v>0</v>
      </c>
      <c r="BL38" s="309">
        <f>'施設資源化量内訳'!V38</f>
        <v>0</v>
      </c>
      <c r="BM38" s="309">
        <f>'施設資源化量内訳'!W38</f>
        <v>0</v>
      </c>
      <c r="BN38" s="309">
        <f>'施設資源化量内訳'!X38</f>
        <v>69</v>
      </c>
      <c r="BO38" s="309">
        <f t="shared" si="25"/>
        <v>502</v>
      </c>
      <c r="BP38" s="309">
        <v>468</v>
      </c>
      <c r="BQ38" s="309">
        <v>1</v>
      </c>
      <c r="BR38" s="309">
        <v>0</v>
      </c>
      <c r="BS38" s="309">
        <v>10</v>
      </c>
      <c r="BT38" s="309">
        <v>10</v>
      </c>
      <c r="BU38" s="309">
        <v>0</v>
      </c>
      <c r="BV38" s="309">
        <v>0</v>
      </c>
      <c r="BW38" s="309">
        <v>0</v>
      </c>
      <c r="BX38" s="309">
        <v>0</v>
      </c>
      <c r="BY38" s="309">
        <v>13</v>
      </c>
      <c r="BZ38" s="309" t="s">
        <v>552</v>
      </c>
      <c r="CA38" s="309" t="s">
        <v>552</v>
      </c>
      <c r="CB38" s="309" t="s">
        <v>552</v>
      </c>
      <c r="CC38" s="309" t="s">
        <v>552</v>
      </c>
      <c r="CD38" s="309" t="s">
        <v>552</v>
      </c>
      <c r="CE38" s="309" t="s">
        <v>552</v>
      </c>
      <c r="CF38" s="309" t="s">
        <v>552</v>
      </c>
      <c r="CG38" s="309" t="s">
        <v>552</v>
      </c>
      <c r="CH38" s="309">
        <v>0</v>
      </c>
      <c r="CI38" s="309">
        <v>0</v>
      </c>
      <c r="CJ38" s="313" t="s">
        <v>554</v>
      </c>
    </row>
    <row r="39" spans="1:88" s="282" customFormat="1" ht="12" customHeight="1">
      <c r="A39" s="277" t="s">
        <v>555</v>
      </c>
      <c r="B39" s="278" t="s">
        <v>626</v>
      </c>
      <c r="C39" s="277" t="s">
        <v>627</v>
      </c>
      <c r="D39" s="309">
        <f t="shared" si="27"/>
        <v>2569</v>
      </c>
      <c r="E39" s="309">
        <f t="shared" si="27"/>
        <v>626</v>
      </c>
      <c r="F39" s="309">
        <f t="shared" si="27"/>
        <v>0</v>
      </c>
      <c r="G39" s="309">
        <f t="shared" si="27"/>
        <v>0</v>
      </c>
      <c r="H39" s="309">
        <f t="shared" si="27"/>
        <v>368</v>
      </c>
      <c r="I39" s="309">
        <f t="shared" si="27"/>
        <v>489</v>
      </c>
      <c r="J39" s="309">
        <f t="shared" si="27"/>
        <v>56</v>
      </c>
      <c r="K39" s="309">
        <f t="shared" si="27"/>
        <v>0</v>
      </c>
      <c r="L39" s="309">
        <f t="shared" si="27"/>
        <v>0</v>
      </c>
      <c r="M39" s="309">
        <f t="shared" si="27"/>
        <v>0</v>
      </c>
      <c r="N39" s="309">
        <f t="shared" si="27"/>
        <v>0</v>
      </c>
      <c r="O39" s="309">
        <f t="shared" si="27"/>
        <v>0</v>
      </c>
      <c r="P39" s="309">
        <f t="shared" si="27"/>
        <v>0</v>
      </c>
      <c r="Q39" s="309">
        <f t="shared" si="27"/>
        <v>937</v>
      </c>
      <c r="R39" s="309">
        <f t="shared" si="27"/>
        <v>0</v>
      </c>
      <c r="S39" s="309">
        <f t="shared" si="18"/>
        <v>0</v>
      </c>
      <c r="T39" s="309">
        <f t="shared" si="19"/>
        <v>0</v>
      </c>
      <c r="U39" s="309">
        <f t="shared" si="20"/>
        <v>0</v>
      </c>
      <c r="V39" s="309">
        <f t="shared" si="21"/>
        <v>0</v>
      </c>
      <c r="W39" s="309">
        <f t="shared" si="22"/>
        <v>0</v>
      </c>
      <c r="X39" s="309">
        <f t="shared" si="23"/>
        <v>93</v>
      </c>
      <c r="Y39" s="309">
        <f t="shared" si="24"/>
        <v>476</v>
      </c>
      <c r="Z39" s="309">
        <v>476</v>
      </c>
      <c r="AA39" s="309">
        <v>0</v>
      </c>
      <c r="AB39" s="309">
        <v>0</v>
      </c>
      <c r="AC39" s="309">
        <v>0</v>
      </c>
      <c r="AD39" s="309">
        <v>0</v>
      </c>
      <c r="AE39" s="309">
        <v>0</v>
      </c>
      <c r="AF39" s="309">
        <v>0</v>
      </c>
      <c r="AG39" s="309">
        <v>0</v>
      </c>
      <c r="AH39" s="309">
        <v>0</v>
      </c>
      <c r="AI39" s="309">
        <v>0</v>
      </c>
      <c r="AJ39" s="309" t="s">
        <v>552</v>
      </c>
      <c r="AK39" s="309" t="s">
        <v>552</v>
      </c>
      <c r="AL39" s="309" t="s">
        <v>552</v>
      </c>
      <c r="AM39" s="309" t="s">
        <v>552</v>
      </c>
      <c r="AN39" s="309" t="s">
        <v>552</v>
      </c>
      <c r="AO39" s="309" t="s">
        <v>552</v>
      </c>
      <c r="AP39" s="309" t="s">
        <v>552</v>
      </c>
      <c r="AQ39" s="309" t="s">
        <v>552</v>
      </c>
      <c r="AR39" s="309">
        <v>0</v>
      </c>
      <c r="AS39" s="309">
        <v>0</v>
      </c>
      <c r="AT39" s="309">
        <f>'施設資源化量内訳'!D39</f>
        <v>1923</v>
      </c>
      <c r="AU39" s="309">
        <f>'施設資源化量内訳'!E39</f>
        <v>0</v>
      </c>
      <c r="AV39" s="309">
        <f>'施設資源化量内訳'!F39</f>
        <v>0</v>
      </c>
      <c r="AW39" s="309">
        <f>'施設資源化量内訳'!G39</f>
        <v>0</v>
      </c>
      <c r="AX39" s="309">
        <f>'施設資源化量内訳'!H39</f>
        <v>358</v>
      </c>
      <c r="AY39" s="309">
        <f>'施設資源化量内訳'!I39</f>
        <v>479</v>
      </c>
      <c r="AZ39" s="309">
        <f>'施設資源化量内訳'!J39</f>
        <v>56</v>
      </c>
      <c r="BA39" s="309">
        <f>'施設資源化量内訳'!K39</f>
        <v>0</v>
      </c>
      <c r="BB39" s="309">
        <f>'施設資源化量内訳'!L39</f>
        <v>0</v>
      </c>
      <c r="BC39" s="309">
        <f>'施設資源化量内訳'!M39</f>
        <v>0</v>
      </c>
      <c r="BD39" s="309">
        <f>'施設資源化量内訳'!N39</f>
        <v>0</v>
      </c>
      <c r="BE39" s="309">
        <f>'施設資源化量内訳'!O39</f>
        <v>0</v>
      </c>
      <c r="BF39" s="309">
        <f>'施設資源化量内訳'!P39</f>
        <v>0</v>
      </c>
      <c r="BG39" s="309">
        <f>'施設資源化量内訳'!Q39</f>
        <v>937</v>
      </c>
      <c r="BH39" s="309">
        <f>'施設資源化量内訳'!R39</f>
        <v>0</v>
      </c>
      <c r="BI39" s="309">
        <f>'施設資源化量内訳'!S39</f>
        <v>0</v>
      </c>
      <c r="BJ39" s="309">
        <f>'施設資源化量内訳'!T39</f>
        <v>0</v>
      </c>
      <c r="BK39" s="309">
        <f>'施設資源化量内訳'!U39</f>
        <v>0</v>
      </c>
      <c r="BL39" s="309">
        <f>'施設資源化量内訳'!V39</f>
        <v>0</v>
      </c>
      <c r="BM39" s="309">
        <f>'施設資源化量内訳'!W39</f>
        <v>0</v>
      </c>
      <c r="BN39" s="309">
        <f>'施設資源化量内訳'!X39</f>
        <v>93</v>
      </c>
      <c r="BO39" s="309">
        <f t="shared" si="25"/>
        <v>170</v>
      </c>
      <c r="BP39" s="309">
        <v>150</v>
      </c>
      <c r="BQ39" s="309">
        <v>0</v>
      </c>
      <c r="BR39" s="309">
        <v>0</v>
      </c>
      <c r="BS39" s="309">
        <v>10</v>
      </c>
      <c r="BT39" s="309">
        <v>10</v>
      </c>
      <c r="BU39" s="309">
        <v>0</v>
      </c>
      <c r="BV39" s="309">
        <v>0</v>
      </c>
      <c r="BW39" s="309">
        <v>0</v>
      </c>
      <c r="BX39" s="309">
        <v>0</v>
      </c>
      <c r="BY39" s="309">
        <v>0</v>
      </c>
      <c r="BZ39" s="309" t="s">
        <v>552</v>
      </c>
      <c r="CA39" s="309" t="s">
        <v>552</v>
      </c>
      <c r="CB39" s="309" t="s">
        <v>552</v>
      </c>
      <c r="CC39" s="309" t="s">
        <v>552</v>
      </c>
      <c r="CD39" s="309" t="s">
        <v>552</v>
      </c>
      <c r="CE39" s="309" t="s">
        <v>552</v>
      </c>
      <c r="CF39" s="309" t="s">
        <v>552</v>
      </c>
      <c r="CG39" s="309" t="s">
        <v>552</v>
      </c>
      <c r="CH39" s="309">
        <v>0</v>
      </c>
      <c r="CI39" s="309">
        <v>0</v>
      </c>
      <c r="CJ39" s="313" t="s">
        <v>554</v>
      </c>
    </row>
    <row r="40" spans="1:88" s="282" customFormat="1" ht="12" customHeight="1">
      <c r="A40" s="277" t="s">
        <v>555</v>
      </c>
      <c r="B40" s="278" t="s">
        <v>628</v>
      </c>
      <c r="C40" s="277" t="s">
        <v>629</v>
      </c>
      <c r="D40" s="309">
        <f t="shared" si="27"/>
        <v>1008</v>
      </c>
      <c r="E40" s="309">
        <f t="shared" si="27"/>
        <v>335</v>
      </c>
      <c r="F40" s="309">
        <f t="shared" si="27"/>
        <v>3</v>
      </c>
      <c r="G40" s="309">
        <f t="shared" si="27"/>
        <v>0</v>
      </c>
      <c r="H40" s="309">
        <f t="shared" si="27"/>
        <v>214</v>
      </c>
      <c r="I40" s="309">
        <f t="shared" si="27"/>
        <v>352</v>
      </c>
      <c r="J40" s="309">
        <f t="shared" si="27"/>
        <v>54</v>
      </c>
      <c r="K40" s="309">
        <f t="shared" si="27"/>
        <v>2</v>
      </c>
      <c r="L40" s="309">
        <f t="shared" si="27"/>
        <v>0</v>
      </c>
      <c r="M40" s="309">
        <f t="shared" si="27"/>
        <v>0</v>
      </c>
      <c r="N40" s="309">
        <f t="shared" si="27"/>
        <v>0</v>
      </c>
      <c r="O40" s="309">
        <f t="shared" si="27"/>
        <v>0</v>
      </c>
      <c r="P40" s="309">
        <f t="shared" si="27"/>
        <v>0</v>
      </c>
      <c r="Q40" s="309">
        <f t="shared" si="27"/>
        <v>28</v>
      </c>
      <c r="R40" s="309">
        <f t="shared" si="27"/>
        <v>0</v>
      </c>
      <c r="S40" s="309">
        <f t="shared" si="18"/>
        <v>0</v>
      </c>
      <c r="T40" s="309">
        <f t="shared" si="19"/>
        <v>0</v>
      </c>
      <c r="U40" s="309">
        <f t="shared" si="20"/>
        <v>0</v>
      </c>
      <c r="V40" s="309">
        <f t="shared" si="21"/>
        <v>0</v>
      </c>
      <c r="W40" s="309">
        <f t="shared" si="22"/>
        <v>0</v>
      </c>
      <c r="X40" s="309">
        <f t="shared" si="23"/>
        <v>20</v>
      </c>
      <c r="Y40" s="309">
        <f t="shared" si="24"/>
        <v>392</v>
      </c>
      <c r="Z40" s="309">
        <v>332</v>
      </c>
      <c r="AA40" s="309">
        <v>0</v>
      </c>
      <c r="AB40" s="309">
        <v>0</v>
      </c>
      <c r="AC40" s="309">
        <v>19</v>
      </c>
      <c r="AD40" s="309">
        <v>16</v>
      </c>
      <c r="AE40" s="309">
        <v>18</v>
      </c>
      <c r="AF40" s="309">
        <v>0</v>
      </c>
      <c r="AG40" s="309">
        <v>0</v>
      </c>
      <c r="AH40" s="309">
        <v>0</v>
      </c>
      <c r="AI40" s="309">
        <v>0</v>
      </c>
      <c r="AJ40" s="309" t="s">
        <v>552</v>
      </c>
      <c r="AK40" s="309" t="s">
        <v>552</v>
      </c>
      <c r="AL40" s="309" t="s">
        <v>552</v>
      </c>
      <c r="AM40" s="309" t="s">
        <v>552</v>
      </c>
      <c r="AN40" s="309" t="s">
        <v>552</v>
      </c>
      <c r="AO40" s="309" t="s">
        <v>552</v>
      </c>
      <c r="AP40" s="309" t="s">
        <v>552</v>
      </c>
      <c r="AQ40" s="309" t="s">
        <v>552</v>
      </c>
      <c r="AR40" s="309">
        <v>0</v>
      </c>
      <c r="AS40" s="309">
        <v>7</v>
      </c>
      <c r="AT40" s="309">
        <f>'施設資源化量内訳'!D40</f>
        <v>575</v>
      </c>
      <c r="AU40" s="309">
        <f>'施設資源化量内訳'!E40</f>
        <v>0</v>
      </c>
      <c r="AV40" s="309">
        <f>'施設資源化量内訳'!F40</f>
        <v>0</v>
      </c>
      <c r="AW40" s="309">
        <f>'施設資源化量内訳'!G40</f>
        <v>0</v>
      </c>
      <c r="AX40" s="309">
        <f>'施設資源化量内訳'!H40</f>
        <v>179</v>
      </c>
      <c r="AY40" s="309">
        <f>'施設資源化量内訳'!I40</f>
        <v>332</v>
      </c>
      <c r="AZ40" s="309">
        <f>'施設資源化量内訳'!J40</f>
        <v>23</v>
      </c>
      <c r="BA40" s="309">
        <f>'施設資源化量内訳'!K40</f>
        <v>0</v>
      </c>
      <c r="BB40" s="309">
        <f>'施設資源化量内訳'!L40</f>
        <v>0</v>
      </c>
      <c r="BC40" s="309">
        <f>'施設資源化量内訳'!M40</f>
        <v>0</v>
      </c>
      <c r="BD40" s="309">
        <f>'施設資源化量内訳'!N40</f>
        <v>0</v>
      </c>
      <c r="BE40" s="309">
        <f>'施設資源化量内訳'!O40</f>
        <v>0</v>
      </c>
      <c r="BF40" s="309">
        <f>'施設資源化量内訳'!P40</f>
        <v>0</v>
      </c>
      <c r="BG40" s="309">
        <f>'施設資源化量内訳'!Q40</f>
        <v>28</v>
      </c>
      <c r="BH40" s="309">
        <f>'施設資源化量内訳'!R40</f>
        <v>0</v>
      </c>
      <c r="BI40" s="309">
        <f>'施設資源化量内訳'!S40</f>
        <v>0</v>
      </c>
      <c r="BJ40" s="309">
        <f>'施設資源化量内訳'!T40</f>
        <v>0</v>
      </c>
      <c r="BK40" s="309">
        <f>'施設資源化量内訳'!U40</f>
        <v>0</v>
      </c>
      <c r="BL40" s="309">
        <f>'施設資源化量内訳'!V40</f>
        <v>0</v>
      </c>
      <c r="BM40" s="309">
        <f>'施設資源化量内訳'!W40</f>
        <v>0</v>
      </c>
      <c r="BN40" s="309">
        <f>'施設資源化量内訳'!X40</f>
        <v>13</v>
      </c>
      <c r="BO40" s="309">
        <f t="shared" si="25"/>
        <v>41</v>
      </c>
      <c r="BP40" s="309">
        <v>3</v>
      </c>
      <c r="BQ40" s="309">
        <v>3</v>
      </c>
      <c r="BR40" s="309">
        <v>0</v>
      </c>
      <c r="BS40" s="309">
        <v>16</v>
      </c>
      <c r="BT40" s="309">
        <v>4</v>
      </c>
      <c r="BU40" s="309">
        <v>13</v>
      </c>
      <c r="BV40" s="309">
        <v>2</v>
      </c>
      <c r="BW40" s="309">
        <v>0</v>
      </c>
      <c r="BX40" s="309">
        <v>0</v>
      </c>
      <c r="BY40" s="309">
        <v>0</v>
      </c>
      <c r="BZ40" s="309" t="s">
        <v>552</v>
      </c>
      <c r="CA40" s="309" t="s">
        <v>552</v>
      </c>
      <c r="CB40" s="309" t="s">
        <v>552</v>
      </c>
      <c r="CC40" s="309" t="s">
        <v>552</v>
      </c>
      <c r="CD40" s="309" t="s">
        <v>552</v>
      </c>
      <c r="CE40" s="309" t="s">
        <v>552</v>
      </c>
      <c r="CF40" s="309" t="s">
        <v>552</v>
      </c>
      <c r="CG40" s="309" t="s">
        <v>552</v>
      </c>
      <c r="CH40" s="309">
        <v>0</v>
      </c>
      <c r="CI40" s="309">
        <v>0</v>
      </c>
      <c r="CJ40" s="313" t="s">
        <v>554</v>
      </c>
    </row>
    <row r="41" spans="1:88" s="282" customFormat="1" ht="12" customHeight="1">
      <c r="A41" s="277" t="s">
        <v>555</v>
      </c>
      <c r="B41" s="278" t="s">
        <v>630</v>
      </c>
      <c r="C41" s="277" t="s">
        <v>631</v>
      </c>
      <c r="D41" s="309">
        <f t="shared" si="27"/>
        <v>1333</v>
      </c>
      <c r="E41" s="309">
        <f t="shared" si="27"/>
        <v>90</v>
      </c>
      <c r="F41" s="309">
        <f t="shared" si="27"/>
        <v>1</v>
      </c>
      <c r="G41" s="309">
        <f t="shared" si="27"/>
        <v>747</v>
      </c>
      <c r="H41" s="309">
        <f t="shared" si="27"/>
        <v>214</v>
      </c>
      <c r="I41" s="309">
        <f t="shared" si="27"/>
        <v>188</v>
      </c>
      <c r="J41" s="309">
        <f t="shared" si="27"/>
        <v>49</v>
      </c>
      <c r="K41" s="309">
        <f t="shared" si="27"/>
        <v>1</v>
      </c>
      <c r="L41" s="309">
        <f t="shared" si="27"/>
        <v>0</v>
      </c>
      <c r="M41" s="309">
        <f t="shared" si="27"/>
        <v>0</v>
      </c>
      <c r="N41" s="309">
        <f t="shared" si="27"/>
        <v>16</v>
      </c>
      <c r="O41" s="309">
        <f t="shared" si="27"/>
        <v>0</v>
      </c>
      <c r="P41" s="309">
        <f t="shared" si="27"/>
        <v>0</v>
      </c>
      <c r="Q41" s="309">
        <f t="shared" si="27"/>
        <v>0</v>
      </c>
      <c r="R41" s="309">
        <f t="shared" si="27"/>
        <v>0</v>
      </c>
      <c r="S41" s="309">
        <f t="shared" si="18"/>
        <v>0</v>
      </c>
      <c r="T41" s="309">
        <f t="shared" si="19"/>
        <v>0</v>
      </c>
      <c r="U41" s="309">
        <f t="shared" si="20"/>
        <v>0</v>
      </c>
      <c r="V41" s="309">
        <f t="shared" si="21"/>
        <v>0</v>
      </c>
      <c r="W41" s="309">
        <f t="shared" si="22"/>
        <v>0</v>
      </c>
      <c r="X41" s="309">
        <f t="shared" si="23"/>
        <v>27</v>
      </c>
      <c r="Y41" s="309">
        <f t="shared" si="24"/>
        <v>1088</v>
      </c>
      <c r="Z41" s="309">
        <v>61</v>
      </c>
      <c r="AA41" s="309">
        <v>0</v>
      </c>
      <c r="AB41" s="309">
        <v>746</v>
      </c>
      <c r="AC41" s="309">
        <v>70</v>
      </c>
      <c r="AD41" s="309">
        <v>132</v>
      </c>
      <c r="AE41" s="309">
        <v>42</v>
      </c>
      <c r="AF41" s="309">
        <v>0</v>
      </c>
      <c r="AG41" s="309">
        <v>0</v>
      </c>
      <c r="AH41" s="309">
        <v>0</v>
      </c>
      <c r="AI41" s="309">
        <v>16</v>
      </c>
      <c r="AJ41" s="309" t="s">
        <v>552</v>
      </c>
      <c r="AK41" s="309" t="s">
        <v>552</v>
      </c>
      <c r="AL41" s="309" t="s">
        <v>552</v>
      </c>
      <c r="AM41" s="309" t="s">
        <v>552</v>
      </c>
      <c r="AN41" s="309" t="s">
        <v>552</v>
      </c>
      <c r="AO41" s="309" t="s">
        <v>552</v>
      </c>
      <c r="AP41" s="309" t="s">
        <v>552</v>
      </c>
      <c r="AQ41" s="309" t="s">
        <v>552</v>
      </c>
      <c r="AR41" s="309">
        <v>0</v>
      </c>
      <c r="AS41" s="309">
        <v>21</v>
      </c>
      <c r="AT41" s="309">
        <f>'施設資源化量内訳'!D41</f>
        <v>237</v>
      </c>
      <c r="AU41" s="309">
        <f>'施設資源化量内訳'!E41</f>
        <v>28</v>
      </c>
      <c r="AV41" s="309">
        <f>'施設資源化量内訳'!F41</f>
        <v>0</v>
      </c>
      <c r="AW41" s="309">
        <f>'施設資源化量内訳'!G41</f>
        <v>0</v>
      </c>
      <c r="AX41" s="309">
        <f>'施設資源化量内訳'!H41</f>
        <v>144</v>
      </c>
      <c r="AY41" s="309">
        <f>'施設資源化量内訳'!I41</f>
        <v>53</v>
      </c>
      <c r="AZ41" s="309">
        <f>'施設資源化量内訳'!J41</f>
        <v>6</v>
      </c>
      <c r="BA41" s="309">
        <f>'施設資源化量内訳'!K41</f>
        <v>0</v>
      </c>
      <c r="BB41" s="309">
        <f>'施設資源化量内訳'!L41</f>
        <v>0</v>
      </c>
      <c r="BC41" s="309">
        <f>'施設資源化量内訳'!M41</f>
        <v>0</v>
      </c>
      <c r="BD41" s="309">
        <f>'施設資源化量内訳'!N41</f>
        <v>0</v>
      </c>
      <c r="BE41" s="309">
        <f>'施設資源化量内訳'!O41</f>
        <v>0</v>
      </c>
      <c r="BF41" s="309">
        <f>'施設資源化量内訳'!P41</f>
        <v>0</v>
      </c>
      <c r="BG41" s="309">
        <f>'施設資源化量内訳'!Q41</f>
        <v>0</v>
      </c>
      <c r="BH41" s="309">
        <f>'施設資源化量内訳'!R41</f>
        <v>0</v>
      </c>
      <c r="BI41" s="309">
        <f>'施設資源化量内訳'!S41</f>
        <v>0</v>
      </c>
      <c r="BJ41" s="309">
        <f>'施設資源化量内訳'!T41</f>
        <v>0</v>
      </c>
      <c r="BK41" s="309">
        <f>'施設資源化量内訳'!U41</f>
        <v>0</v>
      </c>
      <c r="BL41" s="309">
        <f>'施設資源化量内訳'!V41</f>
        <v>0</v>
      </c>
      <c r="BM41" s="309">
        <f>'施設資源化量内訳'!W41</f>
        <v>0</v>
      </c>
      <c r="BN41" s="309">
        <f>'施設資源化量内訳'!X41</f>
        <v>6</v>
      </c>
      <c r="BO41" s="309">
        <f t="shared" si="25"/>
        <v>8</v>
      </c>
      <c r="BP41" s="309">
        <v>1</v>
      </c>
      <c r="BQ41" s="309">
        <v>1</v>
      </c>
      <c r="BR41" s="309">
        <v>1</v>
      </c>
      <c r="BS41" s="309">
        <v>0</v>
      </c>
      <c r="BT41" s="309">
        <v>3</v>
      </c>
      <c r="BU41" s="309">
        <v>1</v>
      </c>
      <c r="BV41" s="309">
        <v>1</v>
      </c>
      <c r="BW41" s="309">
        <v>0</v>
      </c>
      <c r="BX41" s="309">
        <v>0</v>
      </c>
      <c r="BY41" s="309">
        <v>0</v>
      </c>
      <c r="BZ41" s="309" t="s">
        <v>552</v>
      </c>
      <c r="CA41" s="309" t="s">
        <v>552</v>
      </c>
      <c r="CB41" s="309" t="s">
        <v>552</v>
      </c>
      <c r="CC41" s="309" t="s">
        <v>552</v>
      </c>
      <c r="CD41" s="309" t="s">
        <v>552</v>
      </c>
      <c r="CE41" s="309" t="s">
        <v>552</v>
      </c>
      <c r="CF41" s="309" t="s">
        <v>552</v>
      </c>
      <c r="CG41" s="309" t="s">
        <v>552</v>
      </c>
      <c r="CH41" s="309">
        <v>0</v>
      </c>
      <c r="CI41" s="309">
        <v>0</v>
      </c>
      <c r="CJ41" s="313" t="s">
        <v>554</v>
      </c>
    </row>
    <row r="42" spans="1:88" s="282" customFormat="1" ht="12" customHeight="1">
      <c r="A42" s="277" t="s">
        <v>555</v>
      </c>
      <c r="B42" s="278" t="s">
        <v>632</v>
      </c>
      <c r="C42" s="277" t="s">
        <v>633</v>
      </c>
      <c r="D42" s="309">
        <f aca="true" t="shared" si="28" ref="D42:D51">SUM(Y42,AT42,BO42)</f>
        <v>838</v>
      </c>
      <c r="E42" s="309">
        <f aca="true" t="shared" si="29" ref="E42:E51">SUM(Z42,AU42,BP42)</f>
        <v>240</v>
      </c>
      <c r="F42" s="309">
        <f aca="true" t="shared" si="30" ref="F42:F51">SUM(AA42,AV42,BQ42)</f>
        <v>0</v>
      </c>
      <c r="G42" s="309">
        <f aca="true" t="shared" si="31" ref="G42:G51">SUM(AB42,AW42,BR42)</f>
        <v>0</v>
      </c>
      <c r="H42" s="309">
        <f aca="true" t="shared" si="32" ref="H42:H51">SUM(AC42,AX42,BS42)</f>
        <v>254</v>
      </c>
      <c r="I42" s="309">
        <f aca="true" t="shared" si="33" ref="I42:I51">SUM(AD42,AY42,BT42)</f>
        <v>200</v>
      </c>
      <c r="J42" s="309">
        <f aca="true" t="shared" si="34" ref="J42:J51">SUM(AE42,AZ42,BU42)</f>
        <v>17</v>
      </c>
      <c r="K42" s="309">
        <f aca="true" t="shared" si="35" ref="K42:K51">SUM(AF42,BA42,BV42)</f>
        <v>0</v>
      </c>
      <c r="L42" s="309">
        <f aca="true" t="shared" si="36" ref="L42:L51">SUM(AG42,BB42,BW42)</f>
        <v>0</v>
      </c>
      <c r="M42" s="309">
        <f aca="true" t="shared" si="37" ref="M42:M51">SUM(AH42,BC42,BX42)</f>
        <v>0</v>
      </c>
      <c r="N42" s="309">
        <f aca="true" t="shared" si="38" ref="N42:N51">SUM(AI42,BD42,BY42)</f>
        <v>0</v>
      </c>
      <c r="O42" s="309">
        <f aca="true" t="shared" si="39" ref="O42:O51">SUM(AJ42,BE42,BZ42)</f>
        <v>0</v>
      </c>
      <c r="P42" s="309">
        <f aca="true" t="shared" si="40" ref="P42:P51">SUM(AK42,BF42,CA42)</f>
        <v>0</v>
      </c>
      <c r="Q42" s="309">
        <f aca="true" t="shared" si="41" ref="Q42:Q51">SUM(AL42,BG42,CB42)</f>
        <v>127</v>
      </c>
      <c r="R42" s="309">
        <f aca="true" t="shared" si="42" ref="R42:R51">SUM(AM42,BH42,CC42)</f>
        <v>0</v>
      </c>
      <c r="S42" s="309">
        <f t="shared" si="18"/>
        <v>0</v>
      </c>
      <c r="T42" s="309">
        <f t="shared" si="19"/>
        <v>0</v>
      </c>
      <c r="U42" s="309">
        <f t="shared" si="20"/>
        <v>0</v>
      </c>
      <c r="V42" s="309">
        <f t="shared" si="21"/>
        <v>0</v>
      </c>
      <c r="W42" s="309">
        <f t="shared" si="22"/>
        <v>0</v>
      </c>
      <c r="X42" s="309">
        <f t="shared" si="23"/>
        <v>0</v>
      </c>
      <c r="Y42" s="309">
        <f t="shared" si="24"/>
        <v>0</v>
      </c>
      <c r="Z42" s="309">
        <v>0</v>
      </c>
      <c r="AA42" s="309">
        <v>0</v>
      </c>
      <c r="AB42" s="309">
        <v>0</v>
      </c>
      <c r="AC42" s="309">
        <v>0</v>
      </c>
      <c r="AD42" s="309">
        <v>0</v>
      </c>
      <c r="AE42" s="309">
        <v>0</v>
      </c>
      <c r="AF42" s="309">
        <v>0</v>
      </c>
      <c r="AG42" s="309">
        <v>0</v>
      </c>
      <c r="AH42" s="309">
        <v>0</v>
      </c>
      <c r="AI42" s="309">
        <v>0</v>
      </c>
      <c r="AJ42" s="309" t="s">
        <v>552</v>
      </c>
      <c r="AK42" s="309" t="s">
        <v>552</v>
      </c>
      <c r="AL42" s="309" t="s">
        <v>552</v>
      </c>
      <c r="AM42" s="309" t="s">
        <v>552</v>
      </c>
      <c r="AN42" s="309" t="s">
        <v>552</v>
      </c>
      <c r="AO42" s="309" t="s">
        <v>552</v>
      </c>
      <c r="AP42" s="309" t="s">
        <v>552</v>
      </c>
      <c r="AQ42" s="309" t="s">
        <v>552</v>
      </c>
      <c r="AR42" s="309">
        <v>0</v>
      </c>
      <c r="AS42" s="309">
        <v>0</v>
      </c>
      <c r="AT42" s="309">
        <f>'施設資源化量内訳'!D42</f>
        <v>598</v>
      </c>
      <c r="AU42" s="309">
        <f>'施設資源化量内訳'!E42</f>
        <v>0</v>
      </c>
      <c r="AV42" s="309">
        <f>'施設資源化量内訳'!F42</f>
        <v>0</v>
      </c>
      <c r="AW42" s="309">
        <f>'施設資源化量内訳'!G42</f>
        <v>0</v>
      </c>
      <c r="AX42" s="309">
        <f>'施設資源化量内訳'!H42</f>
        <v>254</v>
      </c>
      <c r="AY42" s="309">
        <f>'施設資源化量内訳'!I42</f>
        <v>200</v>
      </c>
      <c r="AZ42" s="309">
        <f>'施設資源化量内訳'!J42</f>
        <v>17</v>
      </c>
      <c r="BA42" s="309">
        <f>'施設資源化量内訳'!K42</f>
        <v>0</v>
      </c>
      <c r="BB42" s="309">
        <f>'施設資源化量内訳'!L42</f>
        <v>0</v>
      </c>
      <c r="BC42" s="309">
        <f>'施設資源化量内訳'!M42</f>
        <v>0</v>
      </c>
      <c r="BD42" s="309">
        <f>'施設資源化量内訳'!N42</f>
        <v>0</v>
      </c>
      <c r="BE42" s="309">
        <f>'施設資源化量内訳'!O42</f>
        <v>0</v>
      </c>
      <c r="BF42" s="309">
        <f>'施設資源化量内訳'!P42</f>
        <v>0</v>
      </c>
      <c r="BG42" s="309">
        <f>'施設資源化量内訳'!Q42</f>
        <v>127</v>
      </c>
      <c r="BH42" s="309">
        <f>'施設資源化量内訳'!R42</f>
        <v>0</v>
      </c>
      <c r="BI42" s="309">
        <f>'施設資源化量内訳'!S42</f>
        <v>0</v>
      </c>
      <c r="BJ42" s="309">
        <f>'施設資源化量内訳'!T42</f>
        <v>0</v>
      </c>
      <c r="BK42" s="309">
        <f>'施設資源化量内訳'!U42</f>
        <v>0</v>
      </c>
      <c r="BL42" s="309">
        <f>'施設資源化量内訳'!V42</f>
        <v>0</v>
      </c>
      <c r="BM42" s="309">
        <f>'施設資源化量内訳'!W42</f>
        <v>0</v>
      </c>
      <c r="BN42" s="309">
        <f>'施設資源化量内訳'!X42</f>
        <v>0</v>
      </c>
      <c r="BO42" s="309">
        <f t="shared" si="25"/>
        <v>240</v>
      </c>
      <c r="BP42" s="309">
        <v>240</v>
      </c>
      <c r="BQ42" s="309">
        <v>0</v>
      </c>
      <c r="BR42" s="309">
        <v>0</v>
      </c>
      <c r="BS42" s="309">
        <v>0</v>
      </c>
      <c r="BT42" s="309">
        <v>0</v>
      </c>
      <c r="BU42" s="309">
        <v>0</v>
      </c>
      <c r="BV42" s="309">
        <v>0</v>
      </c>
      <c r="BW42" s="309">
        <v>0</v>
      </c>
      <c r="BX42" s="309">
        <v>0</v>
      </c>
      <c r="BY42" s="309">
        <v>0</v>
      </c>
      <c r="BZ42" s="309" t="s">
        <v>552</v>
      </c>
      <c r="CA42" s="309" t="s">
        <v>552</v>
      </c>
      <c r="CB42" s="309" t="s">
        <v>552</v>
      </c>
      <c r="CC42" s="309" t="s">
        <v>552</v>
      </c>
      <c r="CD42" s="309" t="s">
        <v>552</v>
      </c>
      <c r="CE42" s="309" t="s">
        <v>552</v>
      </c>
      <c r="CF42" s="309" t="s">
        <v>552</v>
      </c>
      <c r="CG42" s="309" t="s">
        <v>552</v>
      </c>
      <c r="CH42" s="309">
        <v>0</v>
      </c>
      <c r="CI42" s="309">
        <v>0</v>
      </c>
      <c r="CJ42" s="313" t="s">
        <v>554</v>
      </c>
    </row>
    <row r="43" spans="1:88" s="282" customFormat="1" ht="12" customHeight="1">
      <c r="A43" s="277" t="s">
        <v>555</v>
      </c>
      <c r="B43" s="278" t="s">
        <v>634</v>
      </c>
      <c r="C43" s="277" t="s">
        <v>635</v>
      </c>
      <c r="D43" s="309">
        <f t="shared" si="28"/>
        <v>2885</v>
      </c>
      <c r="E43" s="309">
        <f t="shared" si="29"/>
        <v>1333</v>
      </c>
      <c r="F43" s="309">
        <f t="shared" si="30"/>
        <v>12</v>
      </c>
      <c r="G43" s="309">
        <f t="shared" si="31"/>
        <v>89</v>
      </c>
      <c r="H43" s="309">
        <f t="shared" si="32"/>
        <v>328</v>
      </c>
      <c r="I43" s="309">
        <f t="shared" si="33"/>
        <v>248</v>
      </c>
      <c r="J43" s="309">
        <f t="shared" si="34"/>
        <v>76</v>
      </c>
      <c r="K43" s="309">
        <f t="shared" si="35"/>
        <v>0</v>
      </c>
      <c r="L43" s="309">
        <f t="shared" si="36"/>
        <v>208</v>
      </c>
      <c r="M43" s="309">
        <f t="shared" si="37"/>
        <v>0</v>
      </c>
      <c r="N43" s="309">
        <f t="shared" si="38"/>
        <v>141</v>
      </c>
      <c r="O43" s="309">
        <f t="shared" si="39"/>
        <v>436</v>
      </c>
      <c r="P43" s="309">
        <f t="shared" si="40"/>
        <v>0</v>
      </c>
      <c r="Q43" s="309">
        <f t="shared" si="41"/>
        <v>0</v>
      </c>
      <c r="R43" s="309">
        <f t="shared" si="42"/>
        <v>0</v>
      </c>
      <c r="S43" s="309">
        <f t="shared" si="18"/>
        <v>0</v>
      </c>
      <c r="T43" s="309">
        <f t="shared" si="19"/>
        <v>0</v>
      </c>
      <c r="U43" s="309">
        <f t="shared" si="20"/>
        <v>0</v>
      </c>
      <c r="V43" s="309">
        <f t="shared" si="21"/>
        <v>0</v>
      </c>
      <c r="W43" s="309">
        <f t="shared" si="22"/>
        <v>0</v>
      </c>
      <c r="X43" s="309">
        <f t="shared" si="23"/>
        <v>14</v>
      </c>
      <c r="Y43" s="309">
        <f t="shared" si="24"/>
        <v>1498</v>
      </c>
      <c r="Z43" s="309">
        <v>1232</v>
      </c>
      <c r="AA43" s="309">
        <v>10</v>
      </c>
      <c r="AB43" s="309">
        <v>89</v>
      </c>
      <c r="AC43" s="309">
        <v>0</v>
      </c>
      <c r="AD43" s="309">
        <v>18</v>
      </c>
      <c r="AE43" s="309">
        <v>0</v>
      </c>
      <c r="AF43" s="309">
        <v>0</v>
      </c>
      <c r="AG43" s="309">
        <v>0</v>
      </c>
      <c r="AH43" s="309">
        <v>0</v>
      </c>
      <c r="AI43" s="309">
        <v>140</v>
      </c>
      <c r="AJ43" s="309" t="s">
        <v>552</v>
      </c>
      <c r="AK43" s="309" t="s">
        <v>552</v>
      </c>
      <c r="AL43" s="309" t="s">
        <v>552</v>
      </c>
      <c r="AM43" s="309" t="s">
        <v>552</v>
      </c>
      <c r="AN43" s="309" t="s">
        <v>552</v>
      </c>
      <c r="AO43" s="309" t="s">
        <v>552</v>
      </c>
      <c r="AP43" s="309" t="s">
        <v>552</v>
      </c>
      <c r="AQ43" s="309" t="s">
        <v>552</v>
      </c>
      <c r="AR43" s="309">
        <v>0</v>
      </c>
      <c r="AS43" s="309">
        <v>9</v>
      </c>
      <c r="AT43" s="309">
        <f>'施設資源化量内訳'!D43</f>
        <v>1273</v>
      </c>
      <c r="AU43" s="309">
        <f>'施設資源化量内訳'!E43</f>
        <v>0</v>
      </c>
      <c r="AV43" s="309">
        <f>'施設資源化量内訳'!F43</f>
        <v>0</v>
      </c>
      <c r="AW43" s="309">
        <f>'施設資源化量内訳'!G43</f>
        <v>0</v>
      </c>
      <c r="AX43" s="309">
        <f>'施設資源化量内訳'!H43</f>
        <v>321</v>
      </c>
      <c r="AY43" s="309">
        <f>'施設資源化量内訳'!I43</f>
        <v>228</v>
      </c>
      <c r="AZ43" s="309">
        <f>'施設資源化量内訳'!J43</f>
        <v>75</v>
      </c>
      <c r="BA43" s="309">
        <f>'施設資源化量内訳'!K43</f>
        <v>0</v>
      </c>
      <c r="BB43" s="309">
        <f>'施設資源化量内訳'!L43</f>
        <v>208</v>
      </c>
      <c r="BC43" s="309">
        <f>'施設資源化量内訳'!M43</f>
        <v>0</v>
      </c>
      <c r="BD43" s="309">
        <f>'施設資源化量内訳'!N43</f>
        <v>0</v>
      </c>
      <c r="BE43" s="309">
        <f>'施設資源化量内訳'!O43</f>
        <v>436</v>
      </c>
      <c r="BF43" s="309">
        <f>'施設資源化量内訳'!P43</f>
        <v>0</v>
      </c>
      <c r="BG43" s="309">
        <f>'施設資源化量内訳'!Q43</f>
        <v>0</v>
      </c>
      <c r="BH43" s="309">
        <f>'施設資源化量内訳'!R43</f>
        <v>0</v>
      </c>
      <c r="BI43" s="309">
        <f>'施設資源化量内訳'!S43</f>
        <v>0</v>
      </c>
      <c r="BJ43" s="309">
        <f>'施設資源化量内訳'!T43</f>
        <v>0</v>
      </c>
      <c r="BK43" s="309">
        <f>'施設資源化量内訳'!U43</f>
        <v>0</v>
      </c>
      <c r="BL43" s="309">
        <f>'施設資源化量内訳'!V43</f>
        <v>0</v>
      </c>
      <c r="BM43" s="309">
        <f>'施設資源化量内訳'!W43</f>
        <v>0</v>
      </c>
      <c r="BN43" s="309">
        <f>'施設資源化量内訳'!X43</f>
        <v>5</v>
      </c>
      <c r="BO43" s="309">
        <f t="shared" si="25"/>
        <v>114</v>
      </c>
      <c r="BP43" s="309">
        <v>101</v>
      </c>
      <c r="BQ43" s="309">
        <v>2</v>
      </c>
      <c r="BR43" s="309">
        <v>0</v>
      </c>
      <c r="BS43" s="309">
        <v>7</v>
      </c>
      <c r="BT43" s="309">
        <v>2</v>
      </c>
      <c r="BU43" s="309">
        <v>1</v>
      </c>
      <c r="BV43" s="309">
        <v>0</v>
      </c>
      <c r="BW43" s="309">
        <v>0</v>
      </c>
      <c r="BX43" s="309">
        <v>0</v>
      </c>
      <c r="BY43" s="309">
        <v>1</v>
      </c>
      <c r="BZ43" s="309" t="s">
        <v>552</v>
      </c>
      <c r="CA43" s="309" t="s">
        <v>552</v>
      </c>
      <c r="CB43" s="309" t="s">
        <v>552</v>
      </c>
      <c r="CC43" s="309" t="s">
        <v>552</v>
      </c>
      <c r="CD43" s="309" t="s">
        <v>552</v>
      </c>
      <c r="CE43" s="309" t="s">
        <v>552</v>
      </c>
      <c r="CF43" s="309" t="s">
        <v>552</v>
      </c>
      <c r="CG43" s="309" t="s">
        <v>552</v>
      </c>
      <c r="CH43" s="309">
        <v>0</v>
      </c>
      <c r="CI43" s="309">
        <v>0</v>
      </c>
      <c r="CJ43" s="313" t="s">
        <v>553</v>
      </c>
    </row>
    <row r="44" spans="1:88" s="282" customFormat="1" ht="12" customHeight="1">
      <c r="A44" s="277" t="s">
        <v>555</v>
      </c>
      <c r="B44" s="278" t="s">
        <v>636</v>
      </c>
      <c r="C44" s="277" t="s">
        <v>637</v>
      </c>
      <c r="D44" s="309">
        <f t="shared" si="28"/>
        <v>1296</v>
      </c>
      <c r="E44" s="309">
        <f t="shared" si="29"/>
        <v>832</v>
      </c>
      <c r="F44" s="309">
        <f t="shared" si="30"/>
        <v>0</v>
      </c>
      <c r="G44" s="309">
        <f t="shared" si="31"/>
        <v>0</v>
      </c>
      <c r="H44" s="309">
        <f t="shared" si="32"/>
        <v>246</v>
      </c>
      <c r="I44" s="309">
        <f t="shared" si="33"/>
        <v>185</v>
      </c>
      <c r="J44" s="309">
        <f t="shared" si="34"/>
        <v>25</v>
      </c>
      <c r="K44" s="309">
        <f t="shared" si="35"/>
        <v>0</v>
      </c>
      <c r="L44" s="309">
        <f t="shared" si="36"/>
        <v>1</v>
      </c>
      <c r="M44" s="309">
        <f t="shared" si="37"/>
        <v>0</v>
      </c>
      <c r="N44" s="309">
        <f t="shared" si="38"/>
        <v>0</v>
      </c>
      <c r="O44" s="309">
        <f t="shared" si="39"/>
        <v>0</v>
      </c>
      <c r="P44" s="309">
        <f t="shared" si="40"/>
        <v>0</v>
      </c>
      <c r="Q44" s="309">
        <f t="shared" si="41"/>
        <v>0</v>
      </c>
      <c r="R44" s="309">
        <f t="shared" si="42"/>
        <v>0</v>
      </c>
      <c r="S44" s="309">
        <f t="shared" si="18"/>
        <v>0</v>
      </c>
      <c r="T44" s="309">
        <f t="shared" si="19"/>
        <v>0</v>
      </c>
      <c r="U44" s="309">
        <f t="shared" si="20"/>
        <v>0</v>
      </c>
      <c r="V44" s="309">
        <f t="shared" si="21"/>
        <v>0</v>
      </c>
      <c r="W44" s="309">
        <f t="shared" si="22"/>
        <v>0</v>
      </c>
      <c r="X44" s="309">
        <f t="shared" si="23"/>
        <v>7</v>
      </c>
      <c r="Y44" s="309">
        <f t="shared" si="24"/>
        <v>1027</v>
      </c>
      <c r="Z44" s="309">
        <v>832</v>
      </c>
      <c r="AA44" s="309">
        <v>0</v>
      </c>
      <c r="AB44" s="309">
        <v>0</v>
      </c>
      <c r="AC44" s="309">
        <v>2</v>
      </c>
      <c r="AD44" s="309">
        <v>185</v>
      </c>
      <c r="AE44" s="309">
        <v>0</v>
      </c>
      <c r="AF44" s="309">
        <v>0</v>
      </c>
      <c r="AG44" s="309">
        <v>1</v>
      </c>
      <c r="AH44" s="309">
        <v>0</v>
      </c>
      <c r="AI44" s="309">
        <v>0</v>
      </c>
      <c r="AJ44" s="309" t="s">
        <v>552</v>
      </c>
      <c r="AK44" s="309" t="s">
        <v>552</v>
      </c>
      <c r="AL44" s="309" t="s">
        <v>552</v>
      </c>
      <c r="AM44" s="309" t="s">
        <v>552</v>
      </c>
      <c r="AN44" s="309" t="s">
        <v>552</v>
      </c>
      <c r="AO44" s="309" t="s">
        <v>552</v>
      </c>
      <c r="AP44" s="309" t="s">
        <v>552</v>
      </c>
      <c r="AQ44" s="309" t="s">
        <v>552</v>
      </c>
      <c r="AR44" s="309">
        <v>0</v>
      </c>
      <c r="AS44" s="309">
        <v>7</v>
      </c>
      <c r="AT44" s="309">
        <f>'施設資源化量内訳'!D44</f>
        <v>269</v>
      </c>
      <c r="AU44" s="309">
        <f>'施設資源化量内訳'!E44</f>
        <v>0</v>
      </c>
      <c r="AV44" s="309">
        <f>'施設資源化量内訳'!F44</f>
        <v>0</v>
      </c>
      <c r="AW44" s="309">
        <f>'施設資源化量内訳'!G44</f>
        <v>0</v>
      </c>
      <c r="AX44" s="309">
        <f>'施設資源化量内訳'!H44</f>
        <v>244</v>
      </c>
      <c r="AY44" s="309">
        <f>'施設資源化量内訳'!I44</f>
        <v>0</v>
      </c>
      <c r="AZ44" s="309">
        <f>'施設資源化量内訳'!J44</f>
        <v>25</v>
      </c>
      <c r="BA44" s="309">
        <f>'施設資源化量内訳'!K44</f>
        <v>0</v>
      </c>
      <c r="BB44" s="309">
        <f>'施設資源化量内訳'!L44</f>
        <v>0</v>
      </c>
      <c r="BC44" s="309">
        <f>'施設資源化量内訳'!M44</f>
        <v>0</v>
      </c>
      <c r="BD44" s="309">
        <f>'施設資源化量内訳'!N44</f>
        <v>0</v>
      </c>
      <c r="BE44" s="309">
        <f>'施設資源化量内訳'!O44</f>
        <v>0</v>
      </c>
      <c r="BF44" s="309">
        <f>'施設資源化量内訳'!P44</f>
        <v>0</v>
      </c>
      <c r="BG44" s="309">
        <f>'施設資源化量内訳'!Q44</f>
        <v>0</v>
      </c>
      <c r="BH44" s="309">
        <f>'施設資源化量内訳'!R44</f>
        <v>0</v>
      </c>
      <c r="BI44" s="309">
        <f>'施設資源化量内訳'!S44</f>
        <v>0</v>
      </c>
      <c r="BJ44" s="309">
        <f>'施設資源化量内訳'!T44</f>
        <v>0</v>
      </c>
      <c r="BK44" s="309">
        <f>'施設資源化量内訳'!U44</f>
        <v>0</v>
      </c>
      <c r="BL44" s="309">
        <f>'施設資源化量内訳'!V44</f>
        <v>0</v>
      </c>
      <c r="BM44" s="309">
        <f>'施設資源化量内訳'!W44</f>
        <v>0</v>
      </c>
      <c r="BN44" s="309">
        <f>'施設資源化量内訳'!X44</f>
        <v>0</v>
      </c>
      <c r="BO44" s="309">
        <f t="shared" si="25"/>
        <v>0</v>
      </c>
      <c r="BP44" s="309">
        <v>0</v>
      </c>
      <c r="BQ44" s="309">
        <v>0</v>
      </c>
      <c r="BR44" s="309">
        <v>0</v>
      </c>
      <c r="BS44" s="309">
        <v>0</v>
      </c>
      <c r="BT44" s="309">
        <v>0</v>
      </c>
      <c r="BU44" s="309">
        <v>0</v>
      </c>
      <c r="BV44" s="309">
        <v>0</v>
      </c>
      <c r="BW44" s="309">
        <v>0</v>
      </c>
      <c r="BX44" s="309">
        <v>0</v>
      </c>
      <c r="BY44" s="309">
        <v>0</v>
      </c>
      <c r="BZ44" s="309" t="s">
        <v>552</v>
      </c>
      <c r="CA44" s="309" t="s">
        <v>552</v>
      </c>
      <c r="CB44" s="309" t="s">
        <v>552</v>
      </c>
      <c r="CC44" s="309" t="s">
        <v>552</v>
      </c>
      <c r="CD44" s="309" t="s">
        <v>552</v>
      </c>
      <c r="CE44" s="309" t="s">
        <v>552</v>
      </c>
      <c r="CF44" s="309" t="s">
        <v>552</v>
      </c>
      <c r="CG44" s="309" t="s">
        <v>552</v>
      </c>
      <c r="CH44" s="309">
        <v>0</v>
      </c>
      <c r="CI44" s="309">
        <v>0</v>
      </c>
      <c r="CJ44" s="313" t="s">
        <v>553</v>
      </c>
    </row>
    <row r="45" spans="1:88" s="282" customFormat="1" ht="12" customHeight="1">
      <c r="A45" s="277" t="s">
        <v>555</v>
      </c>
      <c r="B45" s="278" t="s">
        <v>638</v>
      </c>
      <c r="C45" s="277" t="s">
        <v>639</v>
      </c>
      <c r="D45" s="309">
        <f t="shared" si="28"/>
        <v>1083</v>
      </c>
      <c r="E45" s="309">
        <f t="shared" si="29"/>
        <v>658</v>
      </c>
      <c r="F45" s="309">
        <f t="shared" si="30"/>
        <v>0</v>
      </c>
      <c r="G45" s="309">
        <f t="shared" si="31"/>
        <v>6</v>
      </c>
      <c r="H45" s="309">
        <f t="shared" si="32"/>
        <v>208</v>
      </c>
      <c r="I45" s="309">
        <f t="shared" si="33"/>
        <v>143</v>
      </c>
      <c r="J45" s="309">
        <f t="shared" si="34"/>
        <v>20</v>
      </c>
      <c r="K45" s="309">
        <f t="shared" si="35"/>
        <v>0</v>
      </c>
      <c r="L45" s="309">
        <f t="shared" si="36"/>
        <v>11</v>
      </c>
      <c r="M45" s="309">
        <f t="shared" si="37"/>
        <v>0</v>
      </c>
      <c r="N45" s="309">
        <f t="shared" si="38"/>
        <v>1</v>
      </c>
      <c r="O45" s="309">
        <f t="shared" si="39"/>
        <v>0</v>
      </c>
      <c r="P45" s="309">
        <f t="shared" si="40"/>
        <v>0</v>
      </c>
      <c r="Q45" s="309">
        <f t="shared" si="41"/>
        <v>27</v>
      </c>
      <c r="R45" s="309">
        <f t="shared" si="42"/>
        <v>0</v>
      </c>
      <c r="S45" s="309">
        <f t="shared" si="18"/>
        <v>0</v>
      </c>
      <c r="T45" s="309">
        <f t="shared" si="19"/>
        <v>0</v>
      </c>
      <c r="U45" s="309">
        <f t="shared" si="20"/>
        <v>0</v>
      </c>
      <c r="V45" s="309">
        <f t="shared" si="21"/>
        <v>0</v>
      </c>
      <c r="W45" s="309">
        <f t="shared" si="22"/>
        <v>0</v>
      </c>
      <c r="X45" s="309">
        <f t="shared" si="23"/>
        <v>9</v>
      </c>
      <c r="Y45" s="309">
        <f t="shared" si="24"/>
        <v>570</v>
      </c>
      <c r="Z45" s="309">
        <v>392</v>
      </c>
      <c r="AA45" s="309">
        <v>0</v>
      </c>
      <c r="AB45" s="309">
        <v>6</v>
      </c>
      <c r="AC45" s="309">
        <v>136</v>
      </c>
      <c r="AD45" s="309">
        <v>0</v>
      </c>
      <c r="AE45" s="309">
        <v>20</v>
      </c>
      <c r="AF45" s="309">
        <v>0</v>
      </c>
      <c r="AG45" s="309">
        <v>11</v>
      </c>
      <c r="AH45" s="309">
        <v>0</v>
      </c>
      <c r="AI45" s="309">
        <v>0</v>
      </c>
      <c r="AJ45" s="309" t="s">
        <v>552</v>
      </c>
      <c r="AK45" s="309" t="s">
        <v>552</v>
      </c>
      <c r="AL45" s="309" t="s">
        <v>552</v>
      </c>
      <c r="AM45" s="309" t="s">
        <v>552</v>
      </c>
      <c r="AN45" s="309" t="s">
        <v>552</v>
      </c>
      <c r="AO45" s="309" t="s">
        <v>552</v>
      </c>
      <c r="AP45" s="309" t="s">
        <v>552</v>
      </c>
      <c r="AQ45" s="309" t="s">
        <v>552</v>
      </c>
      <c r="AR45" s="309">
        <v>0</v>
      </c>
      <c r="AS45" s="309">
        <v>5</v>
      </c>
      <c r="AT45" s="309">
        <f>'施設資源化量内訳'!D45</f>
        <v>239</v>
      </c>
      <c r="AU45" s="309">
        <f>'施設資源化量内訳'!E45</f>
        <v>0</v>
      </c>
      <c r="AV45" s="309">
        <f>'施設資源化量内訳'!F45</f>
        <v>0</v>
      </c>
      <c r="AW45" s="309">
        <f>'施設資源化量内訳'!G45</f>
        <v>0</v>
      </c>
      <c r="AX45" s="309">
        <f>'施設資源化量内訳'!H45</f>
        <v>68</v>
      </c>
      <c r="AY45" s="309">
        <f>'施設資源化量内訳'!I45</f>
        <v>140</v>
      </c>
      <c r="AZ45" s="309">
        <f>'施設資源化量内訳'!J45</f>
        <v>0</v>
      </c>
      <c r="BA45" s="309">
        <f>'施設資源化量内訳'!K45</f>
        <v>0</v>
      </c>
      <c r="BB45" s="309">
        <f>'施設資源化量内訳'!L45</f>
        <v>0</v>
      </c>
      <c r="BC45" s="309">
        <f>'施設資源化量内訳'!M45</f>
        <v>0</v>
      </c>
      <c r="BD45" s="309">
        <f>'施設資源化量内訳'!N45</f>
        <v>0</v>
      </c>
      <c r="BE45" s="309">
        <f>'施設資源化量内訳'!O45</f>
        <v>0</v>
      </c>
      <c r="BF45" s="309">
        <f>'施設資源化量内訳'!P45</f>
        <v>0</v>
      </c>
      <c r="BG45" s="309">
        <f>'施設資源化量内訳'!Q45</f>
        <v>27</v>
      </c>
      <c r="BH45" s="309">
        <f>'施設資源化量内訳'!R45</f>
        <v>0</v>
      </c>
      <c r="BI45" s="309">
        <f>'施設資源化量内訳'!S45</f>
        <v>0</v>
      </c>
      <c r="BJ45" s="309">
        <f>'施設資源化量内訳'!T45</f>
        <v>0</v>
      </c>
      <c r="BK45" s="309">
        <f>'施設資源化量内訳'!U45</f>
        <v>0</v>
      </c>
      <c r="BL45" s="309">
        <f>'施設資源化量内訳'!V45</f>
        <v>0</v>
      </c>
      <c r="BM45" s="309">
        <f>'施設資源化量内訳'!W45</f>
        <v>0</v>
      </c>
      <c r="BN45" s="309">
        <f>'施設資源化量内訳'!X45</f>
        <v>4</v>
      </c>
      <c r="BO45" s="309">
        <f t="shared" si="25"/>
        <v>274</v>
      </c>
      <c r="BP45" s="309">
        <v>266</v>
      </c>
      <c r="BQ45" s="309">
        <v>0</v>
      </c>
      <c r="BR45" s="309">
        <v>0</v>
      </c>
      <c r="BS45" s="309">
        <v>4</v>
      </c>
      <c r="BT45" s="309">
        <v>3</v>
      </c>
      <c r="BU45" s="309">
        <v>0</v>
      </c>
      <c r="BV45" s="309">
        <v>0</v>
      </c>
      <c r="BW45" s="309">
        <v>0</v>
      </c>
      <c r="BX45" s="309">
        <v>0</v>
      </c>
      <c r="BY45" s="309">
        <v>1</v>
      </c>
      <c r="BZ45" s="309" t="s">
        <v>552</v>
      </c>
      <c r="CA45" s="309" t="s">
        <v>552</v>
      </c>
      <c r="CB45" s="309" t="s">
        <v>552</v>
      </c>
      <c r="CC45" s="309" t="s">
        <v>552</v>
      </c>
      <c r="CD45" s="309" t="s">
        <v>552</v>
      </c>
      <c r="CE45" s="309" t="s">
        <v>552</v>
      </c>
      <c r="CF45" s="309" t="s">
        <v>552</v>
      </c>
      <c r="CG45" s="309" t="s">
        <v>552</v>
      </c>
      <c r="CH45" s="309">
        <v>0</v>
      </c>
      <c r="CI45" s="309">
        <v>0</v>
      </c>
      <c r="CJ45" s="313" t="s">
        <v>554</v>
      </c>
    </row>
    <row r="46" spans="1:88" s="282" customFormat="1" ht="12" customHeight="1">
      <c r="A46" s="277" t="s">
        <v>555</v>
      </c>
      <c r="B46" s="278" t="s">
        <v>640</v>
      </c>
      <c r="C46" s="277" t="s">
        <v>641</v>
      </c>
      <c r="D46" s="309">
        <f t="shared" si="28"/>
        <v>2324</v>
      </c>
      <c r="E46" s="309">
        <f t="shared" si="29"/>
        <v>1111</v>
      </c>
      <c r="F46" s="309">
        <f t="shared" si="30"/>
        <v>9</v>
      </c>
      <c r="G46" s="309">
        <f t="shared" si="31"/>
        <v>161</v>
      </c>
      <c r="H46" s="309">
        <f t="shared" si="32"/>
        <v>529</v>
      </c>
      <c r="I46" s="309">
        <f t="shared" si="33"/>
        <v>305</v>
      </c>
      <c r="J46" s="309">
        <f t="shared" si="34"/>
        <v>138</v>
      </c>
      <c r="K46" s="309">
        <f t="shared" si="35"/>
        <v>4</v>
      </c>
      <c r="L46" s="309">
        <f t="shared" si="36"/>
        <v>0</v>
      </c>
      <c r="M46" s="309">
        <f t="shared" si="37"/>
        <v>0</v>
      </c>
      <c r="N46" s="309">
        <f t="shared" si="38"/>
        <v>66</v>
      </c>
      <c r="O46" s="309">
        <f t="shared" si="39"/>
        <v>0</v>
      </c>
      <c r="P46" s="309">
        <f t="shared" si="40"/>
        <v>0</v>
      </c>
      <c r="Q46" s="309">
        <f t="shared" si="41"/>
        <v>0</v>
      </c>
      <c r="R46" s="309">
        <f t="shared" si="42"/>
        <v>0</v>
      </c>
      <c r="S46" s="309">
        <f t="shared" si="18"/>
        <v>0</v>
      </c>
      <c r="T46" s="309">
        <f t="shared" si="19"/>
        <v>0</v>
      </c>
      <c r="U46" s="309">
        <f t="shared" si="20"/>
        <v>0</v>
      </c>
      <c r="V46" s="309">
        <f t="shared" si="21"/>
        <v>0</v>
      </c>
      <c r="W46" s="309">
        <f t="shared" si="22"/>
        <v>1</v>
      </c>
      <c r="X46" s="309">
        <f t="shared" si="23"/>
        <v>0</v>
      </c>
      <c r="Y46" s="309">
        <f t="shared" si="24"/>
        <v>733</v>
      </c>
      <c r="Z46" s="309">
        <v>668</v>
      </c>
      <c r="AA46" s="309">
        <v>3</v>
      </c>
      <c r="AB46" s="309">
        <v>0</v>
      </c>
      <c r="AC46" s="309">
        <v>0</v>
      </c>
      <c r="AD46" s="309">
        <v>0</v>
      </c>
      <c r="AE46" s="309">
        <v>0</v>
      </c>
      <c r="AF46" s="309">
        <v>0</v>
      </c>
      <c r="AG46" s="309">
        <v>0</v>
      </c>
      <c r="AH46" s="309">
        <v>0</v>
      </c>
      <c r="AI46" s="309">
        <v>62</v>
      </c>
      <c r="AJ46" s="309" t="s">
        <v>552</v>
      </c>
      <c r="AK46" s="309" t="s">
        <v>552</v>
      </c>
      <c r="AL46" s="309" t="s">
        <v>552</v>
      </c>
      <c r="AM46" s="309" t="s">
        <v>552</v>
      </c>
      <c r="AN46" s="309" t="s">
        <v>552</v>
      </c>
      <c r="AO46" s="309" t="s">
        <v>552</v>
      </c>
      <c r="AP46" s="309" t="s">
        <v>552</v>
      </c>
      <c r="AQ46" s="309" t="s">
        <v>552</v>
      </c>
      <c r="AR46" s="309">
        <v>0</v>
      </c>
      <c r="AS46" s="309">
        <v>0</v>
      </c>
      <c r="AT46" s="309">
        <f>'施設資源化量内訳'!D46</f>
        <v>939</v>
      </c>
      <c r="AU46" s="309">
        <f>'施設資源化量内訳'!E46</f>
        <v>0</v>
      </c>
      <c r="AV46" s="309">
        <f>'施設資源化量内訳'!F46</f>
        <v>0</v>
      </c>
      <c r="AW46" s="309">
        <f>'施設資源化量内訳'!G46</f>
        <v>0</v>
      </c>
      <c r="AX46" s="309">
        <f>'施設資源化量内訳'!H46</f>
        <v>516</v>
      </c>
      <c r="AY46" s="309">
        <f>'施設資源化量内訳'!I46</f>
        <v>304</v>
      </c>
      <c r="AZ46" s="309">
        <f>'施設資源化量内訳'!J46</f>
        <v>119</v>
      </c>
      <c r="BA46" s="309">
        <f>'施設資源化量内訳'!K46</f>
        <v>0</v>
      </c>
      <c r="BB46" s="309">
        <f>'施設資源化量内訳'!L46</f>
        <v>0</v>
      </c>
      <c r="BC46" s="309">
        <f>'施設資源化量内訳'!M46</f>
        <v>0</v>
      </c>
      <c r="BD46" s="309">
        <f>'施設資源化量内訳'!N46</f>
        <v>0</v>
      </c>
      <c r="BE46" s="309">
        <f>'施設資源化量内訳'!O46</f>
        <v>0</v>
      </c>
      <c r="BF46" s="309">
        <f>'施設資源化量内訳'!P46</f>
        <v>0</v>
      </c>
      <c r="BG46" s="309">
        <f>'施設資源化量内訳'!Q46</f>
        <v>0</v>
      </c>
      <c r="BH46" s="309">
        <f>'施設資源化量内訳'!R46</f>
        <v>0</v>
      </c>
      <c r="BI46" s="309">
        <f>'施設資源化量内訳'!S46</f>
        <v>0</v>
      </c>
      <c r="BJ46" s="309">
        <f>'施設資源化量内訳'!T46</f>
        <v>0</v>
      </c>
      <c r="BK46" s="309">
        <f>'施設資源化量内訳'!U46</f>
        <v>0</v>
      </c>
      <c r="BL46" s="309">
        <f>'施設資源化量内訳'!V46</f>
        <v>0</v>
      </c>
      <c r="BM46" s="309">
        <f>'施設資源化量内訳'!W46</f>
        <v>0</v>
      </c>
      <c r="BN46" s="309">
        <f>'施設資源化量内訳'!X46</f>
        <v>0</v>
      </c>
      <c r="BO46" s="309">
        <f t="shared" si="25"/>
        <v>652</v>
      </c>
      <c r="BP46" s="309">
        <v>443</v>
      </c>
      <c r="BQ46" s="309">
        <v>6</v>
      </c>
      <c r="BR46" s="309">
        <v>161</v>
      </c>
      <c r="BS46" s="309">
        <v>13</v>
      </c>
      <c r="BT46" s="309">
        <v>1</v>
      </c>
      <c r="BU46" s="309">
        <v>19</v>
      </c>
      <c r="BV46" s="309">
        <v>4</v>
      </c>
      <c r="BW46" s="309">
        <v>0</v>
      </c>
      <c r="BX46" s="309">
        <v>0</v>
      </c>
      <c r="BY46" s="309">
        <v>4</v>
      </c>
      <c r="BZ46" s="309" t="s">
        <v>552</v>
      </c>
      <c r="CA46" s="309" t="s">
        <v>552</v>
      </c>
      <c r="CB46" s="309" t="s">
        <v>552</v>
      </c>
      <c r="CC46" s="309" t="s">
        <v>552</v>
      </c>
      <c r="CD46" s="309" t="s">
        <v>552</v>
      </c>
      <c r="CE46" s="309" t="s">
        <v>552</v>
      </c>
      <c r="CF46" s="309" t="s">
        <v>552</v>
      </c>
      <c r="CG46" s="309" t="s">
        <v>552</v>
      </c>
      <c r="CH46" s="309">
        <v>1</v>
      </c>
      <c r="CI46" s="309">
        <v>0</v>
      </c>
      <c r="CJ46" s="313" t="s">
        <v>553</v>
      </c>
    </row>
    <row r="47" spans="1:88" s="282" customFormat="1" ht="12" customHeight="1">
      <c r="A47" s="277" t="s">
        <v>555</v>
      </c>
      <c r="B47" s="278" t="s">
        <v>642</v>
      </c>
      <c r="C47" s="277" t="s">
        <v>643</v>
      </c>
      <c r="D47" s="309">
        <f t="shared" si="28"/>
        <v>799</v>
      </c>
      <c r="E47" s="309">
        <f t="shared" si="29"/>
        <v>226</v>
      </c>
      <c r="F47" s="309">
        <f t="shared" si="30"/>
        <v>0</v>
      </c>
      <c r="G47" s="309">
        <f t="shared" si="31"/>
        <v>31</v>
      </c>
      <c r="H47" s="309">
        <f t="shared" si="32"/>
        <v>62</v>
      </c>
      <c r="I47" s="309">
        <f t="shared" si="33"/>
        <v>83</v>
      </c>
      <c r="J47" s="309">
        <f t="shared" si="34"/>
        <v>0</v>
      </c>
      <c r="K47" s="309">
        <f t="shared" si="35"/>
        <v>0</v>
      </c>
      <c r="L47" s="309">
        <f t="shared" si="36"/>
        <v>0</v>
      </c>
      <c r="M47" s="309">
        <f t="shared" si="37"/>
        <v>0</v>
      </c>
      <c r="N47" s="309">
        <f t="shared" si="38"/>
        <v>7</v>
      </c>
      <c r="O47" s="309">
        <f t="shared" si="39"/>
        <v>0</v>
      </c>
      <c r="P47" s="309">
        <f t="shared" si="40"/>
        <v>0</v>
      </c>
      <c r="Q47" s="309">
        <f t="shared" si="41"/>
        <v>199</v>
      </c>
      <c r="R47" s="309">
        <f t="shared" si="42"/>
        <v>0</v>
      </c>
      <c r="S47" s="309">
        <f t="shared" si="18"/>
        <v>0</v>
      </c>
      <c r="T47" s="309">
        <f t="shared" si="19"/>
        <v>0</v>
      </c>
      <c r="U47" s="309">
        <f t="shared" si="20"/>
        <v>0</v>
      </c>
      <c r="V47" s="309">
        <f t="shared" si="21"/>
        <v>0</v>
      </c>
      <c r="W47" s="309">
        <f t="shared" si="22"/>
        <v>0</v>
      </c>
      <c r="X47" s="309">
        <f t="shared" si="23"/>
        <v>191</v>
      </c>
      <c r="Y47" s="309">
        <f t="shared" si="24"/>
        <v>471</v>
      </c>
      <c r="Z47" s="309">
        <v>212</v>
      </c>
      <c r="AA47" s="309">
        <v>0</v>
      </c>
      <c r="AB47" s="309">
        <v>0</v>
      </c>
      <c r="AC47" s="309">
        <v>0</v>
      </c>
      <c r="AD47" s="309">
        <v>61</v>
      </c>
      <c r="AE47" s="309">
        <v>0</v>
      </c>
      <c r="AF47" s="309">
        <v>0</v>
      </c>
      <c r="AG47" s="309">
        <v>0</v>
      </c>
      <c r="AH47" s="309">
        <v>0</v>
      </c>
      <c r="AI47" s="309">
        <v>7</v>
      </c>
      <c r="AJ47" s="309" t="s">
        <v>552</v>
      </c>
      <c r="AK47" s="309" t="s">
        <v>552</v>
      </c>
      <c r="AL47" s="309" t="s">
        <v>552</v>
      </c>
      <c r="AM47" s="309" t="s">
        <v>552</v>
      </c>
      <c r="AN47" s="309" t="s">
        <v>552</v>
      </c>
      <c r="AO47" s="309" t="s">
        <v>552</v>
      </c>
      <c r="AP47" s="309" t="s">
        <v>552</v>
      </c>
      <c r="AQ47" s="309" t="s">
        <v>552</v>
      </c>
      <c r="AR47" s="309">
        <v>0</v>
      </c>
      <c r="AS47" s="309">
        <v>191</v>
      </c>
      <c r="AT47" s="309">
        <f>'施設資源化量内訳'!D47</f>
        <v>313</v>
      </c>
      <c r="AU47" s="309">
        <f>'施設資源化量内訳'!E47</f>
        <v>0</v>
      </c>
      <c r="AV47" s="309">
        <f>'施設資源化量内訳'!F47</f>
        <v>0</v>
      </c>
      <c r="AW47" s="309">
        <f>'施設資源化量内訳'!G47</f>
        <v>31</v>
      </c>
      <c r="AX47" s="309">
        <f>'施設資源化量内訳'!H47</f>
        <v>62</v>
      </c>
      <c r="AY47" s="309">
        <f>'施設資源化量内訳'!I47</f>
        <v>21</v>
      </c>
      <c r="AZ47" s="309">
        <f>'施設資源化量内訳'!J47</f>
        <v>0</v>
      </c>
      <c r="BA47" s="309">
        <f>'施設資源化量内訳'!K47</f>
        <v>0</v>
      </c>
      <c r="BB47" s="309">
        <f>'施設資源化量内訳'!L47</f>
        <v>0</v>
      </c>
      <c r="BC47" s="309">
        <f>'施設資源化量内訳'!M47</f>
        <v>0</v>
      </c>
      <c r="BD47" s="309">
        <f>'施設資源化量内訳'!N47</f>
        <v>0</v>
      </c>
      <c r="BE47" s="309">
        <f>'施設資源化量内訳'!O47</f>
        <v>0</v>
      </c>
      <c r="BF47" s="309">
        <f>'施設資源化量内訳'!P47</f>
        <v>0</v>
      </c>
      <c r="BG47" s="309">
        <f>'施設資源化量内訳'!Q47</f>
        <v>199</v>
      </c>
      <c r="BH47" s="309">
        <f>'施設資源化量内訳'!R47</f>
        <v>0</v>
      </c>
      <c r="BI47" s="309">
        <f>'施設資源化量内訳'!S47</f>
        <v>0</v>
      </c>
      <c r="BJ47" s="309">
        <f>'施設資源化量内訳'!T47</f>
        <v>0</v>
      </c>
      <c r="BK47" s="309">
        <f>'施設資源化量内訳'!U47</f>
        <v>0</v>
      </c>
      <c r="BL47" s="309">
        <f>'施設資源化量内訳'!V47</f>
        <v>0</v>
      </c>
      <c r="BM47" s="309">
        <f>'施設資源化量内訳'!W47</f>
        <v>0</v>
      </c>
      <c r="BN47" s="309">
        <f>'施設資源化量内訳'!X47</f>
        <v>0</v>
      </c>
      <c r="BO47" s="309">
        <f t="shared" si="25"/>
        <v>15</v>
      </c>
      <c r="BP47" s="309">
        <v>14</v>
      </c>
      <c r="BQ47" s="309">
        <v>0</v>
      </c>
      <c r="BR47" s="309">
        <v>0</v>
      </c>
      <c r="BS47" s="309">
        <v>0</v>
      </c>
      <c r="BT47" s="309">
        <v>1</v>
      </c>
      <c r="BU47" s="309">
        <v>0</v>
      </c>
      <c r="BV47" s="309">
        <v>0</v>
      </c>
      <c r="BW47" s="309">
        <v>0</v>
      </c>
      <c r="BX47" s="309">
        <v>0</v>
      </c>
      <c r="BY47" s="309">
        <v>0</v>
      </c>
      <c r="BZ47" s="309" t="s">
        <v>552</v>
      </c>
      <c r="CA47" s="309" t="s">
        <v>552</v>
      </c>
      <c r="CB47" s="309" t="s">
        <v>552</v>
      </c>
      <c r="CC47" s="309" t="s">
        <v>552</v>
      </c>
      <c r="CD47" s="309" t="s">
        <v>552</v>
      </c>
      <c r="CE47" s="309" t="s">
        <v>552</v>
      </c>
      <c r="CF47" s="309" t="s">
        <v>552</v>
      </c>
      <c r="CG47" s="309" t="s">
        <v>552</v>
      </c>
      <c r="CH47" s="309">
        <v>0</v>
      </c>
      <c r="CI47" s="309">
        <v>0</v>
      </c>
      <c r="CJ47" s="313" t="s">
        <v>553</v>
      </c>
    </row>
    <row r="48" spans="1:88" s="282" customFormat="1" ht="12" customHeight="1">
      <c r="A48" s="277" t="s">
        <v>555</v>
      </c>
      <c r="B48" s="278" t="s">
        <v>644</v>
      </c>
      <c r="C48" s="277" t="s">
        <v>645</v>
      </c>
      <c r="D48" s="309">
        <f t="shared" si="28"/>
        <v>536</v>
      </c>
      <c r="E48" s="309">
        <f t="shared" si="29"/>
        <v>164</v>
      </c>
      <c r="F48" s="309">
        <f t="shared" si="30"/>
        <v>0</v>
      </c>
      <c r="G48" s="309">
        <f t="shared" si="31"/>
        <v>0</v>
      </c>
      <c r="H48" s="309">
        <f t="shared" si="32"/>
        <v>160</v>
      </c>
      <c r="I48" s="309">
        <f t="shared" si="33"/>
        <v>176</v>
      </c>
      <c r="J48" s="309">
        <f t="shared" si="34"/>
        <v>36</v>
      </c>
      <c r="K48" s="309">
        <f t="shared" si="35"/>
        <v>0</v>
      </c>
      <c r="L48" s="309">
        <f t="shared" si="36"/>
        <v>0</v>
      </c>
      <c r="M48" s="309">
        <f t="shared" si="37"/>
        <v>0</v>
      </c>
      <c r="N48" s="309">
        <f t="shared" si="38"/>
        <v>0</v>
      </c>
      <c r="O48" s="309">
        <f t="shared" si="39"/>
        <v>0</v>
      </c>
      <c r="P48" s="309">
        <f t="shared" si="40"/>
        <v>0</v>
      </c>
      <c r="Q48" s="309">
        <f t="shared" si="41"/>
        <v>0</v>
      </c>
      <c r="R48" s="309">
        <f t="shared" si="42"/>
        <v>0</v>
      </c>
      <c r="S48" s="309">
        <f t="shared" si="18"/>
        <v>0</v>
      </c>
      <c r="T48" s="309">
        <f t="shared" si="19"/>
        <v>0</v>
      </c>
      <c r="U48" s="309">
        <f t="shared" si="20"/>
        <v>0</v>
      </c>
      <c r="V48" s="309">
        <f t="shared" si="21"/>
        <v>0</v>
      </c>
      <c r="W48" s="309">
        <f t="shared" si="22"/>
        <v>0</v>
      </c>
      <c r="X48" s="309">
        <f t="shared" si="23"/>
        <v>0</v>
      </c>
      <c r="Y48" s="309">
        <f t="shared" si="24"/>
        <v>398</v>
      </c>
      <c r="Z48" s="309">
        <v>138</v>
      </c>
      <c r="AA48" s="309">
        <v>0</v>
      </c>
      <c r="AB48" s="309">
        <v>0</v>
      </c>
      <c r="AC48" s="309">
        <v>50</v>
      </c>
      <c r="AD48" s="309">
        <v>174</v>
      </c>
      <c r="AE48" s="309">
        <v>36</v>
      </c>
      <c r="AF48" s="309">
        <v>0</v>
      </c>
      <c r="AG48" s="309">
        <v>0</v>
      </c>
      <c r="AH48" s="309">
        <v>0</v>
      </c>
      <c r="AI48" s="309">
        <v>0</v>
      </c>
      <c r="AJ48" s="309" t="s">
        <v>552</v>
      </c>
      <c r="AK48" s="309" t="s">
        <v>552</v>
      </c>
      <c r="AL48" s="309" t="s">
        <v>552</v>
      </c>
      <c r="AM48" s="309" t="s">
        <v>552</v>
      </c>
      <c r="AN48" s="309" t="s">
        <v>552</v>
      </c>
      <c r="AO48" s="309" t="s">
        <v>552</v>
      </c>
      <c r="AP48" s="309" t="s">
        <v>552</v>
      </c>
      <c r="AQ48" s="309" t="s">
        <v>552</v>
      </c>
      <c r="AR48" s="309">
        <v>0</v>
      </c>
      <c r="AS48" s="309">
        <v>0</v>
      </c>
      <c r="AT48" s="309">
        <f>'施設資源化量内訳'!D48</f>
        <v>107</v>
      </c>
      <c r="AU48" s="309">
        <f>'施設資源化量内訳'!E48</f>
        <v>0</v>
      </c>
      <c r="AV48" s="309">
        <f>'施設資源化量内訳'!F48</f>
        <v>0</v>
      </c>
      <c r="AW48" s="309">
        <f>'施設資源化量内訳'!G48</f>
        <v>0</v>
      </c>
      <c r="AX48" s="309">
        <f>'施設資源化量内訳'!H48</f>
        <v>105</v>
      </c>
      <c r="AY48" s="309">
        <f>'施設資源化量内訳'!I48</f>
        <v>2</v>
      </c>
      <c r="AZ48" s="309">
        <f>'施設資源化量内訳'!J48</f>
        <v>0</v>
      </c>
      <c r="BA48" s="309">
        <f>'施設資源化量内訳'!K48</f>
        <v>0</v>
      </c>
      <c r="BB48" s="309">
        <f>'施設資源化量内訳'!L48</f>
        <v>0</v>
      </c>
      <c r="BC48" s="309">
        <f>'施設資源化量内訳'!M48</f>
        <v>0</v>
      </c>
      <c r="BD48" s="309">
        <f>'施設資源化量内訳'!N48</f>
        <v>0</v>
      </c>
      <c r="BE48" s="309">
        <f>'施設資源化量内訳'!O48</f>
        <v>0</v>
      </c>
      <c r="BF48" s="309">
        <f>'施設資源化量内訳'!P48</f>
        <v>0</v>
      </c>
      <c r="BG48" s="309">
        <f>'施設資源化量内訳'!Q48</f>
        <v>0</v>
      </c>
      <c r="BH48" s="309">
        <f>'施設資源化量内訳'!R48</f>
        <v>0</v>
      </c>
      <c r="BI48" s="309">
        <f>'施設資源化量内訳'!S48</f>
        <v>0</v>
      </c>
      <c r="BJ48" s="309">
        <f>'施設資源化量内訳'!T48</f>
        <v>0</v>
      </c>
      <c r="BK48" s="309">
        <f>'施設資源化量内訳'!U48</f>
        <v>0</v>
      </c>
      <c r="BL48" s="309">
        <f>'施設資源化量内訳'!V48</f>
        <v>0</v>
      </c>
      <c r="BM48" s="309">
        <f>'施設資源化量内訳'!W48</f>
        <v>0</v>
      </c>
      <c r="BN48" s="309">
        <f>'施設資源化量内訳'!X48</f>
        <v>0</v>
      </c>
      <c r="BO48" s="309">
        <f t="shared" si="25"/>
        <v>31</v>
      </c>
      <c r="BP48" s="309">
        <v>26</v>
      </c>
      <c r="BQ48" s="309">
        <v>0</v>
      </c>
      <c r="BR48" s="309">
        <v>0</v>
      </c>
      <c r="BS48" s="309">
        <v>5</v>
      </c>
      <c r="BT48" s="309">
        <v>0</v>
      </c>
      <c r="BU48" s="309">
        <v>0</v>
      </c>
      <c r="BV48" s="309">
        <v>0</v>
      </c>
      <c r="BW48" s="309">
        <v>0</v>
      </c>
      <c r="BX48" s="309">
        <v>0</v>
      </c>
      <c r="BY48" s="309">
        <v>0</v>
      </c>
      <c r="BZ48" s="309" t="s">
        <v>552</v>
      </c>
      <c r="CA48" s="309" t="s">
        <v>552</v>
      </c>
      <c r="CB48" s="309" t="s">
        <v>552</v>
      </c>
      <c r="CC48" s="309" t="s">
        <v>552</v>
      </c>
      <c r="CD48" s="309" t="s">
        <v>552</v>
      </c>
      <c r="CE48" s="309" t="s">
        <v>552</v>
      </c>
      <c r="CF48" s="309" t="s">
        <v>552</v>
      </c>
      <c r="CG48" s="309" t="s">
        <v>552</v>
      </c>
      <c r="CH48" s="309">
        <v>0</v>
      </c>
      <c r="CI48" s="309">
        <v>0</v>
      </c>
      <c r="CJ48" s="313" t="s">
        <v>553</v>
      </c>
    </row>
    <row r="49" spans="1:88" s="282" customFormat="1" ht="12" customHeight="1">
      <c r="A49" s="277" t="s">
        <v>555</v>
      </c>
      <c r="B49" s="278" t="s">
        <v>646</v>
      </c>
      <c r="C49" s="277" t="s">
        <v>647</v>
      </c>
      <c r="D49" s="309">
        <f t="shared" si="28"/>
        <v>483</v>
      </c>
      <c r="E49" s="309">
        <f t="shared" si="29"/>
        <v>236</v>
      </c>
      <c r="F49" s="309">
        <f t="shared" si="30"/>
        <v>0</v>
      </c>
      <c r="G49" s="309">
        <f t="shared" si="31"/>
        <v>0</v>
      </c>
      <c r="H49" s="309">
        <f t="shared" si="32"/>
        <v>82</v>
      </c>
      <c r="I49" s="309">
        <f t="shared" si="33"/>
        <v>20</v>
      </c>
      <c r="J49" s="309">
        <f t="shared" si="34"/>
        <v>27</v>
      </c>
      <c r="K49" s="309">
        <f t="shared" si="35"/>
        <v>0</v>
      </c>
      <c r="L49" s="309">
        <f t="shared" si="36"/>
        <v>0</v>
      </c>
      <c r="M49" s="309">
        <f t="shared" si="37"/>
        <v>0</v>
      </c>
      <c r="N49" s="309">
        <f t="shared" si="38"/>
        <v>1</v>
      </c>
      <c r="O49" s="309">
        <f t="shared" si="39"/>
        <v>0</v>
      </c>
      <c r="P49" s="309">
        <f t="shared" si="40"/>
        <v>0</v>
      </c>
      <c r="Q49" s="309">
        <f t="shared" si="41"/>
        <v>117</v>
      </c>
      <c r="R49" s="309">
        <f t="shared" si="42"/>
        <v>0</v>
      </c>
      <c r="S49" s="309">
        <f t="shared" si="18"/>
        <v>0</v>
      </c>
      <c r="T49" s="309">
        <f t="shared" si="19"/>
        <v>0</v>
      </c>
      <c r="U49" s="309">
        <f t="shared" si="20"/>
        <v>0</v>
      </c>
      <c r="V49" s="309">
        <f t="shared" si="21"/>
        <v>0</v>
      </c>
      <c r="W49" s="309">
        <f t="shared" si="22"/>
        <v>0</v>
      </c>
      <c r="X49" s="309">
        <f t="shared" si="23"/>
        <v>0</v>
      </c>
      <c r="Y49" s="309">
        <f t="shared" si="24"/>
        <v>101</v>
      </c>
      <c r="Z49" s="309">
        <v>101</v>
      </c>
      <c r="AA49" s="309">
        <v>0</v>
      </c>
      <c r="AB49" s="309">
        <v>0</v>
      </c>
      <c r="AC49" s="309">
        <v>0</v>
      </c>
      <c r="AD49" s="309">
        <v>0</v>
      </c>
      <c r="AE49" s="309">
        <v>0</v>
      </c>
      <c r="AF49" s="309">
        <v>0</v>
      </c>
      <c r="AG49" s="309">
        <v>0</v>
      </c>
      <c r="AH49" s="309">
        <v>0</v>
      </c>
      <c r="AI49" s="309">
        <v>0</v>
      </c>
      <c r="AJ49" s="309" t="s">
        <v>552</v>
      </c>
      <c r="AK49" s="309" t="s">
        <v>552</v>
      </c>
      <c r="AL49" s="309" t="s">
        <v>552</v>
      </c>
      <c r="AM49" s="309" t="s">
        <v>552</v>
      </c>
      <c r="AN49" s="309" t="s">
        <v>552</v>
      </c>
      <c r="AO49" s="309" t="s">
        <v>552</v>
      </c>
      <c r="AP49" s="309" t="s">
        <v>552</v>
      </c>
      <c r="AQ49" s="309" t="s">
        <v>552</v>
      </c>
      <c r="AR49" s="309">
        <v>0</v>
      </c>
      <c r="AS49" s="309">
        <v>0</v>
      </c>
      <c r="AT49" s="309">
        <f>'施設資源化量内訳'!D49</f>
        <v>247</v>
      </c>
      <c r="AU49" s="309">
        <f>'施設資源化量内訳'!E49</f>
        <v>2</v>
      </c>
      <c r="AV49" s="309">
        <f>'施設資源化量内訳'!F49</f>
        <v>0</v>
      </c>
      <c r="AW49" s="309">
        <f>'施設資源化量内訳'!G49</f>
        <v>0</v>
      </c>
      <c r="AX49" s="309">
        <f>'施設資源化量内訳'!H49</f>
        <v>82</v>
      </c>
      <c r="AY49" s="309">
        <f>'施設資源化量内訳'!I49</f>
        <v>19</v>
      </c>
      <c r="AZ49" s="309">
        <f>'施設資源化量内訳'!J49</f>
        <v>27</v>
      </c>
      <c r="BA49" s="309">
        <f>'施設資源化量内訳'!K49</f>
        <v>0</v>
      </c>
      <c r="BB49" s="309">
        <f>'施設資源化量内訳'!L49</f>
        <v>0</v>
      </c>
      <c r="BC49" s="309">
        <f>'施設資源化量内訳'!M49</f>
        <v>0</v>
      </c>
      <c r="BD49" s="309">
        <f>'施設資源化量内訳'!N49</f>
        <v>0</v>
      </c>
      <c r="BE49" s="309">
        <f>'施設資源化量内訳'!O49</f>
        <v>0</v>
      </c>
      <c r="BF49" s="309">
        <f>'施設資源化量内訳'!P49</f>
        <v>0</v>
      </c>
      <c r="BG49" s="309">
        <f>'施設資源化量内訳'!Q49</f>
        <v>117</v>
      </c>
      <c r="BH49" s="309">
        <f>'施設資源化量内訳'!R49</f>
        <v>0</v>
      </c>
      <c r="BI49" s="309">
        <f>'施設資源化量内訳'!S49</f>
        <v>0</v>
      </c>
      <c r="BJ49" s="309">
        <f>'施設資源化量内訳'!T49</f>
        <v>0</v>
      </c>
      <c r="BK49" s="309">
        <f>'施設資源化量内訳'!U49</f>
        <v>0</v>
      </c>
      <c r="BL49" s="309">
        <f>'施設資源化量内訳'!V49</f>
        <v>0</v>
      </c>
      <c r="BM49" s="309">
        <f>'施設資源化量内訳'!W49</f>
        <v>0</v>
      </c>
      <c r="BN49" s="309">
        <f>'施設資源化量内訳'!X49</f>
        <v>0</v>
      </c>
      <c r="BO49" s="309">
        <f t="shared" si="25"/>
        <v>135</v>
      </c>
      <c r="BP49" s="309">
        <v>133</v>
      </c>
      <c r="BQ49" s="309">
        <v>0</v>
      </c>
      <c r="BR49" s="309">
        <v>0</v>
      </c>
      <c r="BS49" s="309">
        <v>0</v>
      </c>
      <c r="BT49" s="309">
        <v>1</v>
      </c>
      <c r="BU49" s="309">
        <v>0</v>
      </c>
      <c r="BV49" s="309">
        <v>0</v>
      </c>
      <c r="BW49" s="309">
        <v>0</v>
      </c>
      <c r="BX49" s="309">
        <v>0</v>
      </c>
      <c r="BY49" s="309">
        <v>1</v>
      </c>
      <c r="BZ49" s="309" t="s">
        <v>552</v>
      </c>
      <c r="CA49" s="309" t="s">
        <v>552</v>
      </c>
      <c r="CB49" s="309" t="s">
        <v>552</v>
      </c>
      <c r="CC49" s="309" t="s">
        <v>552</v>
      </c>
      <c r="CD49" s="309" t="s">
        <v>552</v>
      </c>
      <c r="CE49" s="309" t="s">
        <v>552</v>
      </c>
      <c r="CF49" s="309" t="s">
        <v>552</v>
      </c>
      <c r="CG49" s="309" t="s">
        <v>552</v>
      </c>
      <c r="CH49" s="309">
        <v>0</v>
      </c>
      <c r="CI49" s="309">
        <v>0</v>
      </c>
      <c r="CJ49" s="313" t="s">
        <v>553</v>
      </c>
    </row>
    <row r="50" spans="1:88" s="282" customFormat="1" ht="12" customHeight="1">
      <c r="A50" s="277" t="s">
        <v>555</v>
      </c>
      <c r="B50" s="278" t="s">
        <v>648</v>
      </c>
      <c r="C50" s="277" t="s">
        <v>649</v>
      </c>
      <c r="D50" s="309">
        <f t="shared" si="28"/>
        <v>1532</v>
      </c>
      <c r="E50" s="309">
        <f t="shared" si="29"/>
        <v>794</v>
      </c>
      <c r="F50" s="309">
        <f t="shared" si="30"/>
        <v>4</v>
      </c>
      <c r="G50" s="309">
        <f t="shared" si="31"/>
        <v>0</v>
      </c>
      <c r="H50" s="309">
        <f t="shared" si="32"/>
        <v>208</v>
      </c>
      <c r="I50" s="309">
        <f t="shared" si="33"/>
        <v>63</v>
      </c>
      <c r="J50" s="309">
        <f t="shared" si="34"/>
        <v>75</v>
      </c>
      <c r="K50" s="309">
        <f t="shared" si="35"/>
        <v>0</v>
      </c>
      <c r="L50" s="309">
        <f t="shared" si="36"/>
        <v>0</v>
      </c>
      <c r="M50" s="309">
        <f t="shared" si="37"/>
        <v>0</v>
      </c>
      <c r="N50" s="309">
        <f t="shared" si="38"/>
        <v>77</v>
      </c>
      <c r="O50" s="309">
        <f t="shared" si="39"/>
        <v>0</v>
      </c>
      <c r="P50" s="309">
        <f t="shared" si="40"/>
        <v>0</v>
      </c>
      <c r="Q50" s="309">
        <f t="shared" si="41"/>
        <v>268</v>
      </c>
      <c r="R50" s="309">
        <f t="shared" si="42"/>
        <v>0</v>
      </c>
      <c r="S50" s="309">
        <f t="shared" si="18"/>
        <v>0</v>
      </c>
      <c r="T50" s="309">
        <f t="shared" si="19"/>
        <v>0</v>
      </c>
      <c r="U50" s="309">
        <f t="shared" si="20"/>
        <v>0</v>
      </c>
      <c r="V50" s="309">
        <f t="shared" si="21"/>
        <v>0</v>
      </c>
      <c r="W50" s="309">
        <f t="shared" si="22"/>
        <v>0</v>
      </c>
      <c r="X50" s="309">
        <f t="shared" si="23"/>
        <v>43</v>
      </c>
      <c r="Y50" s="309">
        <f t="shared" si="24"/>
        <v>728</v>
      </c>
      <c r="Z50" s="309">
        <v>572</v>
      </c>
      <c r="AA50" s="309">
        <v>0</v>
      </c>
      <c r="AB50" s="309">
        <v>0</v>
      </c>
      <c r="AC50" s="309">
        <v>32</v>
      </c>
      <c r="AD50" s="309">
        <v>3</v>
      </c>
      <c r="AE50" s="309">
        <v>2</v>
      </c>
      <c r="AF50" s="309">
        <v>0</v>
      </c>
      <c r="AG50" s="309">
        <v>0</v>
      </c>
      <c r="AH50" s="309">
        <v>0</v>
      </c>
      <c r="AI50" s="309">
        <v>77</v>
      </c>
      <c r="AJ50" s="309" t="s">
        <v>552</v>
      </c>
      <c r="AK50" s="309" t="s">
        <v>552</v>
      </c>
      <c r="AL50" s="309" t="s">
        <v>552</v>
      </c>
      <c r="AM50" s="309" t="s">
        <v>552</v>
      </c>
      <c r="AN50" s="309" t="s">
        <v>552</v>
      </c>
      <c r="AO50" s="309" t="s">
        <v>552</v>
      </c>
      <c r="AP50" s="309" t="s">
        <v>552</v>
      </c>
      <c r="AQ50" s="309" t="s">
        <v>552</v>
      </c>
      <c r="AR50" s="309">
        <v>0</v>
      </c>
      <c r="AS50" s="309">
        <v>42</v>
      </c>
      <c r="AT50" s="309">
        <f>'施設資源化量内訳'!D50</f>
        <v>552</v>
      </c>
      <c r="AU50" s="309">
        <f>'施設資源化量内訳'!E50</f>
        <v>6</v>
      </c>
      <c r="AV50" s="309">
        <f>'施設資源化量内訳'!F50</f>
        <v>0</v>
      </c>
      <c r="AW50" s="309">
        <f>'施設資源化量内訳'!G50</f>
        <v>0</v>
      </c>
      <c r="AX50" s="309">
        <f>'施設資源化量内訳'!H50</f>
        <v>154</v>
      </c>
      <c r="AY50" s="309">
        <f>'施設資源化量内訳'!I50</f>
        <v>51</v>
      </c>
      <c r="AZ50" s="309">
        <f>'施設資源化量内訳'!J50</f>
        <v>72</v>
      </c>
      <c r="BA50" s="309">
        <f>'施設資源化量内訳'!K50</f>
        <v>0</v>
      </c>
      <c r="BB50" s="309">
        <f>'施設資源化量内訳'!L50</f>
        <v>0</v>
      </c>
      <c r="BC50" s="309">
        <f>'施設資源化量内訳'!M50</f>
        <v>0</v>
      </c>
      <c r="BD50" s="309">
        <f>'施設資源化量内訳'!N50</f>
        <v>0</v>
      </c>
      <c r="BE50" s="309">
        <f>'施設資源化量内訳'!O50</f>
        <v>0</v>
      </c>
      <c r="BF50" s="309">
        <f>'施設資源化量内訳'!P50</f>
        <v>0</v>
      </c>
      <c r="BG50" s="309">
        <f>'施設資源化量内訳'!Q50</f>
        <v>268</v>
      </c>
      <c r="BH50" s="309">
        <f>'施設資源化量内訳'!R50</f>
        <v>0</v>
      </c>
      <c r="BI50" s="309">
        <f>'施設資源化量内訳'!S50</f>
        <v>0</v>
      </c>
      <c r="BJ50" s="309">
        <f>'施設資源化量内訳'!T50</f>
        <v>0</v>
      </c>
      <c r="BK50" s="309">
        <f>'施設資源化量内訳'!U50</f>
        <v>0</v>
      </c>
      <c r="BL50" s="309">
        <f>'施設資源化量内訳'!V50</f>
        <v>0</v>
      </c>
      <c r="BM50" s="309">
        <f>'施設資源化量内訳'!W50</f>
        <v>0</v>
      </c>
      <c r="BN50" s="309">
        <f>'施設資源化量内訳'!X50</f>
        <v>1</v>
      </c>
      <c r="BO50" s="309">
        <f t="shared" si="25"/>
        <v>252</v>
      </c>
      <c r="BP50" s="309">
        <v>216</v>
      </c>
      <c r="BQ50" s="309">
        <v>4</v>
      </c>
      <c r="BR50" s="309">
        <v>0</v>
      </c>
      <c r="BS50" s="309">
        <v>22</v>
      </c>
      <c r="BT50" s="309">
        <v>9</v>
      </c>
      <c r="BU50" s="309">
        <v>1</v>
      </c>
      <c r="BV50" s="309">
        <v>0</v>
      </c>
      <c r="BW50" s="309">
        <v>0</v>
      </c>
      <c r="BX50" s="309">
        <v>0</v>
      </c>
      <c r="BY50" s="309">
        <v>0</v>
      </c>
      <c r="BZ50" s="309" t="s">
        <v>552</v>
      </c>
      <c r="CA50" s="309" t="s">
        <v>552</v>
      </c>
      <c r="CB50" s="309" t="s">
        <v>552</v>
      </c>
      <c r="CC50" s="309" t="s">
        <v>552</v>
      </c>
      <c r="CD50" s="309" t="s">
        <v>552</v>
      </c>
      <c r="CE50" s="309" t="s">
        <v>552</v>
      </c>
      <c r="CF50" s="309" t="s">
        <v>552</v>
      </c>
      <c r="CG50" s="309" t="s">
        <v>552</v>
      </c>
      <c r="CH50" s="309">
        <v>0</v>
      </c>
      <c r="CI50" s="309">
        <v>0</v>
      </c>
      <c r="CJ50" s="313" t="s">
        <v>553</v>
      </c>
    </row>
    <row r="51" spans="1:88" s="282" customFormat="1" ht="12" customHeight="1">
      <c r="A51" s="277" t="s">
        <v>555</v>
      </c>
      <c r="B51" s="278" t="s">
        <v>650</v>
      </c>
      <c r="C51" s="277" t="s">
        <v>651</v>
      </c>
      <c r="D51" s="309">
        <f t="shared" si="28"/>
        <v>1033</v>
      </c>
      <c r="E51" s="309">
        <f t="shared" si="29"/>
        <v>381</v>
      </c>
      <c r="F51" s="309">
        <f t="shared" si="30"/>
        <v>2</v>
      </c>
      <c r="G51" s="309">
        <f t="shared" si="31"/>
        <v>0</v>
      </c>
      <c r="H51" s="309">
        <f t="shared" si="32"/>
        <v>155</v>
      </c>
      <c r="I51" s="309">
        <f t="shared" si="33"/>
        <v>93</v>
      </c>
      <c r="J51" s="309">
        <f t="shared" si="34"/>
        <v>29</v>
      </c>
      <c r="K51" s="309">
        <f t="shared" si="35"/>
        <v>1</v>
      </c>
      <c r="L51" s="309">
        <f t="shared" si="36"/>
        <v>0</v>
      </c>
      <c r="M51" s="309">
        <f t="shared" si="37"/>
        <v>0</v>
      </c>
      <c r="N51" s="309">
        <f t="shared" si="38"/>
        <v>14</v>
      </c>
      <c r="O51" s="309">
        <f t="shared" si="39"/>
        <v>0</v>
      </c>
      <c r="P51" s="309">
        <f t="shared" si="40"/>
        <v>0</v>
      </c>
      <c r="Q51" s="309">
        <f t="shared" si="41"/>
        <v>355</v>
      </c>
      <c r="R51" s="309">
        <f t="shared" si="42"/>
        <v>0</v>
      </c>
      <c r="S51" s="309">
        <f t="shared" si="18"/>
        <v>0</v>
      </c>
      <c r="T51" s="309">
        <f t="shared" si="19"/>
        <v>0</v>
      </c>
      <c r="U51" s="309">
        <f t="shared" si="20"/>
        <v>0</v>
      </c>
      <c r="V51" s="309">
        <f t="shared" si="21"/>
        <v>0</v>
      </c>
      <c r="W51" s="309">
        <f t="shared" si="22"/>
        <v>0</v>
      </c>
      <c r="X51" s="309">
        <f t="shared" si="23"/>
        <v>3</v>
      </c>
      <c r="Y51" s="309">
        <f t="shared" si="24"/>
        <v>494</v>
      </c>
      <c r="Z51" s="309">
        <v>381</v>
      </c>
      <c r="AA51" s="309">
        <v>2</v>
      </c>
      <c r="AB51" s="309">
        <v>0</v>
      </c>
      <c r="AC51" s="309">
        <v>0</v>
      </c>
      <c r="AD51" s="309">
        <v>93</v>
      </c>
      <c r="AE51" s="309">
        <v>0</v>
      </c>
      <c r="AF51" s="309">
        <v>1</v>
      </c>
      <c r="AG51" s="309">
        <v>0</v>
      </c>
      <c r="AH51" s="309">
        <v>0</v>
      </c>
      <c r="AI51" s="309">
        <v>14</v>
      </c>
      <c r="AJ51" s="309" t="s">
        <v>552</v>
      </c>
      <c r="AK51" s="309" t="s">
        <v>552</v>
      </c>
      <c r="AL51" s="309" t="s">
        <v>552</v>
      </c>
      <c r="AM51" s="309" t="s">
        <v>552</v>
      </c>
      <c r="AN51" s="309" t="s">
        <v>552</v>
      </c>
      <c r="AO51" s="309" t="s">
        <v>552</v>
      </c>
      <c r="AP51" s="309" t="s">
        <v>552</v>
      </c>
      <c r="AQ51" s="309" t="s">
        <v>552</v>
      </c>
      <c r="AR51" s="309">
        <v>0</v>
      </c>
      <c r="AS51" s="309">
        <v>3</v>
      </c>
      <c r="AT51" s="309">
        <f>'施設資源化量内訳'!D51</f>
        <v>539</v>
      </c>
      <c r="AU51" s="309">
        <f>'施設資源化量内訳'!E51</f>
        <v>0</v>
      </c>
      <c r="AV51" s="309">
        <f>'施設資源化量内訳'!F51</f>
        <v>0</v>
      </c>
      <c r="AW51" s="309">
        <f>'施設資源化量内訳'!G51</f>
        <v>0</v>
      </c>
      <c r="AX51" s="309">
        <f>'施設資源化量内訳'!H51</f>
        <v>155</v>
      </c>
      <c r="AY51" s="309">
        <f>'施設資源化量内訳'!I51</f>
        <v>0</v>
      </c>
      <c r="AZ51" s="309">
        <f>'施設資源化量内訳'!J51</f>
        <v>29</v>
      </c>
      <c r="BA51" s="309">
        <f>'施設資源化量内訳'!K51</f>
        <v>0</v>
      </c>
      <c r="BB51" s="309">
        <f>'施設資源化量内訳'!L51</f>
        <v>0</v>
      </c>
      <c r="BC51" s="309">
        <f>'施設資源化量内訳'!M51</f>
        <v>0</v>
      </c>
      <c r="BD51" s="309">
        <f>'施設資源化量内訳'!N51</f>
        <v>0</v>
      </c>
      <c r="BE51" s="309">
        <f>'施設資源化量内訳'!O51</f>
        <v>0</v>
      </c>
      <c r="BF51" s="309">
        <f>'施設資源化量内訳'!P51</f>
        <v>0</v>
      </c>
      <c r="BG51" s="309">
        <f>'施設資源化量内訳'!Q51</f>
        <v>355</v>
      </c>
      <c r="BH51" s="309">
        <f>'施設資源化量内訳'!R51</f>
        <v>0</v>
      </c>
      <c r="BI51" s="309">
        <f>'施設資源化量内訳'!S51</f>
        <v>0</v>
      </c>
      <c r="BJ51" s="309">
        <f>'施設資源化量内訳'!T51</f>
        <v>0</v>
      </c>
      <c r="BK51" s="309">
        <f>'施設資源化量内訳'!U51</f>
        <v>0</v>
      </c>
      <c r="BL51" s="309">
        <f>'施設資源化量内訳'!V51</f>
        <v>0</v>
      </c>
      <c r="BM51" s="309">
        <f>'施設資源化量内訳'!W51</f>
        <v>0</v>
      </c>
      <c r="BN51" s="309">
        <f>'施設資源化量内訳'!X51</f>
        <v>0</v>
      </c>
      <c r="BO51" s="309">
        <f t="shared" si="25"/>
        <v>0</v>
      </c>
      <c r="BP51" s="309">
        <v>0</v>
      </c>
      <c r="BQ51" s="309">
        <v>0</v>
      </c>
      <c r="BR51" s="309">
        <v>0</v>
      </c>
      <c r="BS51" s="309">
        <v>0</v>
      </c>
      <c r="BT51" s="309">
        <v>0</v>
      </c>
      <c r="BU51" s="309">
        <v>0</v>
      </c>
      <c r="BV51" s="309">
        <v>0</v>
      </c>
      <c r="BW51" s="309">
        <v>0</v>
      </c>
      <c r="BX51" s="309">
        <v>0</v>
      </c>
      <c r="BY51" s="309">
        <v>0</v>
      </c>
      <c r="BZ51" s="309" t="s">
        <v>552</v>
      </c>
      <c r="CA51" s="309" t="s">
        <v>552</v>
      </c>
      <c r="CB51" s="309" t="s">
        <v>552</v>
      </c>
      <c r="CC51" s="309" t="s">
        <v>552</v>
      </c>
      <c r="CD51" s="309" t="s">
        <v>552</v>
      </c>
      <c r="CE51" s="309" t="s">
        <v>552</v>
      </c>
      <c r="CF51" s="309" t="s">
        <v>552</v>
      </c>
      <c r="CG51" s="309" t="s">
        <v>552</v>
      </c>
      <c r="CH51" s="309">
        <v>0</v>
      </c>
      <c r="CI51" s="309">
        <v>0</v>
      </c>
      <c r="CJ51" s="313" t="s">
        <v>553</v>
      </c>
    </row>
  </sheetData>
  <sheetProtection/>
  <mergeCells count="88"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AW3:AW5"/>
    <mergeCell ref="AX3:AX5"/>
    <mergeCell ref="AY3:AY5"/>
    <mergeCell ref="AZ3:AZ5"/>
    <mergeCell ref="BI3:BI5"/>
    <mergeCell ref="BJ3:BJ5"/>
    <mergeCell ref="BC3:BC5"/>
    <mergeCell ref="BH3:BH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5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71" width="10.59765625" style="306" customWidth="1"/>
    <col min="172" max="16384" width="9" style="308" customWidth="1"/>
  </cols>
  <sheetData>
    <row r="1" spans="1:171" s="175" customFormat="1" ht="17.25">
      <c r="A1" s="249" t="s">
        <v>562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17" t="s">
        <v>278</v>
      </c>
      <c r="B2" s="317" t="s">
        <v>279</v>
      </c>
      <c r="C2" s="317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18"/>
      <c r="B3" s="318"/>
      <c r="C3" s="320"/>
      <c r="D3" s="357" t="s">
        <v>300</v>
      </c>
      <c r="E3" s="355" t="s">
        <v>432</v>
      </c>
      <c r="F3" s="355" t="s">
        <v>433</v>
      </c>
      <c r="G3" s="355" t="s">
        <v>434</v>
      </c>
      <c r="H3" s="355" t="s">
        <v>435</v>
      </c>
      <c r="I3" s="355" t="s">
        <v>436</v>
      </c>
      <c r="J3" s="355" t="s">
        <v>437</v>
      </c>
      <c r="K3" s="355" t="s">
        <v>438</v>
      </c>
      <c r="L3" s="355" t="s">
        <v>439</v>
      </c>
      <c r="M3" s="355" t="s">
        <v>440</v>
      </c>
      <c r="N3" s="355" t="s">
        <v>441</v>
      </c>
      <c r="O3" s="355" t="s">
        <v>442</v>
      </c>
      <c r="P3" s="355" t="s">
        <v>443</v>
      </c>
      <c r="Q3" s="355" t="s">
        <v>444</v>
      </c>
      <c r="R3" s="315" t="s">
        <v>445</v>
      </c>
      <c r="S3" s="315" t="s">
        <v>446</v>
      </c>
      <c r="T3" s="355" t="s">
        <v>447</v>
      </c>
      <c r="U3" s="355" t="s">
        <v>448</v>
      </c>
      <c r="V3" s="355" t="s">
        <v>449</v>
      </c>
      <c r="W3" s="355" t="s">
        <v>450</v>
      </c>
      <c r="X3" s="355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18"/>
      <c r="B4" s="318"/>
      <c r="C4" s="320"/>
      <c r="D4" s="357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25"/>
      <c r="S4" s="325"/>
      <c r="T4" s="356"/>
      <c r="U4" s="358"/>
      <c r="V4" s="358"/>
      <c r="W4" s="358"/>
      <c r="X4" s="358"/>
      <c r="Y4" s="357" t="s">
        <v>300</v>
      </c>
      <c r="Z4" s="355" t="s">
        <v>432</v>
      </c>
      <c r="AA4" s="355" t="s">
        <v>433</v>
      </c>
      <c r="AB4" s="355" t="s">
        <v>434</v>
      </c>
      <c r="AC4" s="355" t="s">
        <v>435</v>
      </c>
      <c r="AD4" s="355" t="s">
        <v>436</v>
      </c>
      <c r="AE4" s="355" t="s">
        <v>437</v>
      </c>
      <c r="AF4" s="355" t="s">
        <v>438</v>
      </c>
      <c r="AG4" s="355" t="s">
        <v>439</v>
      </c>
      <c r="AH4" s="355" t="s">
        <v>458</v>
      </c>
      <c r="AI4" s="355" t="s">
        <v>441</v>
      </c>
      <c r="AJ4" s="355" t="s">
        <v>442</v>
      </c>
      <c r="AK4" s="355" t="s">
        <v>443</v>
      </c>
      <c r="AL4" s="355" t="s">
        <v>444</v>
      </c>
      <c r="AM4" s="355" t="s">
        <v>445</v>
      </c>
      <c r="AN4" s="355" t="s">
        <v>446</v>
      </c>
      <c r="AO4" s="355" t="s">
        <v>447</v>
      </c>
      <c r="AP4" s="355" t="s">
        <v>448</v>
      </c>
      <c r="AQ4" s="355" t="s">
        <v>449</v>
      </c>
      <c r="AR4" s="355" t="s">
        <v>450</v>
      </c>
      <c r="AS4" s="355" t="s">
        <v>366</v>
      </c>
      <c r="AT4" s="357" t="s">
        <v>300</v>
      </c>
      <c r="AU4" s="355" t="s">
        <v>432</v>
      </c>
      <c r="AV4" s="355" t="s">
        <v>433</v>
      </c>
      <c r="AW4" s="355" t="s">
        <v>434</v>
      </c>
      <c r="AX4" s="355" t="s">
        <v>435</v>
      </c>
      <c r="AY4" s="355" t="s">
        <v>436</v>
      </c>
      <c r="AZ4" s="355" t="s">
        <v>437</v>
      </c>
      <c r="BA4" s="355" t="s">
        <v>438</v>
      </c>
      <c r="BB4" s="355" t="s">
        <v>439</v>
      </c>
      <c r="BC4" s="355" t="s">
        <v>458</v>
      </c>
      <c r="BD4" s="355" t="s">
        <v>441</v>
      </c>
      <c r="BE4" s="355" t="s">
        <v>442</v>
      </c>
      <c r="BF4" s="355" t="s">
        <v>443</v>
      </c>
      <c r="BG4" s="355" t="s">
        <v>444</v>
      </c>
      <c r="BH4" s="355" t="s">
        <v>445</v>
      </c>
      <c r="BI4" s="355" t="s">
        <v>446</v>
      </c>
      <c r="BJ4" s="355" t="s">
        <v>447</v>
      </c>
      <c r="BK4" s="355" t="s">
        <v>448</v>
      </c>
      <c r="BL4" s="355" t="s">
        <v>449</v>
      </c>
      <c r="BM4" s="355" t="s">
        <v>450</v>
      </c>
      <c r="BN4" s="355" t="s">
        <v>366</v>
      </c>
      <c r="BO4" s="357" t="s">
        <v>300</v>
      </c>
      <c r="BP4" s="355" t="s">
        <v>432</v>
      </c>
      <c r="BQ4" s="355" t="s">
        <v>433</v>
      </c>
      <c r="BR4" s="355" t="s">
        <v>434</v>
      </c>
      <c r="BS4" s="355" t="s">
        <v>435</v>
      </c>
      <c r="BT4" s="355" t="s">
        <v>436</v>
      </c>
      <c r="BU4" s="355" t="s">
        <v>437</v>
      </c>
      <c r="BV4" s="355" t="s">
        <v>438</v>
      </c>
      <c r="BW4" s="355" t="s">
        <v>439</v>
      </c>
      <c r="BX4" s="355" t="s">
        <v>458</v>
      </c>
      <c r="BY4" s="355" t="s">
        <v>441</v>
      </c>
      <c r="BZ4" s="355" t="s">
        <v>442</v>
      </c>
      <c r="CA4" s="355" t="s">
        <v>443</v>
      </c>
      <c r="CB4" s="355" t="s">
        <v>444</v>
      </c>
      <c r="CC4" s="355" t="s">
        <v>445</v>
      </c>
      <c r="CD4" s="355" t="s">
        <v>446</v>
      </c>
      <c r="CE4" s="355" t="s">
        <v>447</v>
      </c>
      <c r="CF4" s="355" t="s">
        <v>448</v>
      </c>
      <c r="CG4" s="355" t="s">
        <v>449</v>
      </c>
      <c r="CH4" s="355" t="s">
        <v>450</v>
      </c>
      <c r="CI4" s="355" t="s">
        <v>366</v>
      </c>
      <c r="CJ4" s="357" t="s">
        <v>300</v>
      </c>
      <c r="CK4" s="355" t="s">
        <v>432</v>
      </c>
      <c r="CL4" s="355" t="s">
        <v>433</v>
      </c>
      <c r="CM4" s="355" t="s">
        <v>434</v>
      </c>
      <c r="CN4" s="355" t="s">
        <v>435</v>
      </c>
      <c r="CO4" s="355" t="s">
        <v>436</v>
      </c>
      <c r="CP4" s="355" t="s">
        <v>437</v>
      </c>
      <c r="CQ4" s="355" t="s">
        <v>438</v>
      </c>
      <c r="CR4" s="355" t="s">
        <v>439</v>
      </c>
      <c r="CS4" s="355" t="s">
        <v>458</v>
      </c>
      <c r="CT4" s="355" t="s">
        <v>441</v>
      </c>
      <c r="CU4" s="355" t="s">
        <v>442</v>
      </c>
      <c r="CV4" s="355" t="s">
        <v>443</v>
      </c>
      <c r="CW4" s="355" t="s">
        <v>444</v>
      </c>
      <c r="CX4" s="355" t="s">
        <v>445</v>
      </c>
      <c r="CY4" s="355" t="s">
        <v>446</v>
      </c>
      <c r="CZ4" s="355" t="s">
        <v>447</v>
      </c>
      <c r="DA4" s="355" t="s">
        <v>448</v>
      </c>
      <c r="DB4" s="355" t="s">
        <v>449</v>
      </c>
      <c r="DC4" s="355" t="s">
        <v>450</v>
      </c>
      <c r="DD4" s="355" t="s">
        <v>366</v>
      </c>
      <c r="DE4" s="357" t="s">
        <v>300</v>
      </c>
      <c r="DF4" s="355" t="s">
        <v>432</v>
      </c>
      <c r="DG4" s="355" t="s">
        <v>433</v>
      </c>
      <c r="DH4" s="355" t="s">
        <v>434</v>
      </c>
      <c r="DI4" s="355" t="s">
        <v>435</v>
      </c>
      <c r="DJ4" s="355" t="s">
        <v>436</v>
      </c>
      <c r="DK4" s="355" t="s">
        <v>437</v>
      </c>
      <c r="DL4" s="355" t="s">
        <v>438</v>
      </c>
      <c r="DM4" s="355" t="s">
        <v>439</v>
      </c>
      <c r="DN4" s="355" t="s">
        <v>458</v>
      </c>
      <c r="DO4" s="355" t="s">
        <v>441</v>
      </c>
      <c r="DP4" s="355" t="s">
        <v>442</v>
      </c>
      <c r="DQ4" s="355" t="s">
        <v>443</v>
      </c>
      <c r="DR4" s="355" t="s">
        <v>444</v>
      </c>
      <c r="DS4" s="355" t="s">
        <v>445</v>
      </c>
      <c r="DT4" s="355" t="s">
        <v>446</v>
      </c>
      <c r="DU4" s="355" t="s">
        <v>447</v>
      </c>
      <c r="DV4" s="355" t="s">
        <v>448</v>
      </c>
      <c r="DW4" s="355" t="s">
        <v>449</v>
      </c>
      <c r="DX4" s="355" t="s">
        <v>450</v>
      </c>
      <c r="DY4" s="355" t="s">
        <v>366</v>
      </c>
      <c r="DZ4" s="357" t="s">
        <v>300</v>
      </c>
      <c r="EA4" s="355" t="s">
        <v>432</v>
      </c>
      <c r="EB4" s="355" t="s">
        <v>433</v>
      </c>
      <c r="EC4" s="355" t="s">
        <v>434</v>
      </c>
      <c r="ED4" s="355" t="s">
        <v>435</v>
      </c>
      <c r="EE4" s="355" t="s">
        <v>436</v>
      </c>
      <c r="EF4" s="355" t="s">
        <v>437</v>
      </c>
      <c r="EG4" s="355" t="s">
        <v>438</v>
      </c>
      <c r="EH4" s="355" t="s">
        <v>439</v>
      </c>
      <c r="EI4" s="355" t="s">
        <v>458</v>
      </c>
      <c r="EJ4" s="355" t="s">
        <v>441</v>
      </c>
      <c r="EK4" s="355" t="s">
        <v>442</v>
      </c>
      <c r="EL4" s="355" t="s">
        <v>443</v>
      </c>
      <c r="EM4" s="355" t="s">
        <v>444</v>
      </c>
      <c r="EN4" s="355" t="s">
        <v>445</v>
      </c>
      <c r="EO4" s="355" t="s">
        <v>446</v>
      </c>
      <c r="EP4" s="355" t="s">
        <v>447</v>
      </c>
      <c r="EQ4" s="355" t="s">
        <v>448</v>
      </c>
      <c r="ER4" s="355" t="s">
        <v>449</v>
      </c>
      <c r="ES4" s="355" t="s">
        <v>450</v>
      </c>
      <c r="ET4" s="355" t="s">
        <v>366</v>
      </c>
      <c r="EU4" s="357" t="s">
        <v>300</v>
      </c>
      <c r="EV4" s="355" t="s">
        <v>432</v>
      </c>
      <c r="EW4" s="355" t="s">
        <v>433</v>
      </c>
      <c r="EX4" s="355" t="s">
        <v>434</v>
      </c>
      <c r="EY4" s="355" t="s">
        <v>435</v>
      </c>
      <c r="EZ4" s="355" t="s">
        <v>436</v>
      </c>
      <c r="FA4" s="355" t="s">
        <v>437</v>
      </c>
      <c r="FB4" s="355" t="s">
        <v>438</v>
      </c>
      <c r="FC4" s="355" t="s">
        <v>439</v>
      </c>
      <c r="FD4" s="355" t="s">
        <v>458</v>
      </c>
      <c r="FE4" s="355" t="s">
        <v>441</v>
      </c>
      <c r="FF4" s="355" t="s">
        <v>442</v>
      </c>
      <c r="FG4" s="355" t="s">
        <v>443</v>
      </c>
      <c r="FH4" s="355" t="s">
        <v>444</v>
      </c>
      <c r="FI4" s="355" t="s">
        <v>445</v>
      </c>
      <c r="FJ4" s="355" t="s">
        <v>446</v>
      </c>
      <c r="FK4" s="355" t="s">
        <v>447</v>
      </c>
      <c r="FL4" s="355" t="s">
        <v>448</v>
      </c>
      <c r="FM4" s="355" t="s">
        <v>449</v>
      </c>
      <c r="FN4" s="355" t="s">
        <v>450</v>
      </c>
      <c r="FO4" s="355" t="s">
        <v>366</v>
      </c>
    </row>
    <row r="5" spans="1:171" s="182" customFormat="1" ht="25.5" customHeight="1">
      <c r="A5" s="318"/>
      <c r="B5" s="318"/>
      <c r="C5" s="320"/>
      <c r="D5" s="357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25"/>
      <c r="S5" s="325"/>
      <c r="T5" s="356"/>
      <c r="U5" s="358"/>
      <c r="V5" s="358"/>
      <c r="W5" s="358"/>
      <c r="X5" s="358"/>
      <c r="Y5" s="357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8"/>
      <c r="AR5" s="358"/>
      <c r="AS5" s="358"/>
      <c r="AT5" s="357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8"/>
      <c r="BM5" s="358"/>
      <c r="BN5" s="358"/>
      <c r="BO5" s="357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8"/>
      <c r="CH5" s="358"/>
      <c r="CI5" s="358"/>
      <c r="CJ5" s="357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8"/>
      <c r="DC5" s="358"/>
      <c r="DD5" s="358"/>
      <c r="DE5" s="357"/>
      <c r="DF5" s="356"/>
      <c r="DG5" s="356"/>
      <c r="DH5" s="356"/>
      <c r="DI5" s="356"/>
      <c r="DJ5" s="356"/>
      <c r="DK5" s="356"/>
      <c r="DL5" s="356"/>
      <c r="DM5" s="356"/>
      <c r="DN5" s="356"/>
      <c r="DO5" s="356"/>
      <c r="DP5" s="356"/>
      <c r="DQ5" s="356"/>
      <c r="DR5" s="356"/>
      <c r="DS5" s="356"/>
      <c r="DT5" s="356"/>
      <c r="DU5" s="356"/>
      <c r="DV5" s="356"/>
      <c r="DW5" s="358"/>
      <c r="DX5" s="358"/>
      <c r="DY5" s="358"/>
      <c r="DZ5" s="357"/>
      <c r="EA5" s="356"/>
      <c r="EB5" s="356"/>
      <c r="EC5" s="356"/>
      <c r="ED5" s="356"/>
      <c r="EE5" s="356"/>
      <c r="EF5" s="356"/>
      <c r="EG5" s="356"/>
      <c r="EH5" s="356"/>
      <c r="EI5" s="356"/>
      <c r="EJ5" s="356"/>
      <c r="EK5" s="356"/>
      <c r="EL5" s="356"/>
      <c r="EM5" s="356"/>
      <c r="EN5" s="356"/>
      <c r="EO5" s="356"/>
      <c r="EP5" s="356"/>
      <c r="EQ5" s="356"/>
      <c r="ER5" s="358"/>
      <c r="ES5" s="358"/>
      <c r="ET5" s="358"/>
      <c r="EU5" s="357"/>
      <c r="EV5" s="356"/>
      <c r="EW5" s="356"/>
      <c r="EX5" s="356"/>
      <c r="EY5" s="356"/>
      <c r="EZ5" s="356"/>
      <c r="FA5" s="356"/>
      <c r="FB5" s="356"/>
      <c r="FC5" s="356"/>
      <c r="FD5" s="356"/>
      <c r="FE5" s="356"/>
      <c r="FF5" s="356"/>
      <c r="FG5" s="356"/>
      <c r="FH5" s="356"/>
      <c r="FI5" s="356"/>
      <c r="FJ5" s="356"/>
      <c r="FK5" s="356"/>
      <c r="FL5" s="356"/>
      <c r="FM5" s="358"/>
      <c r="FN5" s="358"/>
      <c r="FO5" s="358"/>
    </row>
    <row r="6" spans="1:171" s="183" customFormat="1" ht="13.5">
      <c r="A6" s="319"/>
      <c r="B6" s="319"/>
      <c r="C6" s="320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555</v>
      </c>
      <c r="B7" s="272" t="s">
        <v>556</v>
      </c>
      <c r="C7" s="273" t="s">
        <v>300</v>
      </c>
      <c r="D7" s="274">
        <f aca="true" t="shared" si="0" ref="D7:AI7">SUM(D8:D51)</f>
        <v>107487</v>
      </c>
      <c r="E7" s="274">
        <f t="shared" si="0"/>
        <v>8057</v>
      </c>
      <c r="F7" s="274">
        <f t="shared" si="0"/>
        <v>4</v>
      </c>
      <c r="G7" s="274">
        <f t="shared" si="0"/>
        <v>756</v>
      </c>
      <c r="H7" s="274">
        <f t="shared" si="0"/>
        <v>22627</v>
      </c>
      <c r="I7" s="274">
        <f t="shared" si="0"/>
        <v>13055</v>
      </c>
      <c r="J7" s="274">
        <f t="shared" si="0"/>
        <v>4600</v>
      </c>
      <c r="K7" s="274">
        <f t="shared" si="0"/>
        <v>459</v>
      </c>
      <c r="L7" s="274">
        <f t="shared" si="0"/>
        <v>1456</v>
      </c>
      <c r="M7" s="274">
        <f t="shared" si="0"/>
        <v>96</v>
      </c>
      <c r="N7" s="274">
        <f t="shared" si="0"/>
        <v>907</v>
      </c>
      <c r="O7" s="274">
        <f t="shared" si="0"/>
        <v>439</v>
      </c>
      <c r="P7" s="274">
        <f t="shared" si="0"/>
        <v>1</v>
      </c>
      <c r="Q7" s="274">
        <f t="shared" si="0"/>
        <v>25485</v>
      </c>
      <c r="R7" s="274">
        <f t="shared" si="0"/>
        <v>23922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28</v>
      </c>
      <c r="X7" s="274">
        <f t="shared" si="0"/>
        <v>5595</v>
      </c>
      <c r="Y7" s="274">
        <f t="shared" si="0"/>
        <v>27932</v>
      </c>
      <c r="Z7" s="274">
        <f t="shared" si="0"/>
        <v>629</v>
      </c>
      <c r="AA7" s="274">
        <f t="shared" si="0"/>
        <v>0</v>
      </c>
      <c r="AB7" s="274">
        <f t="shared" si="0"/>
        <v>0</v>
      </c>
      <c r="AC7" s="274">
        <f t="shared" si="0"/>
        <v>1072</v>
      </c>
      <c r="AD7" s="274">
        <f t="shared" si="0"/>
        <v>0</v>
      </c>
      <c r="AE7" s="274">
        <f t="shared" si="0"/>
        <v>7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27</v>
      </c>
      <c r="AJ7" s="274">
        <f aca="true" t="shared" si="1" ref="AJ7:BO7">SUM(AJ8:AJ51)</f>
        <v>0</v>
      </c>
      <c r="AK7" s="274">
        <f t="shared" si="1"/>
        <v>0</v>
      </c>
      <c r="AL7" s="274">
        <f t="shared" si="1"/>
        <v>25485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712</v>
      </c>
      <c r="AT7" s="274">
        <f t="shared" si="1"/>
        <v>19027</v>
      </c>
      <c r="AU7" s="274">
        <f t="shared" si="1"/>
        <v>1174</v>
      </c>
      <c r="AV7" s="274">
        <f t="shared" si="1"/>
        <v>0</v>
      </c>
      <c r="AW7" s="274">
        <f t="shared" si="1"/>
        <v>725</v>
      </c>
      <c r="AX7" s="274">
        <f t="shared" si="1"/>
        <v>12576</v>
      </c>
      <c r="AY7" s="274">
        <f t="shared" si="1"/>
        <v>3009</v>
      </c>
      <c r="AZ7" s="274">
        <f t="shared" si="1"/>
        <v>349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103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1091</v>
      </c>
      <c r="BO7" s="274">
        <f t="shared" si="1"/>
        <v>440</v>
      </c>
      <c r="BP7" s="274">
        <f aca="true" t="shared" si="2" ref="BP7:CU7">SUM(BP8:BP51)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439</v>
      </c>
      <c r="CA7" s="274">
        <f t="shared" si="2"/>
        <v>1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SUM(CV8:CV51)</f>
        <v>0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0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0</v>
      </c>
      <c r="DZ7" s="274">
        <f t="shared" si="3"/>
        <v>23930</v>
      </c>
      <c r="EA7" s="274">
        <f t="shared" si="3"/>
        <v>0</v>
      </c>
      <c r="EB7" s="274">
        <f aca="true" t="shared" si="4" ref="EB7:FG7">SUM(EB8:EB51)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0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23922</v>
      </c>
      <c r="EO7" s="274">
        <f t="shared" si="4"/>
        <v>0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8</v>
      </c>
      <c r="ET7" s="274">
        <f t="shared" si="4"/>
        <v>0</v>
      </c>
      <c r="EU7" s="274">
        <f t="shared" si="4"/>
        <v>36158</v>
      </c>
      <c r="EV7" s="274">
        <f t="shared" si="4"/>
        <v>6254</v>
      </c>
      <c r="EW7" s="274">
        <f t="shared" si="4"/>
        <v>4</v>
      </c>
      <c r="EX7" s="274">
        <f t="shared" si="4"/>
        <v>31</v>
      </c>
      <c r="EY7" s="274">
        <f t="shared" si="4"/>
        <v>8979</v>
      </c>
      <c r="EZ7" s="274">
        <f t="shared" si="4"/>
        <v>10046</v>
      </c>
      <c r="FA7" s="274">
        <f t="shared" si="4"/>
        <v>4244</v>
      </c>
      <c r="FB7" s="274">
        <f t="shared" si="4"/>
        <v>459</v>
      </c>
      <c r="FC7" s="274">
        <f t="shared" si="4"/>
        <v>1456</v>
      </c>
      <c r="FD7" s="274">
        <f t="shared" si="4"/>
        <v>96</v>
      </c>
      <c r="FE7" s="274">
        <f t="shared" si="4"/>
        <v>777</v>
      </c>
      <c r="FF7" s="274">
        <f t="shared" si="4"/>
        <v>0</v>
      </c>
      <c r="FG7" s="274">
        <f t="shared" si="4"/>
        <v>0</v>
      </c>
      <c r="FH7" s="274">
        <f aca="true" t="shared" si="5" ref="FH7:FO7">SUM(FH8:FH51)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0</v>
      </c>
      <c r="FN7" s="274">
        <f t="shared" si="5"/>
        <v>20</v>
      </c>
      <c r="FO7" s="274">
        <f t="shared" si="5"/>
        <v>3792</v>
      </c>
    </row>
    <row r="8" spans="1:171" s="282" customFormat="1" ht="12" customHeight="1">
      <c r="A8" s="277" t="s">
        <v>555</v>
      </c>
      <c r="B8" s="278" t="s">
        <v>564</v>
      </c>
      <c r="C8" s="277" t="s">
        <v>565</v>
      </c>
      <c r="D8" s="279">
        <f aca="true" t="shared" si="6" ref="D8:D24">SUM(Y8,AT8,BO8,CJ8,DE8,DZ8,EU8)</f>
        <v>4538</v>
      </c>
      <c r="E8" s="279">
        <f aca="true" t="shared" si="7" ref="E8:E23">SUM(Z8,AU8,BP8,CK8,DF8,EA8,EV8)</f>
        <v>2305</v>
      </c>
      <c r="F8" s="279">
        <f aca="true" t="shared" si="8" ref="F8:F23">SUM(AA8,AV8,BQ8,CL8,DG8,EB8,EW8)</f>
        <v>1</v>
      </c>
      <c r="G8" s="279">
        <f aca="true" t="shared" si="9" ref="G8:G23">SUM(AB8,AW8,BR8,CM8,DH8,EC8,EX8)</f>
        <v>0</v>
      </c>
      <c r="H8" s="279">
        <f aca="true" t="shared" si="10" ref="H8:H23">SUM(AC8,AX8,BS8,CN8,DI8,ED8,EY8)</f>
        <v>1166</v>
      </c>
      <c r="I8" s="279">
        <f aca="true" t="shared" si="11" ref="I8:I23">SUM(AD8,AY8,BT8,CO8,DJ8,EE8,EZ8)</f>
        <v>778</v>
      </c>
      <c r="J8" s="279">
        <f aca="true" t="shared" si="12" ref="J8:J23">SUM(AE8,AZ8,BU8,CP8,DK8,EF8,FA8)</f>
        <v>135</v>
      </c>
      <c r="K8" s="279">
        <f aca="true" t="shared" si="13" ref="K8:K23">SUM(AF8,BA8,BV8,CQ8,DL8,EG8,FB8)</f>
        <v>0</v>
      </c>
      <c r="L8" s="279">
        <f aca="true" t="shared" si="14" ref="L8:L23">SUM(AG8,BB8,BW8,CR8,DM8,EH8,FC8)</f>
        <v>0</v>
      </c>
      <c r="M8" s="279">
        <f aca="true" t="shared" si="15" ref="M8:M23">SUM(AH8,BC8,BX8,CS8,DN8,EI8,FD8)</f>
        <v>0</v>
      </c>
      <c r="N8" s="279">
        <f aca="true" t="shared" si="16" ref="N8:N23">SUM(AI8,BD8,BY8,CT8,DO8,EJ8,FE8)</f>
        <v>65</v>
      </c>
      <c r="O8" s="279">
        <f aca="true" t="shared" si="17" ref="O8:O23">SUM(AJ8,BE8,BZ8,CU8,DP8,EK8,FF8)</f>
        <v>0</v>
      </c>
      <c r="P8" s="279">
        <f aca="true" t="shared" si="18" ref="P8:P23">SUM(AK8,BF8,CA8,CV8,DQ8,EL8,FG8)</f>
        <v>0</v>
      </c>
      <c r="Q8" s="279">
        <f aca="true" t="shared" si="19" ref="Q8:Q23">SUM(AL8,BG8,CB8,CW8,DR8,EM8,FH8)</f>
        <v>0</v>
      </c>
      <c r="R8" s="279">
        <f aca="true" t="shared" si="20" ref="R8:R23">SUM(AM8,BH8,CC8,CX8,DS8,EN8,FI8)</f>
        <v>0</v>
      </c>
      <c r="S8" s="279">
        <f aca="true" t="shared" si="21" ref="S8:S51">SUM(AN8,BI8,CD8,CY8,DT8,EO8,FJ8)</f>
        <v>0</v>
      </c>
      <c r="T8" s="279">
        <f aca="true" t="shared" si="22" ref="T8:T51">SUM(AO8,BJ8,CE8,CZ8,DU8,EP8,FK8)</f>
        <v>0</v>
      </c>
      <c r="U8" s="279">
        <f aca="true" t="shared" si="23" ref="U8:U51">SUM(AP8,BK8,CF8,DA8,DV8,EQ8,FL8)</f>
        <v>0</v>
      </c>
      <c r="V8" s="279">
        <f aca="true" t="shared" si="24" ref="V8:V51">SUM(AQ8,BL8,CG8,DB8,DW8,ER8,FM8)</f>
        <v>0</v>
      </c>
      <c r="W8" s="279">
        <f aca="true" t="shared" si="25" ref="W8:W51">SUM(AR8,BM8,CH8,DC8,DX8,ES8,FN8)</f>
        <v>0</v>
      </c>
      <c r="X8" s="279">
        <f aca="true" t="shared" si="26" ref="X8:X51">SUM(AS8,BN8,CI8,DD8,DY8,ET8,FO8)</f>
        <v>88</v>
      </c>
      <c r="Y8" s="279">
        <f aca="true" t="shared" si="27" ref="Y8:Y51">SUM(Z8:AS8)</f>
        <v>403</v>
      </c>
      <c r="Z8" s="279">
        <v>403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552</v>
      </c>
      <c r="AK8" s="279" t="s">
        <v>552</v>
      </c>
      <c r="AL8" s="279">
        <v>0</v>
      </c>
      <c r="AM8" s="280" t="s">
        <v>552</v>
      </c>
      <c r="AN8" s="280" t="s">
        <v>552</v>
      </c>
      <c r="AO8" s="279">
        <v>0</v>
      </c>
      <c r="AP8" s="279" t="s">
        <v>552</v>
      </c>
      <c r="AQ8" s="279">
        <v>0</v>
      </c>
      <c r="AR8" s="280" t="s">
        <v>552</v>
      </c>
      <c r="AS8" s="279">
        <v>0</v>
      </c>
      <c r="AT8" s="279">
        <f aca="true" t="shared" si="28" ref="AT8:AT51">SUM(AU8:BN8)</f>
        <v>747</v>
      </c>
      <c r="AU8" s="279"/>
      <c r="AV8" s="279">
        <v>0</v>
      </c>
      <c r="AW8" s="279">
        <v>0</v>
      </c>
      <c r="AX8" s="279">
        <v>650</v>
      </c>
      <c r="AY8" s="279">
        <v>97</v>
      </c>
      <c r="AZ8" s="279">
        <v>0</v>
      </c>
      <c r="BA8" s="279">
        <v>0</v>
      </c>
      <c r="BB8" s="279">
        <v>0</v>
      </c>
      <c r="BC8" s="279">
        <v>0</v>
      </c>
      <c r="BD8" s="279">
        <v>0</v>
      </c>
      <c r="BE8" s="279" t="s">
        <v>552</v>
      </c>
      <c r="BF8" s="279" t="s">
        <v>552</v>
      </c>
      <c r="BG8" s="280" t="s">
        <v>552</v>
      </c>
      <c r="BH8" s="280" t="s">
        <v>552</v>
      </c>
      <c r="BI8" s="280" t="s">
        <v>552</v>
      </c>
      <c r="BJ8" s="280" t="s">
        <v>552</v>
      </c>
      <c r="BK8" s="280" t="s">
        <v>552</v>
      </c>
      <c r="BL8" s="280" t="s">
        <v>552</v>
      </c>
      <c r="BM8" s="280" t="s">
        <v>552</v>
      </c>
      <c r="BN8" s="279">
        <v>0</v>
      </c>
      <c r="BO8" s="279">
        <f aca="true" t="shared" si="29" ref="BO8:BO51">SUM(BP8:CI8)</f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0</v>
      </c>
      <c r="CA8" s="279">
        <v>0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 t="s">
        <v>552</v>
      </c>
      <c r="CI8" s="279">
        <v>0</v>
      </c>
      <c r="CJ8" s="279">
        <f aca="true" t="shared" si="30" ref="CJ8:CJ51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552</v>
      </c>
      <c r="CX8" s="280" t="s">
        <v>552</v>
      </c>
      <c r="CY8" s="280" t="s">
        <v>552</v>
      </c>
      <c r="CZ8" s="280" t="s">
        <v>552</v>
      </c>
      <c r="DA8" s="280" t="s">
        <v>552</v>
      </c>
      <c r="DB8" s="280" t="s">
        <v>552</v>
      </c>
      <c r="DC8" s="280" t="s">
        <v>552</v>
      </c>
      <c r="DD8" s="279">
        <v>0</v>
      </c>
      <c r="DE8" s="279">
        <f aca="true" t="shared" si="31" ref="DE8:DE51">SUM(DF8:DY8)</f>
        <v>0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552</v>
      </c>
      <c r="DS8" s="280" t="s">
        <v>552</v>
      </c>
      <c r="DT8" s="279">
        <v>0</v>
      </c>
      <c r="DU8" s="280" t="s">
        <v>552</v>
      </c>
      <c r="DV8" s="280" t="s">
        <v>552</v>
      </c>
      <c r="DW8" s="280" t="s">
        <v>552</v>
      </c>
      <c r="DX8" s="280" t="s">
        <v>552</v>
      </c>
      <c r="DY8" s="279">
        <v>0</v>
      </c>
      <c r="DZ8" s="279">
        <f aca="true" t="shared" si="32" ref="DZ8:DZ51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552</v>
      </c>
      <c r="EL8" s="279" t="s">
        <v>552</v>
      </c>
      <c r="EM8" s="280" t="s">
        <v>552</v>
      </c>
      <c r="EN8" s="279">
        <v>0</v>
      </c>
      <c r="EO8" s="279">
        <v>0</v>
      </c>
      <c r="EP8" s="280" t="s">
        <v>552</v>
      </c>
      <c r="EQ8" s="280" t="s">
        <v>552</v>
      </c>
      <c r="ER8" s="280" t="s">
        <v>552</v>
      </c>
      <c r="ES8" s="279">
        <v>0</v>
      </c>
      <c r="ET8" s="279">
        <v>0</v>
      </c>
      <c r="EU8" s="279">
        <f aca="true" t="shared" si="33" ref="EU8:EU51">SUM(EV8:FO8)</f>
        <v>3388</v>
      </c>
      <c r="EV8" s="279">
        <v>1902</v>
      </c>
      <c r="EW8" s="279">
        <v>1</v>
      </c>
      <c r="EX8" s="279">
        <v>0</v>
      </c>
      <c r="EY8" s="279">
        <v>516</v>
      </c>
      <c r="EZ8" s="279">
        <v>681</v>
      </c>
      <c r="FA8" s="279">
        <v>135</v>
      </c>
      <c r="FB8" s="279">
        <v>0</v>
      </c>
      <c r="FC8" s="279">
        <v>0</v>
      </c>
      <c r="FD8" s="279">
        <v>0</v>
      </c>
      <c r="FE8" s="279">
        <v>65</v>
      </c>
      <c r="FF8" s="279">
        <v>0</v>
      </c>
      <c r="FG8" s="280">
        <v>0</v>
      </c>
      <c r="FH8" s="280" t="s">
        <v>552</v>
      </c>
      <c r="FI8" s="280" t="s">
        <v>552</v>
      </c>
      <c r="FJ8" s="279" t="s">
        <v>552</v>
      </c>
      <c r="FK8" s="279">
        <v>0</v>
      </c>
      <c r="FL8" s="279">
        <v>0</v>
      </c>
      <c r="FM8" s="279">
        <v>0</v>
      </c>
      <c r="FN8" s="279">
        <v>0</v>
      </c>
      <c r="FO8" s="279">
        <v>88</v>
      </c>
    </row>
    <row r="9" spans="1:171" s="282" customFormat="1" ht="12" customHeight="1">
      <c r="A9" s="277" t="s">
        <v>555</v>
      </c>
      <c r="B9" s="278" t="s">
        <v>566</v>
      </c>
      <c r="C9" s="277" t="s">
        <v>567</v>
      </c>
      <c r="D9" s="279">
        <f t="shared" si="6"/>
        <v>8474</v>
      </c>
      <c r="E9" s="279">
        <f t="shared" si="7"/>
        <v>706</v>
      </c>
      <c r="F9" s="279">
        <f t="shared" si="8"/>
        <v>0</v>
      </c>
      <c r="G9" s="279">
        <f t="shared" si="9"/>
        <v>0</v>
      </c>
      <c r="H9" s="279">
        <f t="shared" si="10"/>
        <v>1101</v>
      </c>
      <c r="I9" s="279">
        <f t="shared" si="11"/>
        <v>1278</v>
      </c>
      <c r="J9" s="279">
        <f t="shared" si="12"/>
        <v>17</v>
      </c>
      <c r="K9" s="279">
        <f t="shared" si="13"/>
        <v>0</v>
      </c>
      <c r="L9" s="279">
        <f t="shared" si="14"/>
        <v>0</v>
      </c>
      <c r="M9" s="279">
        <f t="shared" si="15"/>
        <v>0</v>
      </c>
      <c r="N9" s="279">
        <f t="shared" si="16"/>
        <v>17</v>
      </c>
      <c r="O9" s="279">
        <f t="shared" si="17"/>
        <v>0</v>
      </c>
      <c r="P9" s="279">
        <f t="shared" si="18"/>
        <v>0</v>
      </c>
      <c r="Q9" s="279">
        <f t="shared" si="19"/>
        <v>4146</v>
      </c>
      <c r="R9" s="279">
        <f t="shared" si="20"/>
        <v>0</v>
      </c>
      <c r="S9" s="279">
        <f t="shared" si="21"/>
        <v>0</v>
      </c>
      <c r="T9" s="279">
        <f t="shared" si="22"/>
        <v>0</v>
      </c>
      <c r="U9" s="279">
        <f t="shared" si="23"/>
        <v>0</v>
      </c>
      <c r="V9" s="279">
        <f t="shared" si="24"/>
        <v>0</v>
      </c>
      <c r="W9" s="279">
        <f t="shared" si="25"/>
        <v>8</v>
      </c>
      <c r="X9" s="279">
        <f t="shared" si="26"/>
        <v>1201</v>
      </c>
      <c r="Y9" s="279">
        <f t="shared" si="27"/>
        <v>4334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552</v>
      </c>
      <c r="AK9" s="279" t="s">
        <v>552</v>
      </c>
      <c r="AL9" s="279">
        <v>4146</v>
      </c>
      <c r="AM9" s="280" t="s">
        <v>552</v>
      </c>
      <c r="AN9" s="280" t="s">
        <v>552</v>
      </c>
      <c r="AO9" s="279">
        <v>0</v>
      </c>
      <c r="AP9" s="279" t="s">
        <v>552</v>
      </c>
      <c r="AQ9" s="279">
        <v>0</v>
      </c>
      <c r="AR9" s="280" t="s">
        <v>552</v>
      </c>
      <c r="AS9" s="279">
        <v>188</v>
      </c>
      <c r="AT9" s="279">
        <f t="shared" si="28"/>
        <v>3196</v>
      </c>
      <c r="AU9" s="279">
        <v>706</v>
      </c>
      <c r="AV9" s="279">
        <v>0</v>
      </c>
      <c r="AW9" s="279">
        <v>0</v>
      </c>
      <c r="AX9" s="279">
        <v>1101</v>
      </c>
      <c r="AY9" s="279">
        <v>1278</v>
      </c>
      <c r="AZ9" s="279">
        <v>17</v>
      </c>
      <c r="BA9" s="279">
        <v>0</v>
      </c>
      <c r="BB9" s="279">
        <v>0</v>
      </c>
      <c r="BC9" s="279">
        <v>0</v>
      </c>
      <c r="BD9" s="279">
        <v>17</v>
      </c>
      <c r="BE9" s="279" t="s">
        <v>552</v>
      </c>
      <c r="BF9" s="279" t="s">
        <v>552</v>
      </c>
      <c r="BG9" s="280" t="s">
        <v>552</v>
      </c>
      <c r="BH9" s="280" t="s">
        <v>552</v>
      </c>
      <c r="BI9" s="280" t="s">
        <v>552</v>
      </c>
      <c r="BJ9" s="280" t="s">
        <v>552</v>
      </c>
      <c r="BK9" s="280" t="s">
        <v>552</v>
      </c>
      <c r="BL9" s="280" t="s">
        <v>552</v>
      </c>
      <c r="BM9" s="280" t="s">
        <v>552</v>
      </c>
      <c r="BN9" s="279">
        <v>77</v>
      </c>
      <c r="BO9" s="279">
        <f t="shared" si="29"/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0</v>
      </c>
      <c r="CA9" s="279">
        <v>0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 t="s">
        <v>552</v>
      </c>
      <c r="CI9" s="279">
        <v>0</v>
      </c>
      <c r="CJ9" s="279">
        <f t="shared" si="30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552</v>
      </c>
      <c r="CX9" s="280" t="s">
        <v>552</v>
      </c>
      <c r="CY9" s="280" t="s">
        <v>552</v>
      </c>
      <c r="CZ9" s="280" t="s">
        <v>552</v>
      </c>
      <c r="DA9" s="280" t="s">
        <v>552</v>
      </c>
      <c r="DB9" s="280" t="s">
        <v>552</v>
      </c>
      <c r="DC9" s="280" t="s">
        <v>552</v>
      </c>
      <c r="DD9" s="279">
        <v>0</v>
      </c>
      <c r="DE9" s="279">
        <f t="shared" si="31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552</v>
      </c>
      <c r="DS9" s="280" t="s">
        <v>552</v>
      </c>
      <c r="DT9" s="279">
        <v>0</v>
      </c>
      <c r="DU9" s="280" t="s">
        <v>552</v>
      </c>
      <c r="DV9" s="280" t="s">
        <v>552</v>
      </c>
      <c r="DW9" s="280" t="s">
        <v>552</v>
      </c>
      <c r="DX9" s="280" t="s">
        <v>552</v>
      </c>
      <c r="DY9" s="279">
        <v>0</v>
      </c>
      <c r="DZ9" s="279">
        <f t="shared" si="32"/>
        <v>0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552</v>
      </c>
      <c r="EL9" s="279" t="s">
        <v>552</v>
      </c>
      <c r="EM9" s="280" t="s">
        <v>552</v>
      </c>
      <c r="EN9" s="279">
        <v>0</v>
      </c>
      <c r="EO9" s="279">
        <v>0</v>
      </c>
      <c r="EP9" s="280" t="s">
        <v>552</v>
      </c>
      <c r="EQ9" s="280" t="s">
        <v>552</v>
      </c>
      <c r="ER9" s="280" t="s">
        <v>552</v>
      </c>
      <c r="ES9" s="279">
        <v>0</v>
      </c>
      <c r="ET9" s="279">
        <v>0</v>
      </c>
      <c r="EU9" s="279">
        <f t="shared" si="33"/>
        <v>944</v>
      </c>
      <c r="EV9" s="279">
        <v>0</v>
      </c>
      <c r="EW9" s="279">
        <v>0</v>
      </c>
      <c r="EX9" s="279">
        <v>0</v>
      </c>
      <c r="EY9" s="279">
        <v>0</v>
      </c>
      <c r="EZ9" s="279">
        <v>0</v>
      </c>
      <c r="FA9" s="279">
        <v>0</v>
      </c>
      <c r="FB9" s="279">
        <v>0</v>
      </c>
      <c r="FC9" s="279">
        <v>0</v>
      </c>
      <c r="FD9" s="279">
        <v>0</v>
      </c>
      <c r="FE9" s="279">
        <v>0</v>
      </c>
      <c r="FF9" s="279">
        <v>0</v>
      </c>
      <c r="FG9" s="280">
        <v>0</v>
      </c>
      <c r="FH9" s="280" t="s">
        <v>552</v>
      </c>
      <c r="FI9" s="280" t="s">
        <v>552</v>
      </c>
      <c r="FJ9" s="279" t="s">
        <v>552</v>
      </c>
      <c r="FK9" s="279">
        <v>0</v>
      </c>
      <c r="FL9" s="279">
        <v>0</v>
      </c>
      <c r="FM9" s="279">
        <v>0</v>
      </c>
      <c r="FN9" s="279">
        <v>8</v>
      </c>
      <c r="FO9" s="279">
        <v>936</v>
      </c>
    </row>
    <row r="10" spans="1:171" s="282" customFormat="1" ht="12" customHeight="1">
      <c r="A10" s="277" t="s">
        <v>555</v>
      </c>
      <c r="B10" s="278" t="s">
        <v>568</v>
      </c>
      <c r="C10" s="277" t="s">
        <v>569</v>
      </c>
      <c r="D10" s="279">
        <f t="shared" si="6"/>
        <v>4543</v>
      </c>
      <c r="E10" s="279">
        <f t="shared" si="7"/>
        <v>67</v>
      </c>
      <c r="F10" s="279">
        <f t="shared" si="8"/>
        <v>0</v>
      </c>
      <c r="G10" s="279">
        <f t="shared" si="9"/>
        <v>0</v>
      </c>
      <c r="H10" s="279">
        <f t="shared" si="10"/>
        <v>1583</v>
      </c>
      <c r="I10" s="279">
        <f t="shared" si="11"/>
        <v>679</v>
      </c>
      <c r="J10" s="279">
        <f t="shared" si="12"/>
        <v>232</v>
      </c>
      <c r="K10" s="279">
        <f t="shared" si="13"/>
        <v>0</v>
      </c>
      <c r="L10" s="279">
        <f t="shared" si="14"/>
        <v>32</v>
      </c>
      <c r="M10" s="279">
        <f t="shared" si="15"/>
        <v>0</v>
      </c>
      <c r="N10" s="279">
        <f t="shared" si="16"/>
        <v>110</v>
      </c>
      <c r="O10" s="279">
        <f t="shared" si="17"/>
        <v>0</v>
      </c>
      <c r="P10" s="279">
        <f t="shared" si="18"/>
        <v>0</v>
      </c>
      <c r="Q10" s="279">
        <f t="shared" si="19"/>
        <v>80</v>
      </c>
      <c r="R10" s="279">
        <f t="shared" si="20"/>
        <v>0</v>
      </c>
      <c r="S10" s="279">
        <f t="shared" si="21"/>
        <v>0</v>
      </c>
      <c r="T10" s="279">
        <f t="shared" si="22"/>
        <v>0</v>
      </c>
      <c r="U10" s="279">
        <f t="shared" si="23"/>
        <v>0</v>
      </c>
      <c r="V10" s="279">
        <f t="shared" si="24"/>
        <v>0</v>
      </c>
      <c r="W10" s="279">
        <f t="shared" si="25"/>
        <v>8</v>
      </c>
      <c r="X10" s="279">
        <f t="shared" si="26"/>
        <v>1752</v>
      </c>
      <c r="Y10" s="279">
        <f t="shared" si="27"/>
        <v>408</v>
      </c>
      <c r="Z10" s="279">
        <v>67</v>
      </c>
      <c r="AA10" s="279">
        <v>0</v>
      </c>
      <c r="AB10" s="279">
        <v>0</v>
      </c>
      <c r="AC10" s="279">
        <v>258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3</v>
      </c>
      <c r="AJ10" s="279" t="s">
        <v>552</v>
      </c>
      <c r="AK10" s="279" t="s">
        <v>552</v>
      </c>
      <c r="AL10" s="279">
        <v>80</v>
      </c>
      <c r="AM10" s="280" t="s">
        <v>552</v>
      </c>
      <c r="AN10" s="280" t="s">
        <v>552</v>
      </c>
      <c r="AO10" s="279">
        <v>0</v>
      </c>
      <c r="AP10" s="279" t="s">
        <v>552</v>
      </c>
      <c r="AQ10" s="279">
        <v>0</v>
      </c>
      <c r="AR10" s="280" t="s">
        <v>552</v>
      </c>
      <c r="AS10" s="279">
        <v>0</v>
      </c>
      <c r="AT10" s="279">
        <f t="shared" si="28"/>
        <v>775</v>
      </c>
      <c r="AU10" s="279">
        <v>0</v>
      </c>
      <c r="AV10" s="279">
        <v>0</v>
      </c>
      <c r="AW10" s="279">
        <v>0</v>
      </c>
      <c r="AX10" s="279">
        <v>775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552</v>
      </c>
      <c r="BF10" s="279" t="s">
        <v>552</v>
      </c>
      <c r="BG10" s="280" t="s">
        <v>552</v>
      </c>
      <c r="BH10" s="280" t="s">
        <v>552</v>
      </c>
      <c r="BI10" s="280" t="s">
        <v>552</v>
      </c>
      <c r="BJ10" s="280" t="s">
        <v>552</v>
      </c>
      <c r="BK10" s="280" t="s">
        <v>552</v>
      </c>
      <c r="BL10" s="280" t="s">
        <v>552</v>
      </c>
      <c r="BM10" s="280" t="s">
        <v>552</v>
      </c>
      <c r="BN10" s="279">
        <v>0</v>
      </c>
      <c r="BO10" s="279">
        <f t="shared" si="29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 t="s">
        <v>552</v>
      </c>
      <c r="CI10" s="279">
        <v>0</v>
      </c>
      <c r="CJ10" s="279">
        <f t="shared" si="30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552</v>
      </c>
      <c r="CX10" s="280" t="s">
        <v>552</v>
      </c>
      <c r="CY10" s="280" t="s">
        <v>552</v>
      </c>
      <c r="CZ10" s="280" t="s">
        <v>552</v>
      </c>
      <c r="DA10" s="280" t="s">
        <v>552</v>
      </c>
      <c r="DB10" s="280" t="s">
        <v>552</v>
      </c>
      <c r="DC10" s="280" t="s">
        <v>552</v>
      </c>
      <c r="DD10" s="279">
        <v>0</v>
      </c>
      <c r="DE10" s="279">
        <f t="shared" si="31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552</v>
      </c>
      <c r="DS10" s="280" t="s">
        <v>552</v>
      </c>
      <c r="DT10" s="279">
        <v>0</v>
      </c>
      <c r="DU10" s="280" t="s">
        <v>552</v>
      </c>
      <c r="DV10" s="280" t="s">
        <v>552</v>
      </c>
      <c r="DW10" s="280" t="s">
        <v>552</v>
      </c>
      <c r="DX10" s="280" t="s">
        <v>552</v>
      </c>
      <c r="DY10" s="279">
        <v>0</v>
      </c>
      <c r="DZ10" s="279">
        <f t="shared" si="32"/>
        <v>8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552</v>
      </c>
      <c r="EL10" s="279" t="s">
        <v>552</v>
      </c>
      <c r="EM10" s="280" t="s">
        <v>552</v>
      </c>
      <c r="EN10" s="279">
        <v>0</v>
      </c>
      <c r="EO10" s="279">
        <v>0</v>
      </c>
      <c r="EP10" s="280" t="s">
        <v>552</v>
      </c>
      <c r="EQ10" s="280" t="s">
        <v>552</v>
      </c>
      <c r="ER10" s="280" t="s">
        <v>552</v>
      </c>
      <c r="ES10" s="279">
        <v>8</v>
      </c>
      <c r="ET10" s="279">
        <v>0</v>
      </c>
      <c r="EU10" s="279">
        <f t="shared" si="33"/>
        <v>3352</v>
      </c>
      <c r="EV10" s="279">
        <v>0</v>
      </c>
      <c r="EW10" s="279">
        <v>0</v>
      </c>
      <c r="EX10" s="279">
        <v>0</v>
      </c>
      <c r="EY10" s="279">
        <v>550</v>
      </c>
      <c r="EZ10" s="279">
        <v>679</v>
      </c>
      <c r="FA10" s="279">
        <v>232</v>
      </c>
      <c r="FB10" s="279">
        <v>0</v>
      </c>
      <c r="FC10" s="279">
        <v>32</v>
      </c>
      <c r="FD10" s="279">
        <v>0</v>
      </c>
      <c r="FE10" s="279">
        <v>107</v>
      </c>
      <c r="FF10" s="279">
        <v>0</v>
      </c>
      <c r="FG10" s="280">
        <v>0</v>
      </c>
      <c r="FH10" s="280" t="s">
        <v>552</v>
      </c>
      <c r="FI10" s="280" t="s">
        <v>552</v>
      </c>
      <c r="FJ10" s="279" t="s">
        <v>552</v>
      </c>
      <c r="FK10" s="279">
        <v>0</v>
      </c>
      <c r="FL10" s="279">
        <v>0</v>
      </c>
      <c r="FM10" s="279">
        <v>0</v>
      </c>
      <c r="FN10" s="279">
        <v>0</v>
      </c>
      <c r="FO10" s="279">
        <v>1752</v>
      </c>
    </row>
    <row r="11" spans="1:171" s="282" customFormat="1" ht="12" customHeight="1">
      <c r="A11" s="277" t="s">
        <v>555</v>
      </c>
      <c r="B11" s="278" t="s">
        <v>570</v>
      </c>
      <c r="C11" s="277" t="s">
        <v>571</v>
      </c>
      <c r="D11" s="279">
        <f t="shared" si="6"/>
        <v>3761</v>
      </c>
      <c r="E11" s="279">
        <f t="shared" si="7"/>
        <v>17</v>
      </c>
      <c r="F11" s="279">
        <f t="shared" si="8"/>
        <v>0</v>
      </c>
      <c r="G11" s="279">
        <f t="shared" si="9"/>
        <v>0</v>
      </c>
      <c r="H11" s="279">
        <f t="shared" si="10"/>
        <v>972</v>
      </c>
      <c r="I11" s="279">
        <f t="shared" si="11"/>
        <v>532</v>
      </c>
      <c r="J11" s="279">
        <f t="shared" si="12"/>
        <v>464</v>
      </c>
      <c r="K11" s="279">
        <f t="shared" si="13"/>
        <v>0</v>
      </c>
      <c r="L11" s="279">
        <f t="shared" si="14"/>
        <v>665</v>
      </c>
      <c r="M11" s="279">
        <f t="shared" si="15"/>
        <v>0</v>
      </c>
      <c r="N11" s="279">
        <f t="shared" si="16"/>
        <v>0</v>
      </c>
      <c r="O11" s="279">
        <f t="shared" si="17"/>
        <v>0</v>
      </c>
      <c r="P11" s="279">
        <f t="shared" si="18"/>
        <v>0</v>
      </c>
      <c r="Q11" s="279">
        <f t="shared" si="19"/>
        <v>955</v>
      </c>
      <c r="R11" s="279">
        <f t="shared" si="20"/>
        <v>0</v>
      </c>
      <c r="S11" s="279">
        <f t="shared" si="21"/>
        <v>0</v>
      </c>
      <c r="T11" s="279">
        <f t="shared" si="22"/>
        <v>0</v>
      </c>
      <c r="U11" s="279">
        <f t="shared" si="23"/>
        <v>0</v>
      </c>
      <c r="V11" s="279">
        <f t="shared" si="24"/>
        <v>0</v>
      </c>
      <c r="W11" s="279">
        <f t="shared" si="25"/>
        <v>0</v>
      </c>
      <c r="X11" s="279">
        <f t="shared" si="26"/>
        <v>156</v>
      </c>
      <c r="Y11" s="279">
        <f t="shared" si="27"/>
        <v>1158</v>
      </c>
      <c r="Z11" s="279">
        <v>0</v>
      </c>
      <c r="AA11" s="279">
        <v>0</v>
      </c>
      <c r="AB11" s="279">
        <v>0</v>
      </c>
      <c r="AC11" s="279">
        <v>162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552</v>
      </c>
      <c r="AK11" s="279" t="s">
        <v>552</v>
      </c>
      <c r="AL11" s="279">
        <v>955</v>
      </c>
      <c r="AM11" s="280" t="s">
        <v>552</v>
      </c>
      <c r="AN11" s="280" t="s">
        <v>552</v>
      </c>
      <c r="AO11" s="279">
        <v>0</v>
      </c>
      <c r="AP11" s="279" t="s">
        <v>552</v>
      </c>
      <c r="AQ11" s="279">
        <v>0</v>
      </c>
      <c r="AR11" s="280" t="s">
        <v>552</v>
      </c>
      <c r="AS11" s="279">
        <v>41</v>
      </c>
      <c r="AT11" s="279">
        <f t="shared" si="28"/>
        <v>0</v>
      </c>
      <c r="AU11" s="279">
        <v>0</v>
      </c>
      <c r="AV11" s="279">
        <v>0</v>
      </c>
      <c r="AW11" s="279">
        <v>0</v>
      </c>
      <c r="AX11" s="279">
        <v>0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552</v>
      </c>
      <c r="BF11" s="279" t="s">
        <v>552</v>
      </c>
      <c r="BG11" s="280" t="s">
        <v>552</v>
      </c>
      <c r="BH11" s="280" t="s">
        <v>552</v>
      </c>
      <c r="BI11" s="280" t="s">
        <v>552</v>
      </c>
      <c r="BJ11" s="280" t="s">
        <v>552</v>
      </c>
      <c r="BK11" s="280" t="s">
        <v>552</v>
      </c>
      <c r="BL11" s="280" t="s">
        <v>552</v>
      </c>
      <c r="BM11" s="280" t="s">
        <v>552</v>
      </c>
      <c r="BN11" s="279">
        <v>0</v>
      </c>
      <c r="BO11" s="279">
        <f t="shared" si="29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 t="s">
        <v>552</v>
      </c>
      <c r="CI11" s="279">
        <v>0</v>
      </c>
      <c r="CJ11" s="279">
        <f t="shared" si="30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552</v>
      </c>
      <c r="CX11" s="280" t="s">
        <v>552</v>
      </c>
      <c r="CY11" s="280" t="s">
        <v>552</v>
      </c>
      <c r="CZ11" s="280" t="s">
        <v>552</v>
      </c>
      <c r="DA11" s="280" t="s">
        <v>552</v>
      </c>
      <c r="DB11" s="280" t="s">
        <v>552</v>
      </c>
      <c r="DC11" s="280" t="s">
        <v>552</v>
      </c>
      <c r="DD11" s="279">
        <v>0</v>
      </c>
      <c r="DE11" s="279">
        <f t="shared" si="31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552</v>
      </c>
      <c r="DS11" s="280" t="s">
        <v>552</v>
      </c>
      <c r="DT11" s="279">
        <v>0</v>
      </c>
      <c r="DU11" s="280" t="s">
        <v>552</v>
      </c>
      <c r="DV11" s="280" t="s">
        <v>552</v>
      </c>
      <c r="DW11" s="280" t="s">
        <v>552</v>
      </c>
      <c r="DX11" s="280" t="s">
        <v>552</v>
      </c>
      <c r="DY11" s="279">
        <v>0</v>
      </c>
      <c r="DZ11" s="279">
        <f t="shared" si="32"/>
        <v>0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552</v>
      </c>
      <c r="EL11" s="279" t="s">
        <v>552</v>
      </c>
      <c r="EM11" s="280" t="s">
        <v>552</v>
      </c>
      <c r="EN11" s="279">
        <v>0</v>
      </c>
      <c r="EO11" s="279">
        <v>0</v>
      </c>
      <c r="EP11" s="280" t="s">
        <v>552</v>
      </c>
      <c r="EQ11" s="280" t="s">
        <v>552</v>
      </c>
      <c r="ER11" s="280" t="s">
        <v>552</v>
      </c>
      <c r="ES11" s="279">
        <v>0</v>
      </c>
      <c r="ET11" s="279">
        <v>0</v>
      </c>
      <c r="EU11" s="279">
        <f t="shared" si="33"/>
        <v>2603</v>
      </c>
      <c r="EV11" s="279">
        <v>17</v>
      </c>
      <c r="EW11" s="279">
        <v>0</v>
      </c>
      <c r="EX11" s="279">
        <v>0</v>
      </c>
      <c r="EY11" s="279">
        <v>810</v>
      </c>
      <c r="EZ11" s="279">
        <v>532</v>
      </c>
      <c r="FA11" s="279">
        <v>464</v>
      </c>
      <c r="FB11" s="279">
        <v>0</v>
      </c>
      <c r="FC11" s="279">
        <v>665</v>
      </c>
      <c r="FD11" s="279">
        <v>0</v>
      </c>
      <c r="FE11" s="279">
        <v>0</v>
      </c>
      <c r="FF11" s="279">
        <v>0</v>
      </c>
      <c r="FG11" s="280">
        <v>0</v>
      </c>
      <c r="FH11" s="280" t="s">
        <v>552</v>
      </c>
      <c r="FI11" s="280" t="s">
        <v>552</v>
      </c>
      <c r="FJ11" s="279" t="s">
        <v>552</v>
      </c>
      <c r="FK11" s="279">
        <v>0</v>
      </c>
      <c r="FL11" s="279">
        <v>0</v>
      </c>
      <c r="FM11" s="279">
        <v>0</v>
      </c>
      <c r="FN11" s="279">
        <v>0</v>
      </c>
      <c r="FO11" s="279">
        <v>115</v>
      </c>
    </row>
    <row r="12" spans="1:171" s="282" customFormat="1" ht="12" customHeight="1">
      <c r="A12" s="277" t="s">
        <v>555</v>
      </c>
      <c r="B12" s="278" t="s">
        <v>572</v>
      </c>
      <c r="C12" s="277" t="s">
        <v>573</v>
      </c>
      <c r="D12" s="309">
        <f t="shared" si="6"/>
        <v>4445</v>
      </c>
      <c r="E12" s="309">
        <f t="shared" si="7"/>
        <v>528</v>
      </c>
      <c r="F12" s="309">
        <f t="shared" si="8"/>
        <v>0</v>
      </c>
      <c r="G12" s="309">
        <f t="shared" si="9"/>
        <v>725</v>
      </c>
      <c r="H12" s="309">
        <f t="shared" si="10"/>
        <v>450</v>
      </c>
      <c r="I12" s="309">
        <f t="shared" si="11"/>
        <v>212</v>
      </c>
      <c r="J12" s="309">
        <f t="shared" si="12"/>
        <v>140</v>
      </c>
      <c r="K12" s="309">
        <f t="shared" si="13"/>
        <v>0</v>
      </c>
      <c r="L12" s="309">
        <f t="shared" si="14"/>
        <v>0</v>
      </c>
      <c r="M12" s="309">
        <f t="shared" si="15"/>
        <v>7</v>
      </c>
      <c r="N12" s="309">
        <f t="shared" si="16"/>
        <v>8</v>
      </c>
      <c r="O12" s="309">
        <f t="shared" si="17"/>
        <v>0</v>
      </c>
      <c r="P12" s="309">
        <f t="shared" si="18"/>
        <v>0</v>
      </c>
      <c r="Q12" s="309">
        <f t="shared" si="19"/>
        <v>2219</v>
      </c>
      <c r="R12" s="309">
        <f t="shared" si="20"/>
        <v>0</v>
      </c>
      <c r="S12" s="309">
        <f t="shared" si="21"/>
        <v>0</v>
      </c>
      <c r="T12" s="309">
        <f t="shared" si="22"/>
        <v>0</v>
      </c>
      <c r="U12" s="309">
        <f t="shared" si="23"/>
        <v>0</v>
      </c>
      <c r="V12" s="309">
        <f t="shared" si="24"/>
        <v>0</v>
      </c>
      <c r="W12" s="309">
        <f t="shared" si="25"/>
        <v>0</v>
      </c>
      <c r="X12" s="309">
        <f t="shared" si="26"/>
        <v>156</v>
      </c>
      <c r="Y12" s="309">
        <f t="shared" si="27"/>
        <v>2268</v>
      </c>
      <c r="Z12" s="309">
        <v>41</v>
      </c>
      <c r="AA12" s="309">
        <v>0</v>
      </c>
      <c r="AB12" s="309">
        <v>0</v>
      </c>
      <c r="AC12" s="309">
        <v>0</v>
      </c>
      <c r="AD12" s="309">
        <v>0</v>
      </c>
      <c r="AE12" s="309">
        <v>0</v>
      </c>
      <c r="AF12" s="309">
        <v>0</v>
      </c>
      <c r="AG12" s="309">
        <v>0</v>
      </c>
      <c r="AH12" s="309">
        <v>0</v>
      </c>
      <c r="AI12" s="309">
        <v>8</v>
      </c>
      <c r="AJ12" s="309" t="s">
        <v>552</v>
      </c>
      <c r="AK12" s="309" t="s">
        <v>552</v>
      </c>
      <c r="AL12" s="309">
        <v>2219</v>
      </c>
      <c r="AM12" s="309" t="s">
        <v>552</v>
      </c>
      <c r="AN12" s="309" t="s">
        <v>552</v>
      </c>
      <c r="AO12" s="309">
        <v>0</v>
      </c>
      <c r="AP12" s="309" t="s">
        <v>552</v>
      </c>
      <c r="AQ12" s="309">
        <v>0</v>
      </c>
      <c r="AR12" s="309" t="s">
        <v>552</v>
      </c>
      <c r="AS12" s="309">
        <v>0</v>
      </c>
      <c r="AT12" s="309">
        <f t="shared" si="28"/>
        <v>1331</v>
      </c>
      <c r="AU12" s="309">
        <v>0</v>
      </c>
      <c r="AV12" s="309">
        <v>0</v>
      </c>
      <c r="AW12" s="309">
        <v>725</v>
      </c>
      <c r="AX12" s="309">
        <v>450</v>
      </c>
      <c r="AY12" s="309">
        <v>0</v>
      </c>
      <c r="AZ12" s="309">
        <v>0</v>
      </c>
      <c r="BA12" s="309">
        <v>0</v>
      </c>
      <c r="BB12" s="309">
        <v>0</v>
      </c>
      <c r="BC12" s="309">
        <v>0</v>
      </c>
      <c r="BD12" s="309">
        <v>0</v>
      </c>
      <c r="BE12" s="309" t="s">
        <v>552</v>
      </c>
      <c r="BF12" s="309" t="s">
        <v>552</v>
      </c>
      <c r="BG12" s="309" t="s">
        <v>552</v>
      </c>
      <c r="BH12" s="309" t="s">
        <v>552</v>
      </c>
      <c r="BI12" s="309" t="s">
        <v>552</v>
      </c>
      <c r="BJ12" s="309" t="s">
        <v>552</v>
      </c>
      <c r="BK12" s="309" t="s">
        <v>552</v>
      </c>
      <c r="BL12" s="309" t="s">
        <v>552</v>
      </c>
      <c r="BM12" s="309" t="s">
        <v>552</v>
      </c>
      <c r="BN12" s="309">
        <v>156</v>
      </c>
      <c r="BO12" s="309">
        <f t="shared" si="29"/>
        <v>0</v>
      </c>
      <c r="BP12" s="309">
        <v>0</v>
      </c>
      <c r="BQ12" s="309">
        <v>0</v>
      </c>
      <c r="BR12" s="309">
        <v>0</v>
      </c>
      <c r="BS12" s="309">
        <v>0</v>
      </c>
      <c r="BT12" s="309">
        <v>0</v>
      </c>
      <c r="BU12" s="309">
        <v>0</v>
      </c>
      <c r="BV12" s="309">
        <v>0</v>
      </c>
      <c r="BW12" s="309">
        <v>0</v>
      </c>
      <c r="BX12" s="309">
        <v>0</v>
      </c>
      <c r="BY12" s="309">
        <v>0</v>
      </c>
      <c r="BZ12" s="309">
        <v>0</v>
      </c>
      <c r="CA12" s="309">
        <v>0</v>
      </c>
      <c r="CB12" s="309" t="s">
        <v>552</v>
      </c>
      <c r="CC12" s="309" t="s">
        <v>552</v>
      </c>
      <c r="CD12" s="309" t="s">
        <v>552</v>
      </c>
      <c r="CE12" s="309" t="s">
        <v>552</v>
      </c>
      <c r="CF12" s="309" t="s">
        <v>552</v>
      </c>
      <c r="CG12" s="309" t="s">
        <v>552</v>
      </c>
      <c r="CH12" s="309" t="s">
        <v>552</v>
      </c>
      <c r="CI12" s="309">
        <v>0</v>
      </c>
      <c r="CJ12" s="309">
        <f t="shared" si="30"/>
        <v>0</v>
      </c>
      <c r="CK12" s="309">
        <v>0</v>
      </c>
      <c r="CL12" s="309">
        <v>0</v>
      </c>
      <c r="CM12" s="309">
        <v>0</v>
      </c>
      <c r="CN12" s="309">
        <v>0</v>
      </c>
      <c r="CO12" s="309">
        <v>0</v>
      </c>
      <c r="CP12" s="309">
        <v>0</v>
      </c>
      <c r="CQ12" s="309">
        <v>0</v>
      </c>
      <c r="CR12" s="309">
        <v>0</v>
      </c>
      <c r="CS12" s="309">
        <v>0</v>
      </c>
      <c r="CT12" s="309">
        <v>0</v>
      </c>
      <c r="CU12" s="309">
        <v>0</v>
      </c>
      <c r="CV12" s="309">
        <v>0</v>
      </c>
      <c r="CW12" s="309" t="s">
        <v>552</v>
      </c>
      <c r="CX12" s="309" t="s">
        <v>552</v>
      </c>
      <c r="CY12" s="309" t="s">
        <v>552</v>
      </c>
      <c r="CZ12" s="309" t="s">
        <v>552</v>
      </c>
      <c r="DA12" s="309" t="s">
        <v>552</v>
      </c>
      <c r="DB12" s="309" t="s">
        <v>552</v>
      </c>
      <c r="DC12" s="309" t="s">
        <v>552</v>
      </c>
      <c r="DD12" s="309">
        <v>0</v>
      </c>
      <c r="DE12" s="309">
        <f t="shared" si="31"/>
        <v>0</v>
      </c>
      <c r="DF12" s="309">
        <v>0</v>
      </c>
      <c r="DG12" s="309">
        <v>0</v>
      </c>
      <c r="DH12" s="309">
        <v>0</v>
      </c>
      <c r="DI12" s="309">
        <v>0</v>
      </c>
      <c r="DJ12" s="309">
        <v>0</v>
      </c>
      <c r="DK12" s="309">
        <v>0</v>
      </c>
      <c r="DL12" s="309">
        <v>0</v>
      </c>
      <c r="DM12" s="309">
        <v>0</v>
      </c>
      <c r="DN12" s="309">
        <v>0</v>
      </c>
      <c r="DO12" s="309">
        <v>0</v>
      </c>
      <c r="DP12" s="309">
        <v>0</v>
      </c>
      <c r="DQ12" s="309">
        <v>0</v>
      </c>
      <c r="DR12" s="309" t="s">
        <v>552</v>
      </c>
      <c r="DS12" s="309" t="s">
        <v>552</v>
      </c>
      <c r="DT12" s="309">
        <v>0</v>
      </c>
      <c r="DU12" s="309" t="s">
        <v>552</v>
      </c>
      <c r="DV12" s="309" t="s">
        <v>552</v>
      </c>
      <c r="DW12" s="309" t="s">
        <v>552</v>
      </c>
      <c r="DX12" s="309" t="s">
        <v>552</v>
      </c>
      <c r="DY12" s="309">
        <v>0</v>
      </c>
      <c r="DZ12" s="309">
        <f t="shared" si="32"/>
        <v>0</v>
      </c>
      <c r="EA12" s="309">
        <v>0</v>
      </c>
      <c r="EB12" s="309">
        <v>0</v>
      </c>
      <c r="EC12" s="309">
        <v>0</v>
      </c>
      <c r="ED12" s="309">
        <v>0</v>
      </c>
      <c r="EE12" s="309">
        <v>0</v>
      </c>
      <c r="EF12" s="309">
        <v>0</v>
      </c>
      <c r="EG12" s="309">
        <v>0</v>
      </c>
      <c r="EH12" s="309">
        <v>0</v>
      </c>
      <c r="EI12" s="309">
        <v>0</v>
      </c>
      <c r="EJ12" s="309">
        <v>0</v>
      </c>
      <c r="EK12" s="309" t="s">
        <v>552</v>
      </c>
      <c r="EL12" s="309" t="s">
        <v>552</v>
      </c>
      <c r="EM12" s="309" t="s">
        <v>552</v>
      </c>
      <c r="EN12" s="309">
        <v>0</v>
      </c>
      <c r="EO12" s="309">
        <v>0</v>
      </c>
      <c r="EP12" s="309" t="s">
        <v>552</v>
      </c>
      <c r="EQ12" s="309" t="s">
        <v>552</v>
      </c>
      <c r="ER12" s="309" t="s">
        <v>552</v>
      </c>
      <c r="ES12" s="309">
        <v>0</v>
      </c>
      <c r="ET12" s="309">
        <v>0</v>
      </c>
      <c r="EU12" s="309">
        <f t="shared" si="33"/>
        <v>846</v>
      </c>
      <c r="EV12" s="309">
        <v>487</v>
      </c>
      <c r="EW12" s="309">
        <v>0</v>
      </c>
      <c r="EX12" s="309">
        <v>0</v>
      </c>
      <c r="EY12" s="309">
        <v>0</v>
      </c>
      <c r="EZ12" s="309">
        <v>212</v>
      </c>
      <c r="FA12" s="309">
        <v>140</v>
      </c>
      <c r="FB12" s="309">
        <v>0</v>
      </c>
      <c r="FC12" s="309">
        <v>0</v>
      </c>
      <c r="FD12" s="309">
        <v>7</v>
      </c>
      <c r="FE12" s="309">
        <v>0</v>
      </c>
      <c r="FF12" s="309">
        <v>0</v>
      </c>
      <c r="FG12" s="309">
        <v>0</v>
      </c>
      <c r="FH12" s="309" t="s">
        <v>552</v>
      </c>
      <c r="FI12" s="309" t="s">
        <v>552</v>
      </c>
      <c r="FJ12" s="309" t="s">
        <v>552</v>
      </c>
      <c r="FK12" s="309">
        <v>0</v>
      </c>
      <c r="FL12" s="309">
        <v>0</v>
      </c>
      <c r="FM12" s="309">
        <v>0</v>
      </c>
      <c r="FN12" s="309">
        <v>0</v>
      </c>
      <c r="FO12" s="309">
        <v>0</v>
      </c>
    </row>
    <row r="13" spans="1:171" s="282" customFormat="1" ht="12" customHeight="1">
      <c r="A13" s="277" t="s">
        <v>555</v>
      </c>
      <c r="B13" s="278" t="s">
        <v>574</v>
      </c>
      <c r="C13" s="277" t="s">
        <v>575</v>
      </c>
      <c r="D13" s="309">
        <f t="shared" si="6"/>
        <v>1603</v>
      </c>
      <c r="E13" s="309">
        <f t="shared" si="7"/>
        <v>0</v>
      </c>
      <c r="F13" s="309">
        <f t="shared" si="8"/>
        <v>0</v>
      </c>
      <c r="G13" s="309">
        <f t="shared" si="9"/>
        <v>0</v>
      </c>
      <c r="H13" s="309">
        <f t="shared" si="10"/>
        <v>0</v>
      </c>
      <c r="I13" s="309">
        <f t="shared" si="11"/>
        <v>0</v>
      </c>
      <c r="J13" s="309">
        <f t="shared" si="12"/>
        <v>0</v>
      </c>
      <c r="K13" s="309">
        <f t="shared" si="13"/>
        <v>0</v>
      </c>
      <c r="L13" s="309">
        <f t="shared" si="14"/>
        <v>0</v>
      </c>
      <c r="M13" s="309">
        <f t="shared" si="15"/>
        <v>0</v>
      </c>
      <c r="N13" s="309">
        <f t="shared" si="16"/>
        <v>0</v>
      </c>
      <c r="O13" s="309">
        <f t="shared" si="17"/>
        <v>0</v>
      </c>
      <c r="P13" s="309">
        <f t="shared" si="18"/>
        <v>0</v>
      </c>
      <c r="Q13" s="309">
        <f t="shared" si="19"/>
        <v>1134</v>
      </c>
      <c r="R13" s="309">
        <f t="shared" si="20"/>
        <v>0</v>
      </c>
      <c r="S13" s="309">
        <f t="shared" si="21"/>
        <v>0</v>
      </c>
      <c r="T13" s="309">
        <f t="shared" si="22"/>
        <v>0</v>
      </c>
      <c r="U13" s="309">
        <f t="shared" si="23"/>
        <v>0</v>
      </c>
      <c r="V13" s="309">
        <f t="shared" si="24"/>
        <v>0</v>
      </c>
      <c r="W13" s="309">
        <f t="shared" si="25"/>
        <v>0</v>
      </c>
      <c r="X13" s="309">
        <f t="shared" si="26"/>
        <v>469</v>
      </c>
      <c r="Y13" s="309">
        <f t="shared" si="27"/>
        <v>1603</v>
      </c>
      <c r="Z13" s="309">
        <v>0</v>
      </c>
      <c r="AA13" s="309">
        <v>0</v>
      </c>
      <c r="AB13" s="309">
        <v>0</v>
      </c>
      <c r="AC13" s="309">
        <v>0</v>
      </c>
      <c r="AD13" s="309">
        <v>0</v>
      </c>
      <c r="AE13" s="309">
        <v>0</v>
      </c>
      <c r="AF13" s="309">
        <v>0</v>
      </c>
      <c r="AG13" s="309">
        <v>0</v>
      </c>
      <c r="AH13" s="309">
        <v>0</v>
      </c>
      <c r="AI13" s="309">
        <v>0</v>
      </c>
      <c r="AJ13" s="309" t="s">
        <v>552</v>
      </c>
      <c r="AK13" s="309" t="s">
        <v>552</v>
      </c>
      <c r="AL13" s="309">
        <v>1134</v>
      </c>
      <c r="AM13" s="309" t="s">
        <v>552</v>
      </c>
      <c r="AN13" s="309" t="s">
        <v>552</v>
      </c>
      <c r="AO13" s="309">
        <v>0</v>
      </c>
      <c r="AP13" s="309" t="s">
        <v>552</v>
      </c>
      <c r="AQ13" s="309">
        <v>0</v>
      </c>
      <c r="AR13" s="309" t="s">
        <v>552</v>
      </c>
      <c r="AS13" s="309">
        <v>469</v>
      </c>
      <c r="AT13" s="309">
        <f t="shared" si="28"/>
        <v>0</v>
      </c>
      <c r="AU13" s="309">
        <v>0</v>
      </c>
      <c r="AV13" s="309">
        <v>0</v>
      </c>
      <c r="AW13" s="309">
        <v>0</v>
      </c>
      <c r="AX13" s="309">
        <v>0</v>
      </c>
      <c r="AY13" s="309">
        <v>0</v>
      </c>
      <c r="AZ13" s="309">
        <v>0</v>
      </c>
      <c r="BA13" s="309">
        <v>0</v>
      </c>
      <c r="BB13" s="309">
        <v>0</v>
      </c>
      <c r="BC13" s="309">
        <v>0</v>
      </c>
      <c r="BD13" s="309">
        <v>0</v>
      </c>
      <c r="BE13" s="309" t="s">
        <v>552</v>
      </c>
      <c r="BF13" s="309" t="s">
        <v>552</v>
      </c>
      <c r="BG13" s="309" t="s">
        <v>552</v>
      </c>
      <c r="BH13" s="309" t="s">
        <v>552</v>
      </c>
      <c r="BI13" s="309" t="s">
        <v>552</v>
      </c>
      <c r="BJ13" s="309" t="s">
        <v>552</v>
      </c>
      <c r="BK13" s="309" t="s">
        <v>552</v>
      </c>
      <c r="BL13" s="309" t="s">
        <v>552</v>
      </c>
      <c r="BM13" s="309" t="s">
        <v>552</v>
      </c>
      <c r="BN13" s="309">
        <v>0</v>
      </c>
      <c r="BO13" s="309">
        <f t="shared" si="29"/>
        <v>0</v>
      </c>
      <c r="BP13" s="309">
        <v>0</v>
      </c>
      <c r="BQ13" s="309">
        <v>0</v>
      </c>
      <c r="BR13" s="309">
        <v>0</v>
      </c>
      <c r="BS13" s="309">
        <v>0</v>
      </c>
      <c r="BT13" s="309">
        <v>0</v>
      </c>
      <c r="BU13" s="309">
        <v>0</v>
      </c>
      <c r="BV13" s="309">
        <v>0</v>
      </c>
      <c r="BW13" s="309">
        <v>0</v>
      </c>
      <c r="BX13" s="309">
        <v>0</v>
      </c>
      <c r="BY13" s="309">
        <v>0</v>
      </c>
      <c r="BZ13" s="309">
        <v>0</v>
      </c>
      <c r="CA13" s="309">
        <v>0</v>
      </c>
      <c r="CB13" s="309" t="s">
        <v>552</v>
      </c>
      <c r="CC13" s="309" t="s">
        <v>552</v>
      </c>
      <c r="CD13" s="309" t="s">
        <v>552</v>
      </c>
      <c r="CE13" s="309" t="s">
        <v>552</v>
      </c>
      <c r="CF13" s="309" t="s">
        <v>552</v>
      </c>
      <c r="CG13" s="309" t="s">
        <v>552</v>
      </c>
      <c r="CH13" s="309" t="s">
        <v>552</v>
      </c>
      <c r="CI13" s="309">
        <v>0</v>
      </c>
      <c r="CJ13" s="309">
        <f t="shared" si="30"/>
        <v>0</v>
      </c>
      <c r="CK13" s="309">
        <v>0</v>
      </c>
      <c r="CL13" s="309">
        <v>0</v>
      </c>
      <c r="CM13" s="309">
        <v>0</v>
      </c>
      <c r="CN13" s="309">
        <v>0</v>
      </c>
      <c r="CO13" s="309">
        <v>0</v>
      </c>
      <c r="CP13" s="309">
        <v>0</v>
      </c>
      <c r="CQ13" s="309">
        <v>0</v>
      </c>
      <c r="CR13" s="309">
        <v>0</v>
      </c>
      <c r="CS13" s="309">
        <v>0</v>
      </c>
      <c r="CT13" s="309">
        <v>0</v>
      </c>
      <c r="CU13" s="309">
        <v>0</v>
      </c>
      <c r="CV13" s="309">
        <v>0</v>
      </c>
      <c r="CW13" s="309" t="s">
        <v>552</v>
      </c>
      <c r="CX13" s="309" t="s">
        <v>552</v>
      </c>
      <c r="CY13" s="309" t="s">
        <v>552</v>
      </c>
      <c r="CZ13" s="309" t="s">
        <v>552</v>
      </c>
      <c r="DA13" s="309" t="s">
        <v>552</v>
      </c>
      <c r="DB13" s="309" t="s">
        <v>552</v>
      </c>
      <c r="DC13" s="309" t="s">
        <v>552</v>
      </c>
      <c r="DD13" s="309">
        <v>0</v>
      </c>
      <c r="DE13" s="309">
        <f t="shared" si="31"/>
        <v>0</v>
      </c>
      <c r="DF13" s="309">
        <v>0</v>
      </c>
      <c r="DG13" s="309">
        <v>0</v>
      </c>
      <c r="DH13" s="309">
        <v>0</v>
      </c>
      <c r="DI13" s="309">
        <v>0</v>
      </c>
      <c r="DJ13" s="309">
        <v>0</v>
      </c>
      <c r="DK13" s="309">
        <v>0</v>
      </c>
      <c r="DL13" s="309">
        <v>0</v>
      </c>
      <c r="DM13" s="309">
        <v>0</v>
      </c>
      <c r="DN13" s="309">
        <v>0</v>
      </c>
      <c r="DO13" s="309">
        <v>0</v>
      </c>
      <c r="DP13" s="309">
        <v>0</v>
      </c>
      <c r="DQ13" s="309">
        <v>0</v>
      </c>
      <c r="DR13" s="309" t="s">
        <v>552</v>
      </c>
      <c r="DS13" s="309" t="s">
        <v>552</v>
      </c>
      <c r="DT13" s="309">
        <v>0</v>
      </c>
      <c r="DU13" s="309" t="s">
        <v>552</v>
      </c>
      <c r="DV13" s="309" t="s">
        <v>552</v>
      </c>
      <c r="DW13" s="309" t="s">
        <v>552</v>
      </c>
      <c r="DX13" s="309" t="s">
        <v>552</v>
      </c>
      <c r="DY13" s="309">
        <v>0</v>
      </c>
      <c r="DZ13" s="309">
        <f t="shared" si="32"/>
        <v>0</v>
      </c>
      <c r="EA13" s="309">
        <v>0</v>
      </c>
      <c r="EB13" s="309">
        <v>0</v>
      </c>
      <c r="EC13" s="309">
        <v>0</v>
      </c>
      <c r="ED13" s="309">
        <v>0</v>
      </c>
      <c r="EE13" s="309">
        <v>0</v>
      </c>
      <c r="EF13" s="309">
        <v>0</v>
      </c>
      <c r="EG13" s="309">
        <v>0</v>
      </c>
      <c r="EH13" s="309">
        <v>0</v>
      </c>
      <c r="EI13" s="309">
        <v>0</v>
      </c>
      <c r="EJ13" s="309">
        <v>0</v>
      </c>
      <c r="EK13" s="309" t="s">
        <v>552</v>
      </c>
      <c r="EL13" s="309" t="s">
        <v>552</v>
      </c>
      <c r="EM13" s="309" t="s">
        <v>552</v>
      </c>
      <c r="EN13" s="309">
        <v>0</v>
      </c>
      <c r="EO13" s="309">
        <v>0</v>
      </c>
      <c r="EP13" s="309" t="s">
        <v>552</v>
      </c>
      <c r="EQ13" s="309" t="s">
        <v>552</v>
      </c>
      <c r="ER13" s="309" t="s">
        <v>552</v>
      </c>
      <c r="ES13" s="309">
        <v>0</v>
      </c>
      <c r="ET13" s="309">
        <v>0</v>
      </c>
      <c r="EU13" s="309">
        <f t="shared" si="33"/>
        <v>0</v>
      </c>
      <c r="EV13" s="309">
        <v>0</v>
      </c>
      <c r="EW13" s="309">
        <v>0</v>
      </c>
      <c r="EX13" s="309">
        <v>0</v>
      </c>
      <c r="EY13" s="309"/>
      <c r="EZ13" s="309">
        <v>0</v>
      </c>
      <c r="FA13" s="309">
        <v>0</v>
      </c>
      <c r="FB13" s="309">
        <v>0</v>
      </c>
      <c r="FC13" s="309">
        <v>0</v>
      </c>
      <c r="FD13" s="309">
        <v>0</v>
      </c>
      <c r="FE13" s="309">
        <v>0</v>
      </c>
      <c r="FF13" s="309">
        <v>0</v>
      </c>
      <c r="FG13" s="309">
        <v>0</v>
      </c>
      <c r="FH13" s="309" t="s">
        <v>552</v>
      </c>
      <c r="FI13" s="309" t="s">
        <v>552</v>
      </c>
      <c r="FJ13" s="309" t="s">
        <v>552</v>
      </c>
      <c r="FK13" s="309">
        <v>0</v>
      </c>
      <c r="FL13" s="309">
        <v>0</v>
      </c>
      <c r="FM13" s="309">
        <v>0</v>
      </c>
      <c r="FN13" s="309">
        <v>0</v>
      </c>
      <c r="FO13" s="309"/>
    </row>
    <row r="14" spans="1:171" s="282" customFormat="1" ht="12" customHeight="1">
      <c r="A14" s="277" t="s">
        <v>555</v>
      </c>
      <c r="B14" s="278" t="s">
        <v>576</v>
      </c>
      <c r="C14" s="277" t="s">
        <v>577</v>
      </c>
      <c r="D14" s="309">
        <f t="shared" si="6"/>
        <v>2831</v>
      </c>
      <c r="E14" s="309">
        <f t="shared" si="7"/>
        <v>0</v>
      </c>
      <c r="F14" s="309">
        <f t="shared" si="8"/>
        <v>0</v>
      </c>
      <c r="G14" s="309">
        <f t="shared" si="9"/>
        <v>0</v>
      </c>
      <c r="H14" s="309">
        <f t="shared" si="10"/>
        <v>641</v>
      </c>
      <c r="I14" s="309">
        <f t="shared" si="11"/>
        <v>0</v>
      </c>
      <c r="J14" s="309">
        <f t="shared" si="12"/>
        <v>168</v>
      </c>
      <c r="K14" s="309">
        <f t="shared" si="13"/>
        <v>0</v>
      </c>
      <c r="L14" s="309">
        <f t="shared" si="14"/>
        <v>0</v>
      </c>
      <c r="M14" s="309">
        <f t="shared" si="15"/>
        <v>0</v>
      </c>
      <c r="N14" s="309">
        <f t="shared" si="16"/>
        <v>0</v>
      </c>
      <c r="O14" s="309">
        <f t="shared" si="17"/>
        <v>0</v>
      </c>
      <c r="P14" s="309">
        <f t="shared" si="18"/>
        <v>0</v>
      </c>
      <c r="Q14" s="309">
        <f t="shared" si="19"/>
        <v>2022</v>
      </c>
      <c r="R14" s="309">
        <f t="shared" si="20"/>
        <v>0</v>
      </c>
      <c r="S14" s="309">
        <f t="shared" si="21"/>
        <v>0</v>
      </c>
      <c r="T14" s="309">
        <f t="shared" si="22"/>
        <v>0</v>
      </c>
      <c r="U14" s="309">
        <f t="shared" si="23"/>
        <v>0</v>
      </c>
      <c r="V14" s="309">
        <f t="shared" si="24"/>
        <v>0</v>
      </c>
      <c r="W14" s="309">
        <f t="shared" si="25"/>
        <v>0</v>
      </c>
      <c r="X14" s="309">
        <f t="shared" si="26"/>
        <v>0</v>
      </c>
      <c r="Y14" s="309">
        <f t="shared" si="27"/>
        <v>2032</v>
      </c>
      <c r="Z14" s="309">
        <v>0</v>
      </c>
      <c r="AA14" s="309">
        <v>0</v>
      </c>
      <c r="AB14" s="309">
        <v>0</v>
      </c>
      <c r="AC14" s="309">
        <v>10</v>
      </c>
      <c r="AD14" s="309">
        <v>0</v>
      </c>
      <c r="AE14" s="309">
        <v>0</v>
      </c>
      <c r="AF14" s="309">
        <v>0</v>
      </c>
      <c r="AG14" s="309">
        <v>0</v>
      </c>
      <c r="AH14" s="309">
        <v>0</v>
      </c>
      <c r="AI14" s="309">
        <v>0</v>
      </c>
      <c r="AJ14" s="309" t="s">
        <v>552</v>
      </c>
      <c r="AK14" s="309" t="s">
        <v>552</v>
      </c>
      <c r="AL14" s="309">
        <v>2022</v>
      </c>
      <c r="AM14" s="309" t="s">
        <v>552</v>
      </c>
      <c r="AN14" s="309" t="s">
        <v>552</v>
      </c>
      <c r="AO14" s="309">
        <v>0</v>
      </c>
      <c r="AP14" s="309" t="s">
        <v>552</v>
      </c>
      <c r="AQ14" s="309">
        <v>0</v>
      </c>
      <c r="AR14" s="309" t="s">
        <v>552</v>
      </c>
      <c r="AS14" s="309">
        <v>0</v>
      </c>
      <c r="AT14" s="309">
        <f t="shared" si="28"/>
        <v>448</v>
      </c>
      <c r="AU14" s="309">
        <v>0</v>
      </c>
      <c r="AV14" s="309">
        <v>0</v>
      </c>
      <c r="AW14" s="309">
        <v>0</v>
      </c>
      <c r="AX14" s="309">
        <v>448</v>
      </c>
      <c r="AY14" s="309">
        <v>0</v>
      </c>
      <c r="AZ14" s="309">
        <v>0</v>
      </c>
      <c r="BA14" s="309">
        <v>0</v>
      </c>
      <c r="BB14" s="309">
        <v>0</v>
      </c>
      <c r="BC14" s="309">
        <v>0</v>
      </c>
      <c r="BD14" s="309">
        <v>0</v>
      </c>
      <c r="BE14" s="309" t="s">
        <v>552</v>
      </c>
      <c r="BF14" s="309" t="s">
        <v>552</v>
      </c>
      <c r="BG14" s="309" t="s">
        <v>552</v>
      </c>
      <c r="BH14" s="309" t="s">
        <v>552</v>
      </c>
      <c r="BI14" s="309" t="s">
        <v>552</v>
      </c>
      <c r="BJ14" s="309" t="s">
        <v>552</v>
      </c>
      <c r="BK14" s="309" t="s">
        <v>552</v>
      </c>
      <c r="BL14" s="309" t="s">
        <v>552</v>
      </c>
      <c r="BM14" s="309" t="s">
        <v>552</v>
      </c>
      <c r="BN14" s="309">
        <v>0</v>
      </c>
      <c r="BO14" s="309">
        <f t="shared" si="29"/>
        <v>0</v>
      </c>
      <c r="BP14" s="309">
        <v>0</v>
      </c>
      <c r="BQ14" s="309">
        <v>0</v>
      </c>
      <c r="BR14" s="309">
        <v>0</v>
      </c>
      <c r="BS14" s="309">
        <v>0</v>
      </c>
      <c r="BT14" s="309">
        <v>0</v>
      </c>
      <c r="BU14" s="309">
        <v>0</v>
      </c>
      <c r="BV14" s="309">
        <v>0</v>
      </c>
      <c r="BW14" s="309">
        <v>0</v>
      </c>
      <c r="BX14" s="309">
        <v>0</v>
      </c>
      <c r="BY14" s="309">
        <v>0</v>
      </c>
      <c r="BZ14" s="309">
        <v>0</v>
      </c>
      <c r="CA14" s="309">
        <v>0</v>
      </c>
      <c r="CB14" s="309" t="s">
        <v>552</v>
      </c>
      <c r="CC14" s="309" t="s">
        <v>552</v>
      </c>
      <c r="CD14" s="309" t="s">
        <v>552</v>
      </c>
      <c r="CE14" s="309" t="s">
        <v>552</v>
      </c>
      <c r="CF14" s="309" t="s">
        <v>552</v>
      </c>
      <c r="CG14" s="309" t="s">
        <v>552</v>
      </c>
      <c r="CH14" s="309" t="s">
        <v>552</v>
      </c>
      <c r="CI14" s="309">
        <v>0</v>
      </c>
      <c r="CJ14" s="309">
        <f t="shared" si="30"/>
        <v>0</v>
      </c>
      <c r="CK14" s="309">
        <v>0</v>
      </c>
      <c r="CL14" s="309">
        <v>0</v>
      </c>
      <c r="CM14" s="309">
        <v>0</v>
      </c>
      <c r="CN14" s="309">
        <v>0</v>
      </c>
      <c r="CO14" s="309">
        <v>0</v>
      </c>
      <c r="CP14" s="309">
        <v>0</v>
      </c>
      <c r="CQ14" s="309">
        <v>0</v>
      </c>
      <c r="CR14" s="309">
        <v>0</v>
      </c>
      <c r="CS14" s="309">
        <v>0</v>
      </c>
      <c r="CT14" s="309">
        <v>0</v>
      </c>
      <c r="CU14" s="309">
        <v>0</v>
      </c>
      <c r="CV14" s="309">
        <v>0</v>
      </c>
      <c r="CW14" s="309" t="s">
        <v>552</v>
      </c>
      <c r="CX14" s="309" t="s">
        <v>552</v>
      </c>
      <c r="CY14" s="309" t="s">
        <v>552</v>
      </c>
      <c r="CZ14" s="309" t="s">
        <v>552</v>
      </c>
      <c r="DA14" s="309" t="s">
        <v>552</v>
      </c>
      <c r="DB14" s="309" t="s">
        <v>552</v>
      </c>
      <c r="DC14" s="309" t="s">
        <v>552</v>
      </c>
      <c r="DD14" s="309">
        <v>0</v>
      </c>
      <c r="DE14" s="309">
        <f t="shared" si="31"/>
        <v>0</v>
      </c>
      <c r="DF14" s="309">
        <v>0</v>
      </c>
      <c r="DG14" s="309">
        <v>0</v>
      </c>
      <c r="DH14" s="309">
        <v>0</v>
      </c>
      <c r="DI14" s="309">
        <v>0</v>
      </c>
      <c r="DJ14" s="309">
        <v>0</v>
      </c>
      <c r="DK14" s="309">
        <v>0</v>
      </c>
      <c r="DL14" s="309">
        <v>0</v>
      </c>
      <c r="DM14" s="309">
        <v>0</v>
      </c>
      <c r="DN14" s="309">
        <v>0</v>
      </c>
      <c r="DO14" s="309">
        <v>0</v>
      </c>
      <c r="DP14" s="309">
        <v>0</v>
      </c>
      <c r="DQ14" s="309">
        <v>0</v>
      </c>
      <c r="DR14" s="309" t="s">
        <v>552</v>
      </c>
      <c r="DS14" s="309" t="s">
        <v>552</v>
      </c>
      <c r="DT14" s="309">
        <v>0</v>
      </c>
      <c r="DU14" s="309" t="s">
        <v>552</v>
      </c>
      <c r="DV14" s="309" t="s">
        <v>552</v>
      </c>
      <c r="DW14" s="309" t="s">
        <v>552</v>
      </c>
      <c r="DX14" s="309" t="s">
        <v>552</v>
      </c>
      <c r="DY14" s="309">
        <v>0</v>
      </c>
      <c r="DZ14" s="309">
        <f t="shared" si="32"/>
        <v>0</v>
      </c>
      <c r="EA14" s="309">
        <v>0</v>
      </c>
      <c r="EB14" s="309">
        <v>0</v>
      </c>
      <c r="EC14" s="309">
        <v>0</v>
      </c>
      <c r="ED14" s="309">
        <v>0</v>
      </c>
      <c r="EE14" s="309">
        <v>0</v>
      </c>
      <c r="EF14" s="309">
        <v>0</v>
      </c>
      <c r="EG14" s="309">
        <v>0</v>
      </c>
      <c r="EH14" s="309">
        <v>0</v>
      </c>
      <c r="EI14" s="309">
        <v>0</v>
      </c>
      <c r="EJ14" s="309">
        <v>0</v>
      </c>
      <c r="EK14" s="309" t="s">
        <v>552</v>
      </c>
      <c r="EL14" s="309" t="s">
        <v>552</v>
      </c>
      <c r="EM14" s="309" t="s">
        <v>552</v>
      </c>
      <c r="EN14" s="309">
        <v>0</v>
      </c>
      <c r="EO14" s="309">
        <v>0</v>
      </c>
      <c r="EP14" s="309" t="s">
        <v>552</v>
      </c>
      <c r="EQ14" s="309" t="s">
        <v>552</v>
      </c>
      <c r="ER14" s="309" t="s">
        <v>552</v>
      </c>
      <c r="ES14" s="309">
        <v>0</v>
      </c>
      <c r="ET14" s="309">
        <v>0</v>
      </c>
      <c r="EU14" s="309">
        <f t="shared" si="33"/>
        <v>351</v>
      </c>
      <c r="EV14" s="309">
        <v>0</v>
      </c>
      <c r="EW14" s="309">
        <v>0</v>
      </c>
      <c r="EX14" s="309">
        <v>0</v>
      </c>
      <c r="EY14" s="309">
        <v>183</v>
      </c>
      <c r="EZ14" s="309">
        <v>0</v>
      </c>
      <c r="FA14" s="309">
        <v>168</v>
      </c>
      <c r="FB14" s="309">
        <v>0</v>
      </c>
      <c r="FC14" s="309">
        <v>0</v>
      </c>
      <c r="FD14" s="309">
        <v>0</v>
      </c>
      <c r="FE14" s="309">
        <v>0</v>
      </c>
      <c r="FF14" s="309">
        <v>0</v>
      </c>
      <c r="FG14" s="309">
        <v>0</v>
      </c>
      <c r="FH14" s="309" t="s">
        <v>552</v>
      </c>
      <c r="FI14" s="309" t="s">
        <v>552</v>
      </c>
      <c r="FJ14" s="309" t="s">
        <v>552</v>
      </c>
      <c r="FK14" s="309">
        <v>0</v>
      </c>
      <c r="FL14" s="309">
        <v>0</v>
      </c>
      <c r="FM14" s="309">
        <v>0</v>
      </c>
      <c r="FN14" s="309">
        <v>0</v>
      </c>
      <c r="FO14" s="309">
        <v>0</v>
      </c>
    </row>
    <row r="15" spans="1:171" s="282" customFormat="1" ht="12" customHeight="1">
      <c r="A15" s="277" t="s">
        <v>555</v>
      </c>
      <c r="B15" s="278" t="s">
        <v>578</v>
      </c>
      <c r="C15" s="277" t="s">
        <v>579</v>
      </c>
      <c r="D15" s="309">
        <f t="shared" si="6"/>
        <v>319</v>
      </c>
      <c r="E15" s="309">
        <f t="shared" si="7"/>
        <v>0</v>
      </c>
      <c r="F15" s="309">
        <f t="shared" si="8"/>
        <v>0</v>
      </c>
      <c r="G15" s="309">
        <f t="shared" si="9"/>
        <v>0</v>
      </c>
      <c r="H15" s="309">
        <f t="shared" si="10"/>
        <v>315</v>
      </c>
      <c r="I15" s="309">
        <f t="shared" si="11"/>
        <v>4</v>
      </c>
      <c r="J15" s="309">
        <f t="shared" si="12"/>
        <v>0</v>
      </c>
      <c r="K15" s="309">
        <f t="shared" si="13"/>
        <v>0</v>
      </c>
      <c r="L15" s="309">
        <f t="shared" si="14"/>
        <v>0</v>
      </c>
      <c r="M15" s="309">
        <f t="shared" si="15"/>
        <v>0</v>
      </c>
      <c r="N15" s="309">
        <f t="shared" si="16"/>
        <v>0</v>
      </c>
      <c r="O15" s="309">
        <f t="shared" si="17"/>
        <v>0</v>
      </c>
      <c r="P15" s="309">
        <f t="shared" si="18"/>
        <v>0</v>
      </c>
      <c r="Q15" s="309">
        <f t="shared" si="19"/>
        <v>0</v>
      </c>
      <c r="R15" s="309">
        <f t="shared" si="20"/>
        <v>0</v>
      </c>
      <c r="S15" s="309">
        <f t="shared" si="21"/>
        <v>0</v>
      </c>
      <c r="T15" s="309">
        <f t="shared" si="22"/>
        <v>0</v>
      </c>
      <c r="U15" s="309">
        <f t="shared" si="23"/>
        <v>0</v>
      </c>
      <c r="V15" s="309">
        <f t="shared" si="24"/>
        <v>0</v>
      </c>
      <c r="W15" s="309">
        <f t="shared" si="25"/>
        <v>0</v>
      </c>
      <c r="X15" s="309">
        <f t="shared" si="26"/>
        <v>0</v>
      </c>
      <c r="Y15" s="309">
        <f t="shared" si="27"/>
        <v>0</v>
      </c>
      <c r="Z15" s="309">
        <v>0</v>
      </c>
      <c r="AA15" s="309">
        <v>0</v>
      </c>
      <c r="AB15" s="309">
        <v>0</v>
      </c>
      <c r="AC15" s="309">
        <v>0</v>
      </c>
      <c r="AD15" s="309">
        <v>0</v>
      </c>
      <c r="AE15" s="309">
        <v>0</v>
      </c>
      <c r="AF15" s="309">
        <v>0</v>
      </c>
      <c r="AG15" s="309">
        <v>0</v>
      </c>
      <c r="AH15" s="309">
        <v>0</v>
      </c>
      <c r="AI15" s="309">
        <v>0</v>
      </c>
      <c r="AJ15" s="309" t="s">
        <v>552</v>
      </c>
      <c r="AK15" s="309" t="s">
        <v>552</v>
      </c>
      <c r="AL15" s="309">
        <v>0</v>
      </c>
      <c r="AM15" s="309" t="s">
        <v>552</v>
      </c>
      <c r="AN15" s="309" t="s">
        <v>552</v>
      </c>
      <c r="AO15" s="309">
        <v>0</v>
      </c>
      <c r="AP15" s="309" t="s">
        <v>552</v>
      </c>
      <c r="AQ15" s="309">
        <v>0</v>
      </c>
      <c r="AR15" s="309" t="s">
        <v>552</v>
      </c>
      <c r="AS15" s="309">
        <v>0</v>
      </c>
      <c r="AT15" s="309">
        <f t="shared" si="28"/>
        <v>307</v>
      </c>
      <c r="AU15" s="309">
        <v>0</v>
      </c>
      <c r="AV15" s="309">
        <v>0</v>
      </c>
      <c r="AW15" s="309">
        <v>0</v>
      </c>
      <c r="AX15" s="309">
        <v>307</v>
      </c>
      <c r="AY15" s="309">
        <v>0</v>
      </c>
      <c r="AZ15" s="309">
        <v>0</v>
      </c>
      <c r="BA15" s="309">
        <v>0</v>
      </c>
      <c r="BB15" s="309">
        <v>0</v>
      </c>
      <c r="BC15" s="309">
        <v>0</v>
      </c>
      <c r="BD15" s="309">
        <v>0</v>
      </c>
      <c r="BE15" s="309" t="s">
        <v>552</v>
      </c>
      <c r="BF15" s="309" t="s">
        <v>552</v>
      </c>
      <c r="BG15" s="309" t="s">
        <v>552</v>
      </c>
      <c r="BH15" s="309" t="s">
        <v>552</v>
      </c>
      <c r="BI15" s="309" t="s">
        <v>552</v>
      </c>
      <c r="BJ15" s="309" t="s">
        <v>552</v>
      </c>
      <c r="BK15" s="309" t="s">
        <v>552</v>
      </c>
      <c r="BL15" s="309" t="s">
        <v>552</v>
      </c>
      <c r="BM15" s="309" t="s">
        <v>552</v>
      </c>
      <c r="BN15" s="309">
        <v>0</v>
      </c>
      <c r="BO15" s="309">
        <f t="shared" si="29"/>
        <v>0</v>
      </c>
      <c r="BP15" s="309">
        <v>0</v>
      </c>
      <c r="BQ15" s="309">
        <v>0</v>
      </c>
      <c r="BR15" s="309">
        <v>0</v>
      </c>
      <c r="BS15" s="309">
        <v>0</v>
      </c>
      <c r="BT15" s="309">
        <v>0</v>
      </c>
      <c r="BU15" s="309">
        <v>0</v>
      </c>
      <c r="BV15" s="309">
        <v>0</v>
      </c>
      <c r="BW15" s="309">
        <v>0</v>
      </c>
      <c r="BX15" s="309">
        <v>0</v>
      </c>
      <c r="BY15" s="309">
        <v>0</v>
      </c>
      <c r="BZ15" s="309">
        <v>0</v>
      </c>
      <c r="CA15" s="309">
        <v>0</v>
      </c>
      <c r="CB15" s="309" t="s">
        <v>552</v>
      </c>
      <c r="CC15" s="309" t="s">
        <v>552</v>
      </c>
      <c r="CD15" s="309" t="s">
        <v>552</v>
      </c>
      <c r="CE15" s="309" t="s">
        <v>552</v>
      </c>
      <c r="CF15" s="309" t="s">
        <v>552</v>
      </c>
      <c r="CG15" s="309" t="s">
        <v>552</v>
      </c>
      <c r="CH15" s="309" t="s">
        <v>552</v>
      </c>
      <c r="CI15" s="309">
        <v>0</v>
      </c>
      <c r="CJ15" s="309">
        <f t="shared" si="30"/>
        <v>0</v>
      </c>
      <c r="CK15" s="309">
        <v>0</v>
      </c>
      <c r="CL15" s="309">
        <v>0</v>
      </c>
      <c r="CM15" s="309">
        <v>0</v>
      </c>
      <c r="CN15" s="309">
        <v>0</v>
      </c>
      <c r="CO15" s="309">
        <v>0</v>
      </c>
      <c r="CP15" s="309">
        <v>0</v>
      </c>
      <c r="CQ15" s="309">
        <v>0</v>
      </c>
      <c r="CR15" s="309">
        <v>0</v>
      </c>
      <c r="CS15" s="309">
        <v>0</v>
      </c>
      <c r="CT15" s="309">
        <v>0</v>
      </c>
      <c r="CU15" s="309">
        <v>0</v>
      </c>
      <c r="CV15" s="309">
        <v>0</v>
      </c>
      <c r="CW15" s="309" t="s">
        <v>552</v>
      </c>
      <c r="CX15" s="309" t="s">
        <v>552</v>
      </c>
      <c r="CY15" s="309" t="s">
        <v>552</v>
      </c>
      <c r="CZ15" s="309" t="s">
        <v>552</v>
      </c>
      <c r="DA15" s="309" t="s">
        <v>552</v>
      </c>
      <c r="DB15" s="309" t="s">
        <v>552</v>
      </c>
      <c r="DC15" s="309" t="s">
        <v>552</v>
      </c>
      <c r="DD15" s="309">
        <v>0</v>
      </c>
      <c r="DE15" s="309">
        <f t="shared" si="31"/>
        <v>0</v>
      </c>
      <c r="DF15" s="309">
        <v>0</v>
      </c>
      <c r="DG15" s="309">
        <v>0</v>
      </c>
      <c r="DH15" s="309">
        <v>0</v>
      </c>
      <c r="DI15" s="309">
        <v>0</v>
      </c>
      <c r="DJ15" s="309">
        <v>0</v>
      </c>
      <c r="DK15" s="309">
        <v>0</v>
      </c>
      <c r="DL15" s="309">
        <v>0</v>
      </c>
      <c r="DM15" s="309">
        <v>0</v>
      </c>
      <c r="DN15" s="309">
        <v>0</v>
      </c>
      <c r="DO15" s="309">
        <v>0</v>
      </c>
      <c r="DP15" s="309">
        <v>0</v>
      </c>
      <c r="DQ15" s="309">
        <v>0</v>
      </c>
      <c r="DR15" s="309" t="s">
        <v>552</v>
      </c>
      <c r="DS15" s="309" t="s">
        <v>552</v>
      </c>
      <c r="DT15" s="309">
        <v>0</v>
      </c>
      <c r="DU15" s="309" t="s">
        <v>552</v>
      </c>
      <c r="DV15" s="309" t="s">
        <v>552</v>
      </c>
      <c r="DW15" s="309" t="s">
        <v>552</v>
      </c>
      <c r="DX15" s="309" t="s">
        <v>552</v>
      </c>
      <c r="DY15" s="309">
        <v>0</v>
      </c>
      <c r="DZ15" s="309">
        <f t="shared" si="32"/>
        <v>0</v>
      </c>
      <c r="EA15" s="309">
        <v>0</v>
      </c>
      <c r="EB15" s="309">
        <v>0</v>
      </c>
      <c r="EC15" s="309">
        <v>0</v>
      </c>
      <c r="ED15" s="309">
        <v>0</v>
      </c>
      <c r="EE15" s="309">
        <v>0</v>
      </c>
      <c r="EF15" s="309">
        <v>0</v>
      </c>
      <c r="EG15" s="309">
        <v>0</v>
      </c>
      <c r="EH15" s="309">
        <v>0</v>
      </c>
      <c r="EI15" s="309">
        <v>0</v>
      </c>
      <c r="EJ15" s="309">
        <v>0</v>
      </c>
      <c r="EK15" s="309" t="s">
        <v>552</v>
      </c>
      <c r="EL15" s="309" t="s">
        <v>552</v>
      </c>
      <c r="EM15" s="309" t="s">
        <v>552</v>
      </c>
      <c r="EN15" s="309">
        <v>0</v>
      </c>
      <c r="EO15" s="309">
        <v>0</v>
      </c>
      <c r="EP15" s="309" t="s">
        <v>552</v>
      </c>
      <c r="EQ15" s="309" t="s">
        <v>552</v>
      </c>
      <c r="ER15" s="309" t="s">
        <v>552</v>
      </c>
      <c r="ES15" s="309">
        <v>0</v>
      </c>
      <c r="ET15" s="309">
        <v>0</v>
      </c>
      <c r="EU15" s="309">
        <f t="shared" si="33"/>
        <v>12</v>
      </c>
      <c r="EV15" s="309">
        <v>0</v>
      </c>
      <c r="EW15" s="309">
        <v>0</v>
      </c>
      <c r="EX15" s="309">
        <v>0</v>
      </c>
      <c r="EY15" s="309">
        <v>8</v>
      </c>
      <c r="EZ15" s="309">
        <v>4</v>
      </c>
      <c r="FA15" s="309">
        <v>0</v>
      </c>
      <c r="FB15" s="309">
        <v>0</v>
      </c>
      <c r="FC15" s="309">
        <v>0</v>
      </c>
      <c r="FD15" s="309">
        <v>0</v>
      </c>
      <c r="FE15" s="309">
        <v>0</v>
      </c>
      <c r="FF15" s="309">
        <v>0</v>
      </c>
      <c r="FG15" s="309">
        <v>0</v>
      </c>
      <c r="FH15" s="309" t="s">
        <v>552</v>
      </c>
      <c r="FI15" s="309" t="s">
        <v>552</v>
      </c>
      <c r="FJ15" s="309" t="s">
        <v>552</v>
      </c>
      <c r="FK15" s="309">
        <v>0</v>
      </c>
      <c r="FL15" s="309">
        <v>0</v>
      </c>
      <c r="FM15" s="309">
        <v>0</v>
      </c>
      <c r="FN15" s="309">
        <v>0</v>
      </c>
      <c r="FO15" s="309">
        <v>0</v>
      </c>
    </row>
    <row r="16" spans="1:171" s="282" customFormat="1" ht="12" customHeight="1">
      <c r="A16" s="277" t="s">
        <v>555</v>
      </c>
      <c r="B16" s="278" t="s">
        <v>580</v>
      </c>
      <c r="C16" s="277" t="s">
        <v>581</v>
      </c>
      <c r="D16" s="309">
        <f t="shared" si="6"/>
        <v>1403</v>
      </c>
      <c r="E16" s="309">
        <f t="shared" si="7"/>
        <v>0</v>
      </c>
      <c r="F16" s="309">
        <f t="shared" si="8"/>
        <v>0</v>
      </c>
      <c r="G16" s="309">
        <f t="shared" si="9"/>
        <v>0</v>
      </c>
      <c r="H16" s="309">
        <f t="shared" si="10"/>
        <v>383</v>
      </c>
      <c r="I16" s="309">
        <f t="shared" si="11"/>
        <v>303</v>
      </c>
      <c r="J16" s="309">
        <f t="shared" si="12"/>
        <v>70</v>
      </c>
      <c r="K16" s="309">
        <f t="shared" si="13"/>
        <v>0</v>
      </c>
      <c r="L16" s="309">
        <f t="shared" si="14"/>
        <v>97</v>
      </c>
      <c r="M16" s="309">
        <f t="shared" si="15"/>
        <v>0</v>
      </c>
      <c r="N16" s="309">
        <f t="shared" si="16"/>
        <v>0</v>
      </c>
      <c r="O16" s="309">
        <f t="shared" si="17"/>
        <v>0</v>
      </c>
      <c r="P16" s="309">
        <f t="shared" si="18"/>
        <v>0</v>
      </c>
      <c r="Q16" s="309">
        <f t="shared" si="19"/>
        <v>488</v>
      </c>
      <c r="R16" s="309">
        <f t="shared" si="20"/>
        <v>0</v>
      </c>
      <c r="S16" s="309">
        <f t="shared" si="21"/>
        <v>0</v>
      </c>
      <c r="T16" s="309">
        <f t="shared" si="22"/>
        <v>0</v>
      </c>
      <c r="U16" s="309">
        <f t="shared" si="23"/>
        <v>0</v>
      </c>
      <c r="V16" s="309">
        <f t="shared" si="24"/>
        <v>0</v>
      </c>
      <c r="W16" s="309">
        <f t="shared" si="25"/>
        <v>0</v>
      </c>
      <c r="X16" s="309">
        <f t="shared" si="26"/>
        <v>62</v>
      </c>
      <c r="Y16" s="309">
        <f t="shared" si="27"/>
        <v>488</v>
      </c>
      <c r="Z16" s="309">
        <v>0</v>
      </c>
      <c r="AA16" s="309">
        <v>0</v>
      </c>
      <c r="AB16" s="309">
        <v>0</v>
      </c>
      <c r="AC16" s="309">
        <v>0</v>
      </c>
      <c r="AD16" s="309">
        <v>0</v>
      </c>
      <c r="AE16" s="309">
        <v>0</v>
      </c>
      <c r="AF16" s="309">
        <v>0</v>
      </c>
      <c r="AG16" s="309">
        <v>0</v>
      </c>
      <c r="AH16" s="309">
        <v>0</v>
      </c>
      <c r="AI16" s="309">
        <v>0</v>
      </c>
      <c r="AJ16" s="309" t="s">
        <v>552</v>
      </c>
      <c r="AK16" s="309" t="s">
        <v>552</v>
      </c>
      <c r="AL16" s="309">
        <v>488</v>
      </c>
      <c r="AM16" s="309" t="s">
        <v>552</v>
      </c>
      <c r="AN16" s="309" t="s">
        <v>552</v>
      </c>
      <c r="AO16" s="309">
        <v>0</v>
      </c>
      <c r="AP16" s="309" t="s">
        <v>552</v>
      </c>
      <c r="AQ16" s="309">
        <v>0</v>
      </c>
      <c r="AR16" s="309" t="s">
        <v>552</v>
      </c>
      <c r="AS16" s="309">
        <v>0</v>
      </c>
      <c r="AT16" s="309">
        <f t="shared" si="28"/>
        <v>200</v>
      </c>
      <c r="AU16" s="309">
        <v>0</v>
      </c>
      <c r="AV16" s="309">
        <v>0</v>
      </c>
      <c r="AW16" s="309">
        <v>0</v>
      </c>
      <c r="AX16" s="309">
        <v>155</v>
      </c>
      <c r="AY16" s="309">
        <v>0</v>
      </c>
      <c r="AZ16" s="309">
        <v>0</v>
      </c>
      <c r="BA16" s="309">
        <v>0</v>
      </c>
      <c r="BB16" s="309">
        <v>0</v>
      </c>
      <c r="BC16" s="309">
        <v>0</v>
      </c>
      <c r="BD16" s="309">
        <v>0</v>
      </c>
      <c r="BE16" s="309" t="s">
        <v>552</v>
      </c>
      <c r="BF16" s="309" t="s">
        <v>552</v>
      </c>
      <c r="BG16" s="309" t="s">
        <v>552</v>
      </c>
      <c r="BH16" s="309" t="s">
        <v>552</v>
      </c>
      <c r="BI16" s="309" t="s">
        <v>552</v>
      </c>
      <c r="BJ16" s="309" t="s">
        <v>552</v>
      </c>
      <c r="BK16" s="309" t="s">
        <v>552</v>
      </c>
      <c r="BL16" s="309" t="s">
        <v>552</v>
      </c>
      <c r="BM16" s="309" t="s">
        <v>552</v>
      </c>
      <c r="BN16" s="309">
        <v>45</v>
      </c>
      <c r="BO16" s="309">
        <f t="shared" si="29"/>
        <v>0</v>
      </c>
      <c r="BP16" s="309">
        <v>0</v>
      </c>
      <c r="BQ16" s="309">
        <v>0</v>
      </c>
      <c r="BR16" s="309">
        <v>0</v>
      </c>
      <c r="BS16" s="309">
        <v>0</v>
      </c>
      <c r="BT16" s="309">
        <v>0</v>
      </c>
      <c r="BU16" s="309">
        <v>0</v>
      </c>
      <c r="BV16" s="309">
        <v>0</v>
      </c>
      <c r="BW16" s="309">
        <v>0</v>
      </c>
      <c r="BX16" s="309">
        <v>0</v>
      </c>
      <c r="BY16" s="309">
        <v>0</v>
      </c>
      <c r="BZ16" s="309">
        <v>0</v>
      </c>
      <c r="CA16" s="309">
        <v>0</v>
      </c>
      <c r="CB16" s="309" t="s">
        <v>552</v>
      </c>
      <c r="CC16" s="309" t="s">
        <v>552</v>
      </c>
      <c r="CD16" s="309" t="s">
        <v>552</v>
      </c>
      <c r="CE16" s="309" t="s">
        <v>552</v>
      </c>
      <c r="CF16" s="309" t="s">
        <v>552</v>
      </c>
      <c r="CG16" s="309" t="s">
        <v>552</v>
      </c>
      <c r="CH16" s="309" t="s">
        <v>552</v>
      </c>
      <c r="CI16" s="309">
        <v>0</v>
      </c>
      <c r="CJ16" s="309">
        <f t="shared" si="30"/>
        <v>0</v>
      </c>
      <c r="CK16" s="309">
        <v>0</v>
      </c>
      <c r="CL16" s="309">
        <v>0</v>
      </c>
      <c r="CM16" s="309">
        <v>0</v>
      </c>
      <c r="CN16" s="309">
        <v>0</v>
      </c>
      <c r="CO16" s="309">
        <v>0</v>
      </c>
      <c r="CP16" s="309">
        <v>0</v>
      </c>
      <c r="CQ16" s="309">
        <v>0</v>
      </c>
      <c r="CR16" s="309">
        <v>0</v>
      </c>
      <c r="CS16" s="309">
        <v>0</v>
      </c>
      <c r="CT16" s="309">
        <v>0</v>
      </c>
      <c r="CU16" s="309">
        <v>0</v>
      </c>
      <c r="CV16" s="309">
        <v>0</v>
      </c>
      <c r="CW16" s="309" t="s">
        <v>552</v>
      </c>
      <c r="CX16" s="309" t="s">
        <v>552</v>
      </c>
      <c r="CY16" s="309" t="s">
        <v>552</v>
      </c>
      <c r="CZ16" s="309" t="s">
        <v>552</v>
      </c>
      <c r="DA16" s="309" t="s">
        <v>552</v>
      </c>
      <c r="DB16" s="309" t="s">
        <v>552</v>
      </c>
      <c r="DC16" s="309" t="s">
        <v>552</v>
      </c>
      <c r="DD16" s="309">
        <v>0</v>
      </c>
      <c r="DE16" s="309">
        <f t="shared" si="31"/>
        <v>0</v>
      </c>
      <c r="DF16" s="309">
        <v>0</v>
      </c>
      <c r="DG16" s="309">
        <v>0</v>
      </c>
      <c r="DH16" s="309">
        <v>0</v>
      </c>
      <c r="DI16" s="309">
        <v>0</v>
      </c>
      <c r="DJ16" s="309">
        <v>0</v>
      </c>
      <c r="DK16" s="309">
        <v>0</v>
      </c>
      <c r="DL16" s="309">
        <v>0</v>
      </c>
      <c r="DM16" s="309">
        <v>0</v>
      </c>
      <c r="DN16" s="309">
        <v>0</v>
      </c>
      <c r="DO16" s="309">
        <v>0</v>
      </c>
      <c r="DP16" s="309">
        <v>0</v>
      </c>
      <c r="DQ16" s="309">
        <v>0</v>
      </c>
      <c r="DR16" s="309" t="s">
        <v>552</v>
      </c>
      <c r="DS16" s="309" t="s">
        <v>552</v>
      </c>
      <c r="DT16" s="309">
        <v>0</v>
      </c>
      <c r="DU16" s="309" t="s">
        <v>552</v>
      </c>
      <c r="DV16" s="309" t="s">
        <v>552</v>
      </c>
      <c r="DW16" s="309" t="s">
        <v>552</v>
      </c>
      <c r="DX16" s="309" t="s">
        <v>552</v>
      </c>
      <c r="DY16" s="309">
        <v>0</v>
      </c>
      <c r="DZ16" s="309">
        <f t="shared" si="32"/>
        <v>0</v>
      </c>
      <c r="EA16" s="309">
        <v>0</v>
      </c>
      <c r="EB16" s="309">
        <v>0</v>
      </c>
      <c r="EC16" s="309">
        <v>0</v>
      </c>
      <c r="ED16" s="309">
        <v>0</v>
      </c>
      <c r="EE16" s="309">
        <v>0</v>
      </c>
      <c r="EF16" s="309">
        <v>0</v>
      </c>
      <c r="EG16" s="309">
        <v>0</v>
      </c>
      <c r="EH16" s="309">
        <v>0</v>
      </c>
      <c r="EI16" s="309">
        <v>0</v>
      </c>
      <c r="EJ16" s="309">
        <v>0</v>
      </c>
      <c r="EK16" s="309" t="s">
        <v>552</v>
      </c>
      <c r="EL16" s="309" t="s">
        <v>552</v>
      </c>
      <c r="EM16" s="309" t="s">
        <v>552</v>
      </c>
      <c r="EN16" s="309">
        <v>0</v>
      </c>
      <c r="EO16" s="309">
        <v>0</v>
      </c>
      <c r="EP16" s="309" t="s">
        <v>552</v>
      </c>
      <c r="EQ16" s="309" t="s">
        <v>552</v>
      </c>
      <c r="ER16" s="309" t="s">
        <v>552</v>
      </c>
      <c r="ES16" s="309">
        <v>0</v>
      </c>
      <c r="ET16" s="309">
        <v>0</v>
      </c>
      <c r="EU16" s="309">
        <f t="shared" si="33"/>
        <v>715</v>
      </c>
      <c r="EV16" s="309">
        <v>0</v>
      </c>
      <c r="EW16" s="309">
        <v>0</v>
      </c>
      <c r="EX16" s="309">
        <v>0</v>
      </c>
      <c r="EY16" s="309">
        <v>228</v>
      </c>
      <c r="EZ16" s="309">
        <v>303</v>
      </c>
      <c r="FA16" s="309">
        <v>70</v>
      </c>
      <c r="FB16" s="309">
        <v>0</v>
      </c>
      <c r="FC16" s="309">
        <v>97</v>
      </c>
      <c r="FD16" s="309">
        <v>0</v>
      </c>
      <c r="FE16" s="309">
        <v>0</v>
      </c>
      <c r="FF16" s="309">
        <v>0</v>
      </c>
      <c r="FG16" s="309">
        <v>0</v>
      </c>
      <c r="FH16" s="309" t="s">
        <v>552</v>
      </c>
      <c r="FI16" s="309" t="s">
        <v>552</v>
      </c>
      <c r="FJ16" s="309" t="s">
        <v>552</v>
      </c>
      <c r="FK16" s="309">
        <v>0</v>
      </c>
      <c r="FL16" s="309">
        <v>0</v>
      </c>
      <c r="FM16" s="309">
        <v>0</v>
      </c>
      <c r="FN16" s="309">
        <v>0</v>
      </c>
      <c r="FO16" s="309">
        <v>17</v>
      </c>
    </row>
    <row r="17" spans="1:171" s="282" customFormat="1" ht="12" customHeight="1">
      <c r="A17" s="277" t="s">
        <v>555</v>
      </c>
      <c r="B17" s="278" t="s">
        <v>582</v>
      </c>
      <c r="C17" s="277" t="s">
        <v>583</v>
      </c>
      <c r="D17" s="309">
        <f t="shared" si="6"/>
        <v>1142</v>
      </c>
      <c r="E17" s="309">
        <f t="shared" si="7"/>
        <v>0</v>
      </c>
      <c r="F17" s="309">
        <f t="shared" si="8"/>
        <v>0</v>
      </c>
      <c r="G17" s="309">
        <f t="shared" si="9"/>
        <v>0</v>
      </c>
      <c r="H17" s="309">
        <f t="shared" si="10"/>
        <v>233</v>
      </c>
      <c r="I17" s="309">
        <f t="shared" si="11"/>
        <v>763</v>
      </c>
      <c r="J17" s="309">
        <f t="shared" si="12"/>
        <v>69</v>
      </c>
      <c r="K17" s="309">
        <f t="shared" si="13"/>
        <v>29</v>
      </c>
      <c r="L17" s="309">
        <f t="shared" si="14"/>
        <v>0</v>
      </c>
      <c r="M17" s="309">
        <f t="shared" si="15"/>
        <v>0</v>
      </c>
      <c r="N17" s="309">
        <f t="shared" si="16"/>
        <v>0</v>
      </c>
      <c r="O17" s="309">
        <f t="shared" si="17"/>
        <v>0</v>
      </c>
      <c r="P17" s="309">
        <f t="shared" si="18"/>
        <v>0</v>
      </c>
      <c r="Q17" s="309">
        <f t="shared" si="19"/>
        <v>0</v>
      </c>
      <c r="R17" s="309">
        <f t="shared" si="20"/>
        <v>0</v>
      </c>
      <c r="S17" s="309">
        <f t="shared" si="21"/>
        <v>0</v>
      </c>
      <c r="T17" s="309">
        <f t="shared" si="22"/>
        <v>0</v>
      </c>
      <c r="U17" s="309">
        <f t="shared" si="23"/>
        <v>0</v>
      </c>
      <c r="V17" s="309">
        <f t="shared" si="24"/>
        <v>0</v>
      </c>
      <c r="W17" s="309">
        <f t="shared" si="25"/>
        <v>0</v>
      </c>
      <c r="X17" s="309">
        <f t="shared" si="26"/>
        <v>48</v>
      </c>
      <c r="Y17" s="309">
        <f t="shared" si="27"/>
        <v>0</v>
      </c>
      <c r="Z17" s="309">
        <v>0</v>
      </c>
      <c r="AA17" s="309">
        <v>0</v>
      </c>
      <c r="AB17" s="309">
        <v>0</v>
      </c>
      <c r="AC17" s="309">
        <v>0</v>
      </c>
      <c r="AD17" s="309">
        <v>0</v>
      </c>
      <c r="AE17" s="309">
        <v>0</v>
      </c>
      <c r="AF17" s="309">
        <v>0</v>
      </c>
      <c r="AG17" s="309">
        <v>0</v>
      </c>
      <c r="AH17" s="309">
        <v>0</v>
      </c>
      <c r="AI17" s="309">
        <v>0</v>
      </c>
      <c r="AJ17" s="309" t="s">
        <v>552</v>
      </c>
      <c r="AK17" s="309" t="s">
        <v>552</v>
      </c>
      <c r="AL17" s="309">
        <v>0</v>
      </c>
      <c r="AM17" s="309" t="s">
        <v>552</v>
      </c>
      <c r="AN17" s="309" t="s">
        <v>552</v>
      </c>
      <c r="AO17" s="309">
        <v>0</v>
      </c>
      <c r="AP17" s="309" t="s">
        <v>552</v>
      </c>
      <c r="AQ17" s="309">
        <v>0</v>
      </c>
      <c r="AR17" s="309" t="s">
        <v>552</v>
      </c>
      <c r="AS17" s="309">
        <v>0</v>
      </c>
      <c r="AT17" s="309">
        <f t="shared" si="28"/>
        <v>0</v>
      </c>
      <c r="AU17" s="309">
        <v>0</v>
      </c>
      <c r="AV17" s="309">
        <v>0</v>
      </c>
      <c r="AW17" s="309">
        <v>0</v>
      </c>
      <c r="AX17" s="309">
        <v>0</v>
      </c>
      <c r="AY17" s="309">
        <v>0</v>
      </c>
      <c r="AZ17" s="309">
        <v>0</v>
      </c>
      <c r="BA17" s="309">
        <v>0</v>
      </c>
      <c r="BB17" s="309">
        <v>0</v>
      </c>
      <c r="BC17" s="309">
        <v>0</v>
      </c>
      <c r="BD17" s="309">
        <v>0</v>
      </c>
      <c r="BE17" s="309" t="s">
        <v>552</v>
      </c>
      <c r="BF17" s="309" t="s">
        <v>552</v>
      </c>
      <c r="BG17" s="309" t="s">
        <v>552</v>
      </c>
      <c r="BH17" s="309" t="s">
        <v>552</v>
      </c>
      <c r="BI17" s="309" t="s">
        <v>552</v>
      </c>
      <c r="BJ17" s="309" t="s">
        <v>552</v>
      </c>
      <c r="BK17" s="309" t="s">
        <v>552</v>
      </c>
      <c r="BL17" s="309" t="s">
        <v>552</v>
      </c>
      <c r="BM17" s="309" t="s">
        <v>552</v>
      </c>
      <c r="BN17" s="309">
        <v>0</v>
      </c>
      <c r="BO17" s="309">
        <f t="shared" si="29"/>
        <v>0</v>
      </c>
      <c r="BP17" s="309">
        <v>0</v>
      </c>
      <c r="BQ17" s="309">
        <v>0</v>
      </c>
      <c r="BR17" s="309">
        <v>0</v>
      </c>
      <c r="BS17" s="309">
        <v>0</v>
      </c>
      <c r="BT17" s="309">
        <v>0</v>
      </c>
      <c r="BU17" s="309">
        <v>0</v>
      </c>
      <c r="BV17" s="309">
        <v>0</v>
      </c>
      <c r="BW17" s="309">
        <v>0</v>
      </c>
      <c r="BX17" s="309">
        <v>0</v>
      </c>
      <c r="BY17" s="309">
        <v>0</v>
      </c>
      <c r="BZ17" s="309">
        <v>0</v>
      </c>
      <c r="CA17" s="309">
        <v>0</v>
      </c>
      <c r="CB17" s="309" t="s">
        <v>552</v>
      </c>
      <c r="CC17" s="309" t="s">
        <v>552</v>
      </c>
      <c r="CD17" s="309" t="s">
        <v>552</v>
      </c>
      <c r="CE17" s="309" t="s">
        <v>552</v>
      </c>
      <c r="CF17" s="309" t="s">
        <v>552</v>
      </c>
      <c r="CG17" s="309" t="s">
        <v>552</v>
      </c>
      <c r="CH17" s="309" t="s">
        <v>552</v>
      </c>
      <c r="CI17" s="309">
        <v>0</v>
      </c>
      <c r="CJ17" s="309">
        <f t="shared" si="30"/>
        <v>0</v>
      </c>
      <c r="CK17" s="309">
        <v>0</v>
      </c>
      <c r="CL17" s="309">
        <v>0</v>
      </c>
      <c r="CM17" s="309">
        <v>0</v>
      </c>
      <c r="CN17" s="309">
        <v>0</v>
      </c>
      <c r="CO17" s="309">
        <v>0</v>
      </c>
      <c r="CP17" s="309">
        <v>0</v>
      </c>
      <c r="CQ17" s="309">
        <v>0</v>
      </c>
      <c r="CR17" s="309">
        <v>0</v>
      </c>
      <c r="CS17" s="309">
        <v>0</v>
      </c>
      <c r="CT17" s="309">
        <v>0</v>
      </c>
      <c r="CU17" s="309">
        <v>0</v>
      </c>
      <c r="CV17" s="309">
        <v>0</v>
      </c>
      <c r="CW17" s="309" t="s">
        <v>552</v>
      </c>
      <c r="CX17" s="309" t="s">
        <v>552</v>
      </c>
      <c r="CY17" s="309" t="s">
        <v>552</v>
      </c>
      <c r="CZ17" s="309" t="s">
        <v>552</v>
      </c>
      <c r="DA17" s="309" t="s">
        <v>552</v>
      </c>
      <c r="DB17" s="309" t="s">
        <v>552</v>
      </c>
      <c r="DC17" s="309" t="s">
        <v>552</v>
      </c>
      <c r="DD17" s="309">
        <v>0</v>
      </c>
      <c r="DE17" s="309">
        <f t="shared" si="31"/>
        <v>0</v>
      </c>
      <c r="DF17" s="309">
        <v>0</v>
      </c>
      <c r="DG17" s="309">
        <v>0</v>
      </c>
      <c r="DH17" s="309">
        <v>0</v>
      </c>
      <c r="DI17" s="309">
        <v>0</v>
      </c>
      <c r="DJ17" s="309">
        <v>0</v>
      </c>
      <c r="DK17" s="309">
        <v>0</v>
      </c>
      <c r="DL17" s="309">
        <v>0</v>
      </c>
      <c r="DM17" s="309">
        <v>0</v>
      </c>
      <c r="DN17" s="309">
        <v>0</v>
      </c>
      <c r="DO17" s="309">
        <v>0</v>
      </c>
      <c r="DP17" s="309">
        <v>0</v>
      </c>
      <c r="DQ17" s="309">
        <v>0</v>
      </c>
      <c r="DR17" s="309" t="s">
        <v>552</v>
      </c>
      <c r="DS17" s="309" t="s">
        <v>552</v>
      </c>
      <c r="DT17" s="309">
        <v>0</v>
      </c>
      <c r="DU17" s="309" t="s">
        <v>552</v>
      </c>
      <c r="DV17" s="309" t="s">
        <v>552</v>
      </c>
      <c r="DW17" s="309" t="s">
        <v>552</v>
      </c>
      <c r="DX17" s="309" t="s">
        <v>552</v>
      </c>
      <c r="DY17" s="309">
        <v>0</v>
      </c>
      <c r="DZ17" s="309">
        <f t="shared" si="32"/>
        <v>0</v>
      </c>
      <c r="EA17" s="309">
        <v>0</v>
      </c>
      <c r="EB17" s="309">
        <v>0</v>
      </c>
      <c r="EC17" s="309">
        <v>0</v>
      </c>
      <c r="ED17" s="309">
        <v>0</v>
      </c>
      <c r="EE17" s="309">
        <v>0</v>
      </c>
      <c r="EF17" s="309">
        <v>0</v>
      </c>
      <c r="EG17" s="309">
        <v>0</v>
      </c>
      <c r="EH17" s="309">
        <v>0</v>
      </c>
      <c r="EI17" s="309">
        <v>0</v>
      </c>
      <c r="EJ17" s="309">
        <v>0</v>
      </c>
      <c r="EK17" s="309" t="s">
        <v>552</v>
      </c>
      <c r="EL17" s="309" t="s">
        <v>552</v>
      </c>
      <c r="EM17" s="309" t="s">
        <v>552</v>
      </c>
      <c r="EN17" s="309">
        <v>0</v>
      </c>
      <c r="EO17" s="309">
        <v>0</v>
      </c>
      <c r="EP17" s="309" t="s">
        <v>552</v>
      </c>
      <c r="EQ17" s="309" t="s">
        <v>552</v>
      </c>
      <c r="ER17" s="309" t="s">
        <v>552</v>
      </c>
      <c r="ES17" s="309">
        <v>0</v>
      </c>
      <c r="ET17" s="309">
        <v>0</v>
      </c>
      <c r="EU17" s="309">
        <f t="shared" si="33"/>
        <v>1142</v>
      </c>
      <c r="EV17" s="309">
        <v>0</v>
      </c>
      <c r="EW17" s="309">
        <v>0</v>
      </c>
      <c r="EX17" s="309">
        <v>0</v>
      </c>
      <c r="EY17" s="309">
        <v>233</v>
      </c>
      <c r="EZ17" s="309">
        <v>763</v>
      </c>
      <c r="FA17" s="309">
        <v>69</v>
      </c>
      <c r="FB17" s="309">
        <v>29</v>
      </c>
      <c r="FC17" s="309">
        <v>0</v>
      </c>
      <c r="FD17" s="309">
        <v>0</v>
      </c>
      <c r="FE17" s="309">
        <v>0</v>
      </c>
      <c r="FF17" s="309">
        <v>0</v>
      </c>
      <c r="FG17" s="309">
        <v>0</v>
      </c>
      <c r="FH17" s="309" t="s">
        <v>552</v>
      </c>
      <c r="FI17" s="309" t="s">
        <v>552</v>
      </c>
      <c r="FJ17" s="309" t="s">
        <v>552</v>
      </c>
      <c r="FK17" s="309">
        <v>0</v>
      </c>
      <c r="FL17" s="309">
        <v>0</v>
      </c>
      <c r="FM17" s="309">
        <v>0</v>
      </c>
      <c r="FN17" s="309">
        <v>0</v>
      </c>
      <c r="FO17" s="309">
        <v>48</v>
      </c>
    </row>
    <row r="18" spans="1:171" s="282" customFormat="1" ht="12" customHeight="1">
      <c r="A18" s="277" t="s">
        <v>555</v>
      </c>
      <c r="B18" s="278" t="s">
        <v>584</v>
      </c>
      <c r="C18" s="277" t="s">
        <v>585</v>
      </c>
      <c r="D18" s="309">
        <f t="shared" si="6"/>
        <v>2503</v>
      </c>
      <c r="E18" s="309">
        <f t="shared" si="7"/>
        <v>1026</v>
      </c>
      <c r="F18" s="309">
        <f t="shared" si="8"/>
        <v>0</v>
      </c>
      <c r="G18" s="309">
        <f t="shared" si="9"/>
        <v>0</v>
      </c>
      <c r="H18" s="309">
        <f t="shared" si="10"/>
        <v>217</v>
      </c>
      <c r="I18" s="309">
        <f t="shared" si="11"/>
        <v>474</v>
      </c>
      <c r="J18" s="309">
        <f t="shared" si="12"/>
        <v>83</v>
      </c>
      <c r="K18" s="309">
        <f t="shared" si="13"/>
        <v>9</v>
      </c>
      <c r="L18" s="309">
        <f t="shared" si="14"/>
        <v>0</v>
      </c>
      <c r="M18" s="309">
        <f t="shared" si="15"/>
        <v>0</v>
      </c>
      <c r="N18" s="309">
        <f t="shared" si="16"/>
        <v>190</v>
      </c>
      <c r="O18" s="309">
        <f t="shared" si="17"/>
        <v>0</v>
      </c>
      <c r="P18" s="309">
        <f t="shared" si="18"/>
        <v>0</v>
      </c>
      <c r="Q18" s="309">
        <f t="shared" si="19"/>
        <v>0</v>
      </c>
      <c r="R18" s="309">
        <f t="shared" si="20"/>
        <v>0</v>
      </c>
      <c r="S18" s="309">
        <f t="shared" si="21"/>
        <v>0</v>
      </c>
      <c r="T18" s="309">
        <f t="shared" si="22"/>
        <v>0</v>
      </c>
      <c r="U18" s="309">
        <f t="shared" si="23"/>
        <v>0</v>
      </c>
      <c r="V18" s="309">
        <f t="shared" si="24"/>
        <v>0</v>
      </c>
      <c r="W18" s="309">
        <f t="shared" si="25"/>
        <v>0</v>
      </c>
      <c r="X18" s="309">
        <f t="shared" si="26"/>
        <v>504</v>
      </c>
      <c r="Y18" s="309">
        <f t="shared" si="27"/>
        <v>0</v>
      </c>
      <c r="Z18" s="309">
        <v>0</v>
      </c>
      <c r="AA18" s="309">
        <v>0</v>
      </c>
      <c r="AB18" s="309">
        <v>0</v>
      </c>
      <c r="AC18" s="309">
        <v>0</v>
      </c>
      <c r="AD18" s="309">
        <v>0</v>
      </c>
      <c r="AE18" s="309">
        <v>0</v>
      </c>
      <c r="AF18" s="309">
        <v>0</v>
      </c>
      <c r="AG18" s="309">
        <v>0</v>
      </c>
      <c r="AH18" s="309">
        <v>0</v>
      </c>
      <c r="AI18" s="309">
        <v>0</v>
      </c>
      <c r="AJ18" s="309" t="s">
        <v>552</v>
      </c>
      <c r="AK18" s="309" t="s">
        <v>552</v>
      </c>
      <c r="AL18" s="309">
        <v>0</v>
      </c>
      <c r="AM18" s="309" t="s">
        <v>552</v>
      </c>
      <c r="AN18" s="309" t="s">
        <v>552</v>
      </c>
      <c r="AO18" s="309">
        <v>0</v>
      </c>
      <c r="AP18" s="309" t="s">
        <v>552</v>
      </c>
      <c r="AQ18" s="309">
        <v>0</v>
      </c>
      <c r="AR18" s="309" t="s">
        <v>552</v>
      </c>
      <c r="AS18" s="309">
        <v>0</v>
      </c>
      <c r="AT18" s="309">
        <f t="shared" si="28"/>
        <v>0</v>
      </c>
      <c r="AU18" s="309">
        <v>0</v>
      </c>
      <c r="AV18" s="309">
        <v>0</v>
      </c>
      <c r="AW18" s="309">
        <v>0</v>
      </c>
      <c r="AX18" s="309">
        <v>0</v>
      </c>
      <c r="AY18" s="309">
        <v>0</v>
      </c>
      <c r="AZ18" s="309">
        <v>0</v>
      </c>
      <c r="BA18" s="309">
        <v>0</v>
      </c>
      <c r="BB18" s="309">
        <v>0</v>
      </c>
      <c r="BC18" s="309">
        <v>0</v>
      </c>
      <c r="BD18" s="309">
        <v>0</v>
      </c>
      <c r="BE18" s="309" t="s">
        <v>552</v>
      </c>
      <c r="BF18" s="309" t="s">
        <v>552</v>
      </c>
      <c r="BG18" s="309" t="s">
        <v>552</v>
      </c>
      <c r="BH18" s="309" t="s">
        <v>552</v>
      </c>
      <c r="BI18" s="309" t="s">
        <v>552</v>
      </c>
      <c r="BJ18" s="309" t="s">
        <v>552</v>
      </c>
      <c r="BK18" s="309" t="s">
        <v>552</v>
      </c>
      <c r="BL18" s="309" t="s">
        <v>552</v>
      </c>
      <c r="BM18" s="309" t="s">
        <v>552</v>
      </c>
      <c r="BN18" s="309">
        <v>0</v>
      </c>
      <c r="BO18" s="309">
        <f t="shared" si="29"/>
        <v>0</v>
      </c>
      <c r="BP18" s="309">
        <v>0</v>
      </c>
      <c r="BQ18" s="309">
        <v>0</v>
      </c>
      <c r="BR18" s="309">
        <v>0</v>
      </c>
      <c r="BS18" s="309">
        <v>0</v>
      </c>
      <c r="BT18" s="309">
        <v>0</v>
      </c>
      <c r="BU18" s="309">
        <v>0</v>
      </c>
      <c r="BV18" s="309">
        <v>0</v>
      </c>
      <c r="BW18" s="309">
        <v>0</v>
      </c>
      <c r="BX18" s="309">
        <v>0</v>
      </c>
      <c r="BY18" s="309">
        <v>0</v>
      </c>
      <c r="BZ18" s="309">
        <v>0</v>
      </c>
      <c r="CA18" s="309">
        <v>0</v>
      </c>
      <c r="CB18" s="309" t="s">
        <v>552</v>
      </c>
      <c r="CC18" s="309" t="s">
        <v>552</v>
      </c>
      <c r="CD18" s="309" t="s">
        <v>552</v>
      </c>
      <c r="CE18" s="309" t="s">
        <v>552</v>
      </c>
      <c r="CF18" s="309" t="s">
        <v>552</v>
      </c>
      <c r="CG18" s="309" t="s">
        <v>552</v>
      </c>
      <c r="CH18" s="309" t="s">
        <v>552</v>
      </c>
      <c r="CI18" s="309">
        <v>0</v>
      </c>
      <c r="CJ18" s="309">
        <f t="shared" si="30"/>
        <v>0</v>
      </c>
      <c r="CK18" s="309">
        <v>0</v>
      </c>
      <c r="CL18" s="309">
        <v>0</v>
      </c>
      <c r="CM18" s="309">
        <v>0</v>
      </c>
      <c r="CN18" s="309">
        <v>0</v>
      </c>
      <c r="CO18" s="309">
        <v>0</v>
      </c>
      <c r="CP18" s="309">
        <v>0</v>
      </c>
      <c r="CQ18" s="309">
        <v>0</v>
      </c>
      <c r="CR18" s="309">
        <v>0</v>
      </c>
      <c r="CS18" s="309">
        <v>0</v>
      </c>
      <c r="CT18" s="309">
        <v>0</v>
      </c>
      <c r="CU18" s="309">
        <v>0</v>
      </c>
      <c r="CV18" s="309">
        <v>0</v>
      </c>
      <c r="CW18" s="309" t="s">
        <v>552</v>
      </c>
      <c r="CX18" s="309" t="s">
        <v>552</v>
      </c>
      <c r="CY18" s="309" t="s">
        <v>552</v>
      </c>
      <c r="CZ18" s="309" t="s">
        <v>552</v>
      </c>
      <c r="DA18" s="309" t="s">
        <v>552</v>
      </c>
      <c r="DB18" s="309" t="s">
        <v>552</v>
      </c>
      <c r="DC18" s="309" t="s">
        <v>552</v>
      </c>
      <c r="DD18" s="309">
        <v>0</v>
      </c>
      <c r="DE18" s="309">
        <f t="shared" si="31"/>
        <v>0</v>
      </c>
      <c r="DF18" s="309">
        <v>0</v>
      </c>
      <c r="DG18" s="309">
        <v>0</v>
      </c>
      <c r="DH18" s="309">
        <v>0</v>
      </c>
      <c r="DI18" s="309">
        <v>0</v>
      </c>
      <c r="DJ18" s="309">
        <v>0</v>
      </c>
      <c r="DK18" s="309">
        <v>0</v>
      </c>
      <c r="DL18" s="309">
        <v>0</v>
      </c>
      <c r="DM18" s="309">
        <v>0</v>
      </c>
      <c r="DN18" s="309">
        <v>0</v>
      </c>
      <c r="DO18" s="309">
        <v>0</v>
      </c>
      <c r="DP18" s="309">
        <v>0</v>
      </c>
      <c r="DQ18" s="309">
        <v>0</v>
      </c>
      <c r="DR18" s="309" t="s">
        <v>552</v>
      </c>
      <c r="DS18" s="309" t="s">
        <v>552</v>
      </c>
      <c r="DT18" s="309">
        <v>0</v>
      </c>
      <c r="DU18" s="309" t="s">
        <v>552</v>
      </c>
      <c r="DV18" s="309" t="s">
        <v>552</v>
      </c>
      <c r="DW18" s="309" t="s">
        <v>552</v>
      </c>
      <c r="DX18" s="309" t="s">
        <v>552</v>
      </c>
      <c r="DY18" s="309">
        <v>0</v>
      </c>
      <c r="DZ18" s="309">
        <f t="shared" si="32"/>
        <v>0</v>
      </c>
      <c r="EA18" s="309">
        <v>0</v>
      </c>
      <c r="EB18" s="309">
        <v>0</v>
      </c>
      <c r="EC18" s="309">
        <v>0</v>
      </c>
      <c r="ED18" s="309">
        <v>0</v>
      </c>
      <c r="EE18" s="309">
        <v>0</v>
      </c>
      <c r="EF18" s="309">
        <v>0</v>
      </c>
      <c r="EG18" s="309">
        <v>0</v>
      </c>
      <c r="EH18" s="309">
        <v>0</v>
      </c>
      <c r="EI18" s="309">
        <v>0</v>
      </c>
      <c r="EJ18" s="309">
        <v>0</v>
      </c>
      <c r="EK18" s="309" t="s">
        <v>552</v>
      </c>
      <c r="EL18" s="309" t="s">
        <v>552</v>
      </c>
      <c r="EM18" s="309" t="s">
        <v>552</v>
      </c>
      <c r="EN18" s="309">
        <v>0</v>
      </c>
      <c r="EO18" s="309">
        <v>0</v>
      </c>
      <c r="EP18" s="309" t="s">
        <v>552</v>
      </c>
      <c r="EQ18" s="309" t="s">
        <v>552</v>
      </c>
      <c r="ER18" s="309" t="s">
        <v>552</v>
      </c>
      <c r="ES18" s="309">
        <v>0</v>
      </c>
      <c r="ET18" s="309">
        <v>0</v>
      </c>
      <c r="EU18" s="309">
        <f t="shared" si="33"/>
        <v>2503</v>
      </c>
      <c r="EV18" s="309">
        <v>1026</v>
      </c>
      <c r="EW18" s="309">
        <v>0</v>
      </c>
      <c r="EX18" s="309">
        <v>0</v>
      </c>
      <c r="EY18" s="309">
        <v>217</v>
      </c>
      <c r="EZ18" s="309">
        <v>474</v>
      </c>
      <c r="FA18" s="309">
        <v>83</v>
      </c>
      <c r="FB18" s="309">
        <v>9</v>
      </c>
      <c r="FC18" s="309">
        <v>0</v>
      </c>
      <c r="FD18" s="309">
        <v>0</v>
      </c>
      <c r="FE18" s="309">
        <v>190</v>
      </c>
      <c r="FF18" s="309">
        <v>0</v>
      </c>
      <c r="FG18" s="309">
        <v>0</v>
      </c>
      <c r="FH18" s="309" t="s">
        <v>552</v>
      </c>
      <c r="FI18" s="309" t="s">
        <v>552</v>
      </c>
      <c r="FJ18" s="309" t="s">
        <v>552</v>
      </c>
      <c r="FK18" s="309">
        <v>0</v>
      </c>
      <c r="FL18" s="309">
        <v>0</v>
      </c>
      <c r="FM18" s="309">
        <v>0</v>
      </c>
      <c r="FN18" s="309">
        <v>0</v>
      </c>
      <c r="FO18" s="309">
        <v>504</v>
      </c>
    </row>
    <row r="19" spans="1:171" s="282" customFormat="1" ht="12" customHeight="1">
      <c r="A19" s="277" t="s">
        <v>555</v>
      </c>
      <c r="B19" s="278" t="s">
        <v>586</v>
      </c>
      <c r="C19" s="277" t="s">
        <v>587</v>
      </c>
      <c r="D19" s="309">
        <f t="shared" si="6"/>
        <v>511</v>
      </c>
      <c r="E19" s="309">
        <f t="shared" si="7"/>
        <v>0</v>
      </c>
      <c r="F19" s="309">
        <f t="shared" si="8"/>
        <v>0</v>
      </c>
      <c r="G19" s="309">
        <f t="shared" si="9"/>
        <v>0</v>
      </c>
      <c r="H19" s="309">
        <f t="shared" si="10"/>
        <v>0</v>
      </c>
      <c r="I19" s="309">
        <f t="shared" si="11"/>
        <v>357</v>
      </c>
      <c r="J19" s="309">
        <f t="shared" si="12"/>
        <v>154</v>
      </c>
      <c r="K19" s="309">
        <f t="shared" si="13"/>
        <v>0</v>
      </c>
      <c r="L19" s="309">
        <f t="shared" si="14"/>
        <v>0</v>
      </c>
      <c r="M19" s="309">
        <f t="shared" si="15"/>
        <v>0</v>
      </c>
      <c r="N19" s="309">
        <f t="shared" si="16"/>
        <v>0</v>
      </c>
      <c r="O19" s="309">
        <f t="shared" si="17"/>
        <v>0</v>
      </c>
      <c r="P19" s="309">
        <f t="shared" si="18"/>
        <v>0</v>
      </c>
      <c r="Q19" s="309">
        <f t="shared" si="19"/>
        <v>0</v>
      </c>
      <c r="R19" s="309">
        <f t="shared" si="20"/>
        <v>0</v>
      </c>
      <c r="S19" s="309">
        <f t="shared" si="21"/>
        <v>0</v>
      </c>
      <c r="T19" s="309">
        <f t="shared" si="22"/>
        <v>0</v>
      </c>
      <c r="U19" s="309">
        <f t="shared" si="23"/>
        <v>0</v>
      </c>
      <c r="V19" s="309">
        <f t="shared" si="24"/>
        <v>0</v>
      </c>
      <c r="W19" s="309">
        <f t="shared" si="25"/>
        <v>0</v>
      </c>
      <c r="X19" s="309">
        <f t="shared" si="26"/>
        <v>0</v>
      </c>
      <c r="Y19" s="309">
        <f t="shared" si="27"/>
        <v>0</v>
      </c>
      <c r="Z19" s="309">
        <v>0</v>
      </c>
      <c r="AA19" s="309">
        <v>0</v>
      </c>
      <c r="AB19" s="309">
        <v>0</v>
      </c>
      <c r="AC19" s="309">
        <v>0</v>
      </c>
      <c r="AD19" s="309">
        <v>0</v>
      </c>
      <c r="AE19" s="309">
        <v>0</v>
      </c>
      <c r="AF19" s="309">
        <v>0</v>
      </c>
      <c r="AG19" s="309">
        <v>0</v>
      </c>
      <c r="AH19" s="309">
        <v>0</v>
      </c>
      <c r="AI19" s="309">
        <v>0</v>
      </c>
      <c r="AJ19" s="309" t="s">
        <v>552</v>
      </c>
      <c r="AK19" s="309" t="s">
        <v>552</v>
      </c>
      <c r="AL19" s="309">
        <v>0</v>
      </c>
      <c r="AM19" s="309" t="s">
        <v>552</v>
      </c>
      <c r="AN19" s="309" t="s">
        <v>552</v>
      </c>
      <c r="AO19" s="309">
        <v>0</v>
      </c>
      <c r="AP19" s="309" t="s">
        <v>552</v>
      </c>
      <c r="AQ19" s="309">
        <v>0</v>
      </c>
      <c r="AR19" s="309" t="s">
        <v>552</v>
      </c>
      <c r="AS19" s="309">
        <v>0</v>
      </c>
      <c r="AT19" s="309">
        <f t="shared" si="28"/>
        <v>0</v>
      </c>
      <c r="AU19" s="309">
        <v>0</v>
      </c>
      <c r="AV19" s="309">
        <v>0</v>
      </c>
      <c r="AW19" s="309">
        <v>0</v>
      </c>
      <c r="AX19" s="309">
        <v>0</v>
      </c>
      <c r="AY19" s="309">
        <v>0</v>
      </c>
      <c r="AZ19" s="309">
        <v>0</v>
      </c>
      <c r="BA19" s="309">
        <v>0</v>
      </c>
      <c r="BB19" s="309">
        <v>0</v>
      </c>
      <c r="BC19" s="309">
        <v>0</v>
      </c>
      <c r="BD19" s="309">
        <v>0</v>
      </c>
      <c r="BE19" s="309" t="s">
        <v>552</v>
      </c>
      <c r="BF19" s="309" t="s">
        <v>552</v>
      </c>
      <c r="BG19" s="309" t="s">
        <v>552</v>
      </c>
      <c r="BH19" s="309" t="s">
        <v>552</v>
      </c>
      <c r="BI19" s="309" t="s">
        <v>552</v>
      </c>
      <c r="BJ19" s="309" t="s">
        <v>552</v>
      </c>
      <c r="BK19" s="309" t="s">
        <v>552</v>
      </c>
      <c r="BL19" s="309" t="s">
        <v>552</v>
      </c>
      <c r="BM19" s="309" t="s">
        <v>552</v>
      </c>
      <c r="BN19" s="309">
        <v>0</v>
      </c>
      <c r="BO19" s="309">
        <f t="shared" si="29"/>
        <v>0</v>
      </c>
      <c r="BP19" s="309">
        <v>0</v>
      </c>
      <c r="BQ19" s="309">
        <v>0</v>
      </c>
      <c r="BR19" s="309">
        <v>0</v>
      </c>
      <c r="BS19" s="309">
        <v>0</v>
      </c>
      <c r="BT19" s="309">
        <v>0</v>
      </c>
      <c r="BU19" s="309">
        <v>0</v>
      </c>
      <c r="BV19" s="309">
        <v>0</v>
      </c>
      <c r="BW19" s="309">
        <v>0</v>
      </c>
      <c r="BX19" s="309">
        <v>0</v>
      </c>
      <c r="BY19" s="309">
        <v>0</v>
      </c>
      <c r="BZ19" s="309">
        <v>0</v>
      </c>
      <c r="CA19" s="309">
        <v>0</v>
      </c>
      <c r="CB19" s="309" t="s">
        <v>552</v>
      </c>
      <c r="CC19" s="309" t="s">
        <v>552</v>
      </c>
      <c r="CD19" s="309" t="s">
        <v>552</v>
      </c>
      <c r="CE19" s="309" t="s">
        <v>552</v>
      </c>
      <c r="CF19" s="309" t="s">
        <v>552</v>
      </c>
      <c r="CG19" s="309" t="s">
        <v>552</v>
      </c>
      <c r="CH19" s="309" t="s">
        <v>552</v>
      </c>
      <c r="CI19" s="309">
        <v>0</v>
      </c>
      <c r="CJ19" s="309">
        <f t="shared" si="30"/>
        <v>0</v>
      </c>
      <c r="CK19" s="309">
        <v>0</v>
      </c>
      <c r="CL19" s="309">
        <v>0</v>
      </c>
      <c r="CM19" s="309">
        <v>0</v>
      </c>
      <c r="CN19" s="309">
        <v>0</v>
      </c>
      <c r="CO19" s="309">
        <v>0</v>
      </c>
      <c r="CP19" s="309">
        <v>0</v>
      </c>
      <c r="CQ19" s="309">
        <v>0</v>
      </c>
      <c r="CR19" s="309">
        <v>0</v>
      </c>
      <c r="CS19" s="309">
        <v>0</v>
      </c>
      <c r="CT19" s="309">
        <v>0</v>
      </c>
      <c r="CU19" s="309">
        <v>0</v>
      </c>
      <c r="CV19" s="309">
        <v>0</v>
      </c>
      <c r="CW19" s="309" t="s">
        <v>552</v>
      </c>
      <c r="CX19" s="309" t="s">
        <v>552</v>
      </c>
      <c r="CY19" s="309" t="s">
        <v>552</v>
      </c>
      <c r="CZ19" s="309" t="s">
        <v>552</v>
      </c>
      <c r="DA19" s="309" t="s">
        <v>552</v>
      </c>
      <c r="DB19" s="309" t="s">
        <v>552</v>
      </c>
      <c r="DC19" s="309" t="s">
        <v>552</v>
      </c>
      <c r="DD19" s="309">
        <v>0</v>
      </c>
      <c r="DE19" s="309">
        <f t="shared" si="31"/>
        <v>0</v>
      </c>
      <c r="DF19" s="309">
        <v>0</v>
      </c>
      <c r="DG19" s="309">
        <v>0</v>
      </c>
      <c r="DH19" s="309">
        <v>0</v>
      </c>
      <c r="DI19" s="309">
        <v>0</v>
      </c>
      <c r="DJ19" s="309">
        <v>0</v>
      </c>
      <c r="DK19" s="309">
        <v>0</v>
      </c>
      <c r="DL19" s="309">
        <v>0</v>
      </c>
      <c r="DM19" s="309">
        <v>0</v>
      </c>
      <c r="DN19" s="309">
        <v>0</v>
      </c>
      <c r="DO19" s="309">
        <v>0</v>
      </c>
      <c r="DP19" s="309">
        <v>0</v>
      </c>
      <c r="DQ19" s="309">
        <v>0</v>
      </c>
      <c r="DR19" s="309" t="s">
        <v>552</v>
      </c>
      <c r="DS19" s="309" t="s">
        <v>552</v>
      </c>
      <c r="DT19" s="309">
        <v>0</v>
      </c>
      <c r="DU19" s="309" t="s">
        <v>552</v>
      </c>
      <c r="DV19" s="309" t="s">
        <v>552</v>
      </c>
      <c r="DW19" s="309" t="s">
        <v>552</v>
      </c>
      <c r="DX19" s="309" t="s">
        <v>552</v>
      </c>
      <c r="DY19" s="309">
        <v>0</v>
      </c>
      <c r="DZ19" s="309">
        <f t="shared" si="32"/>
        <v>0</v>
      </c>
      <c r="EA19" s="309">
        <v>0</v>
      </c>
      <c r="EB19" s="309">
        <v>0</v>
      </c>
      <c r="EC19" s="309">
        <v>0</v>
      </c>
      <c r="ED19" s="309">
        <v>0</v>
      </c>
      <c r="EE19" s="309">
        <v>0</v>
      </c>
      <c r="EF19" s="309">
        <v>0</v>
      </c>
      <c r="EG19" s="309">
        <v>0</v>
      </c>
      <c r="EH19" s="309">
        <v>0</v>
      </c>
      <c r="EI19" s="309">
        <v>0</v>
      </c>
      <c r="EJ19" s="309">
        <v>0</v>
      </c>
      <c r="EK19" s="309" t="s">
        <v>552</v>
      </c>
      <c r="EL19" s="309" t="s">
        <v>552</v>
      </c>
      <c r="EM19" s="309" t="s">
        <v>552</v>
      </c>
      <c r="EN19" s="309">
        <v>0</v>
      </c>
      <c r="EO19" s="309">
        <v>0</v>
      </c>
      <c r="EP19" s="309" t="s">
        <v>552</v>
      </c>
      <c r="EQ19" s="309" t="s">
        <v>552</v>
      </c>
      <c r="ER19" s="309" t="s">
        <v>552</v>
      </c>
      <c r="ES19" s="309">
        <v>0</v>
      </c>
      <c r="ET19" s="309">
        <v>0</v>
      </c>
      <c r="EU19" s="309">
        <f t="shared" si="33"/>
        <v>511</v>
      </c>
      <c r="EV19" s="309">
        <v>0</v>
      </c>
      <c r="EW19" s="309">
        <v>0</v>
      </c>
      <c r="EX19" s="309">
        <v>0</v>
      </c>
      <c r="EY19" s="309">
        <v>0</v>
      </c>
      <c r="EZ19" s="309">
        <v>357</v>
      </c>
      <c r="FA19" s="309">
        <v>154</v>
      </c>
      <c r="FB19" s="309">
        <v>0</v>
      </c>
      <c r="FC19" s="309">
        <v>0</v>
      </c>
      <c r="FD19" s="309">
        <v>0</v>
      </c>
      <c r="FE19" s="309">
        <v>0</v>
      </c>
      <c r="FF19" s="309">
        <v>0</v>
      </c>
      <c r="FG19" s="309">
        <v>0</v>
      </c>
      <c r="FH19" s="309" t="s">
        <v>552</v>
      </c>
      <c r="FI19" s="309" t="s">
        <v>552</v>
      </c>
      <c r="FJ19" s="309" t="s">
        <v>552</v>
      </c>
      <c r="FK19" s="309">
        <v>0</v>
      </c>
      <c r="FL19" s="309">
        <v>0</v>
      </c>
      <c r="FM19" s="309">
        <v>0</v>
      </c>
      <c r="FN19" s="309">
        <v>0</v>
      </c>
      <c r="FO19" s="309">
        <v>0</v>
      </c>
    </row>
    <row r="20" spans="1:171" s="282" customFormat="1" ht="12" customHeight="1">
      <c r="A20" s="277" t="s">
        <v>555</v>
      </c>
      <c r="B20" s="278" t="s">
        <v>588</v>
      </c>
      <c r="C20" s="277" t="s">
        <v>589</v>
      </c>
      <c r="D20" s="309">
        <f t="shared" si="6"/>
        <v>2727</v>
      </c>
      <c r="E20" s="309">
        <f t="shared" si="7"/>
        <v>0</v>
      </c>
      <c r="F20" s="309">
        <f t="shared" si="8"/>
        <v>0</v>
      </c>
      <c r="G20" s="309">
        <f t="shared" si="9"/>
        <v>0</v>
      </c>
      <c r="H20" s="309">
        <f t="shared" si="10"/>
        <v>464</v>
      </c>
      <c r="I20" s="309">
        <f t="shared" si="11"/>
        <v>270</v>
      </c>
      <c r="J20" s="309">
        <f t="shared" si="12"/>
        <v>80</v>
      </c>
      <c r="K20" s="309">
        <f t="shared" si="13"/>
        <v>2</v>
      </c>
      <c r="L20" s="309">
        <f t="shared" si="14"/>
        <v>0</v>
      </c>
      <c r="M20" s="309">
        <f t="shared" si="15"/>
        <v>0</v>
      </c>
      <c r="N20" s="309">
        <f t="shared" si="16"/>
        <v>0</v>
      </c>
      <c r="O20" s="309">
        <f t="shared" si="17"/>
        <v>0</v>
      </c>
      <c r="P20" s="309">
        <f t="shared" si="18"/>
        <v>0</v>
      </c>
      <c r="Q20" s="309">
        <f t="shared" si="19"/>
        <v>1911</v>
      </c>
      <c r="R20" s="309">
        <f t="shared" si="20"/>
        <v>0</v>
      </c>
      <c r="S20" s="309">
        <f t="shared" si="21"/>
        <v>0</v>
      </c>
      <c r="T20" s="309">
        <f t="shared" si="22"/>
        <v>0</v>
      </c>
      <c r="U20" s="309">
        <f t="shared" si="23"/>
        <v>0</v>
      </c>
      <c r="V20" s="309">
        <f t="shared" si="24"/>
        <v>0</v>
      </c>
      <c r="W20" s="309">
        <f t="shared" si="25"/>
        <v>0</v>
      </c>
      <c r="X20" s="309">
        <f t="shared" si="26"/>
        <v>0</v>
      </c>
      <c r="Y20" s="309">
        <f t="shared" si="27"/>
        <v>1911</v>
      </c>
      <c r="Z20" s="309">
        <v>0</v>
      </c>
      <c r="AA20" s="309">
        <v>0</v>
      </c>
      <c r="AB20" s="309">
        <v>0</v>
      </c>
      <c r="AC20" s="309">
        <v>0</v>
      </c>
      <c r="AD20" s="309">
        <v>0</v>
      </c>
      <c r="AE20" s="309">
        <v>0</v>
      </c>
      <c r="AF20" s="309">
        <v>0</v>
      </c>
      <c r="AG20" s="309">
        <v>0</v>
      </c>
      <c r="AH20" s="309">
        <v>0</v>
      </c>
      <c r="AI20" s="309">
        <v>0</v>
      </c>
      <c r="AJ20" s="309" t="s">
        <v>552</v>
      </c>
      <c r="AK20" s="309" t="s">
        <v>552</v>
      </c>
      <c r="AL20" s="309">
        <v>1911</v>
      </c>
      <c r="AM20" s="309" t="s">
        <v>552</v>
      </c>
      <c r="AN20" s="309" t="s">
        <v>552</v>
      </c>
      <c r="AO20" s="309">
        <v>0</v>
      </c>
      <c r="AP20" s="309" t="s">
        <v>552</v>
      </c>
      <c r="AQ20" s="309">
        <v>0</v>
      </c>
      <c r="AR20" s="309" t="s">
        <v>552</v>
      </c>
      <c r="AS20" s="309">
        <v>0</v>
      </c>
      <c r="AT20" s="309">
        <f t="shared" si="28"/>
        <v>734</v>
      </c>
      <c r="AU20" s="309">
        <v>0</v>
      </c>
      <c r="AV20" s="309">
        <v>0</v>
      </c>
      <c r="AW20" s="309">
        <v>0</v>
      </c>
      <c r="AX20" s="309">
        <v>464</v>
      </c>
      <c r="AY20" s="309">
        <v>270</v>
      </c>
      <c r="AZ20" s="309">
        <v>0</v>
      </c>
      <c r="BA20" s="309">
        <v>0</v>
      </c>
      <c r="BB20" s="309">
        <v>0</v>
      </c>
      <c r="BC20" s="309">
        <v>0</v>
      </c>
      <c r="BD20" s="309">
        <v>0</v>
      </c>
      <c r="BE20" s="309" t="s">
        <v>552</v>
      </c>
      <c r="BF20" s="309" t="s">
        <v>552</v>
      </c>
      <c r="BG20" s="309" t="s">
        <v>552</v>
      </c>
      <c r="BH20" s="309" t="s">
        <v>552</v>
      </c>
      <c r="BI20" s="309" t="s">
        <v>552</v>
      </c>
      <c r="BJ20" s="309" t="s">
        <v>552</v>
      </c>
      <c r="BK20" s="309" t="s">
        <v>552</v>
      </c>
      <c r="BL20" s="309" t="s">
        <v>552</v>
      </c>
      <c r="BM20" s="309" t="s">
        <v>552</v>
      </c>
      <c r="BN20" s="309">
        <v>0</v>
      </c>
      <c r="BO20" s="309">
        <f t="shared" si="29"/>
        <v>0</v>
      </c>
      <c r="BP20" s="309">
        <v>0</v>
      </c>
      <c r="BQ20" s="309">
        <v>0</v>
      </c>
      <c r="BR20" s="309">
        <v>0</v>
      </c>
      <c r="BS20" s="309">
        <v>0</v>
      </c>
      <c r="BT20" s="309">
        <v>0</v>
      </c>
      <c r="BU20" s="309">
        <v>0</v>
      </c>
      <c r="BV20" s="309">
        <v>0</v>
      </c>
      <c r="BW20" s="309">
        <v>0</v>
      </c>
      <c r="BX20" s="309">
        <v>0</v>
      </c>
      <c r="BY20" s="309">
        <v>0</v>
      </c>
      <c r="BZ20" s="309">
        <v>0</v>
      </c>
      <c r="CA20" s="309">
        <v>0</v>
      </c>
      <c r="CB20" s="309" t="s">
        <v>552</v>
      </c>
      <c r="CC20" s="309" t="s">
        <v>552</v>
      </c>
      <c r="CD20" s="309" t="s">
        <v>552</v>
      </c>
      <c r="CE20" s="309" t="s">
        <v>552</v>
      </c>
      <c r="CF20" s="309" t="s">
        <v>552</v>
      </c>
      <c r="CG20" s="309" t="s">
        <v>552</v>
      </c>
      <c r="CH20" s="309" t="s">
        <v>552</v>
      </c>
      <c r="CI20" s="309">
        <v>0</v>
      </c>
      <c r="CJ20" s="309">
        <f t="shared" si="30"/>
        <v>0</v>
      </c>
      <c r="CK20" s="309">
        <v>0</v>
      </c>
      <c r="CL20" s="309">
        <v>0</v>
      </c>
      <c r="CM20" s="309">
        <v>0</v>
      </c>
      <c r="CN20" s="309">
        <v>0</v>
      </c>
      <c r="CO20" s="309">
        <v>0</v>
      </c>
      <c r="CP20" s="309">
        <v>0</v>
      </c>
      <c r="CQ20" s="309">
        <v>0</v>
      </c>
      <c r="CR20" s="309">
        <v>0</v>
      </c>
      <c r="CS20" s="309">
        <v>0</v>
      </c>
      <c r="CT20" s="309">
        <v>0</v>
      </c>
      <c r="CU20" s="309">
        <v>0</v>
      </c>
      <c r="CV20" s="309">
        <v>0</v>
      </c>
      <c r="CW20" s="309" t="s">
        <v>552</v>
      </c>
      <c r="CX20" s="309" t="s">
        <v>552</v>
      </c>
      <c r="CY20" s="309" t="s">
        <v>552</v>
      </c>
      <c r="CZ20" s="309" t="s">
        <v>552</v>
      </c>
      <c r="DA20" s="309" t="s">
        <v>552</v>
      </c>
      <c r="DB20" s="309" t="s">
        <v>552</v>
      </c>
      <c r="DC20" s="309" t="s">
        <v>552</v>
      </c>
      <c r="DD20" s="309">
        <v>0</v>
      </c>
      <c r="DE20" s="309">
        <f t="shared" si="31"/>
        <v>0</v>
      </c>
      <c r="DF20" s="309">
        <v>0</v>
      </c>
      <c r="DG20" s="309">
        <v>0</v>
      </c>
      <c r="DH20" s="309">
        <v>0</v>
      </c>
      <c r="DI20" s="309">
        <v>0</v>
      </c>
      <c r="DJ20" s="309">
        <v>0</v>
      </c>
      <c r="DK20" s="309">
        <v>0</v>
      </c>
      <c r="DL20" s="309">
        <v>0</v>
      </c>
      <c r="DM20" s="309">
        <v>0</v>
      </c>
      <c r="DN20" s="309">
        <v>0</v>
      </c>
      <c r="DO20" s="309">
        <v>0</v>
      </c>
      <c r="DP20" s="309">
        <v>0</v>
      </c>
      <c r="DQ20" s="309">
        <v>0</v>
      </c>
      <c r="DR20" s="309" t="s">
        <v>552</v>
      </c>
      <c r="DS20" s="309" t="s">
        <v>552</v>
      </c>
      <c r="DT20" s="309">
        <v>0</v>
      </c>
      <c r="DU20" s="309" t="s">
        <v>552</v>
      </c>
      <c r="DV20" s="309" t="s">
        <v>552</v>
      </c>
      <c r="DW20" s="309" t="s">
        <v>552</v>
      </c>
      <c r="DX20" s="309" t="s">
        <v>552</v>
      </c>
      <c r="DY20" s="309">
        <v>0</v>
      </c>
      <c r="DZ20" s="309">
        <f t="shared" si="32"/>
        <v>0</v>
      </c>
      <c r="EA20" s="309">
        <v>0</v>
      </c>
      <c r="EB20" s="309">
        <v>0</v>
      </c>
      <c r="EC20" s="309">
        <v>0</v>
      </c>
      <c r="ED20" s="309">
        <v>0</v>
      </c>
      <c r="EE20" s="309">
        <v>0</v>
      </c>
      <c r="EF20" s="309">
        <v>0</v>
      </c>
      <c r="EG20" s="309">
        <v>0</v>
      </c>
      <c r="EH20" s="309">
        <v>0</v>
      </c>
      <c r="EI20" s="309">
        <v>0</v>
      </c>
      <c r="EJ20" s="309">
        <v>0</v>
      </c>
      <c r="EK20" s="309" t="s">
        <v>552</v>
      </c>
      <c r="EL20" s="309" t="s">
        <v>552</v>
      </c>
      <c r="EM20" s="309" t="s">
        <v>552</v>
      </c>
      <c r="EN20" s="309">
        <v>0</v>
      </c>
      <c r="EO20" s="309">
        <v>0</v>
      </c>
      <c r="EP20" s="309" t="s">
        <v>552</v>
      </c>
      <c r="EQ20" s="309" t="s">
        <v>552</v>
      </c>
      <c r="ER20" s="309" t="s">
        <v>552</v>
      </c>
      <c r="ES20" s="309">
        <v>0</v>
      </c>
      <c r="ET20" s="309">
        <v>0</v>
      </c>
      <c r="EU20" s="309">
        <f t="shared" si="33"/>
        <v>82</v>
      </c>
      <c r="EV20" s="309">
        <v>0</v>
      </c>
      <c r="EW20" s="309">
        <v>0</v>
      </c>
      <c r="EX20" s="309">
        <v>0</v>
      </c>
      <c r="EY20" s="309">
        <v>0</v>
      </c>
      <c r="EZ20" s="309">
        <v>0</v>
      </c>
      <c r="FA20" s="309">
        <v>80</v>
      </c>
      <c r="FB20" s="309">
        <v>2</v>
      </c>
      <c r="FC20" s="309">
        <v>0</v>
      </c>
      <c r="FD20" s="309">
        <v>0</v>
      </c>
      <c r="FE20" s="309">
        <v>0</v>
      </c>
      <c r="FF20" s="309">
        <v>0</v>
      </c>
      <c r="FG20" s="309">
        <v>0</v>
      </c>
      <c r="FH20" s="309" t="s">
        <v>552</v>
      </c>
      <c r="FI20" s="309" t="s">
        <v>552</v>
      </c>
      <c r="FJ20" s="309" t="s">
        <v>552</v>
      </c>
      <c r="FK20" s="309">
        <v>0</v>
      </c>
      <c r="FL20" s="309">
        <v>0</v>
      </c>
      <c r="FM20" s="309">
        <v>0</v>
      </c>
      <c r="FN20" s="309">
        <v>0</v>
      </c>
      <c r="FO20" s="309">
        <v>0</v>
      </c>
    </row>
    <row r="21" spans="1:171" s="282" customFormat="1" ht="12" customHeight="1">
      <c r="A21" s="277" t="s">
        <v>555</v>
      </c>
      <c r="B21" s="278" t="s">
        <v>590</v>
      </c>
      <c r="C21" s="277" t="s">
        <v>591</v>
      </c>
      <c r="D21" s="309">
        <f t="shared" si="6"/>
        <v>3852</v>
      </c>
      <c r="E21" s="309">
        <f t="shared" si="7"/>
        <v>0</v>
      </c>
      <c r="F21" s="309">
        <f t="shared" si="8"/>
        <v>0</v>
      </c>
      <c r="G21" s="309">
        <f t="shared" si="9"/>
        <v>0</v>
      </c>
      <c r="H21" s="309">
        <f t="shared" si="10"/>
        <v>906</v>
      </c>
      <c r="I21" s="309">
        <f t="shared" si="11"/>
        <v>767</v>
      </c>
      <c r="J21" s="309">
        <f t="shared" si="12"/>
        <v>185</v>
      </c>
      <c r="K21" s="309">
        <f t="shared" si="13"/>
        <v>276</v>
      </c>
      <c r="L21" s="309">
        <f t="shared" si="14"/>
        <v>0</v>
      </c>
      <c r="M21" s="309">
        <f t="shared" si="15"/>
        <v>0</v>
      </c>
      <c r="N21" s="309">
        <f t="shared" si="16"/>
        <v>0</v>
      </c>
      <c r="O21" s="309">
        <f t="shared" si="17"/>
        <v>0</v>
      </c>
      <c r="P21" s="309">
        <f t="shared" si="18"/>
        <v>1</v>
      </c>
      <c r="Q21" s="309">
        <f t="shared" si="19"/>
        <v>1456</v>
      </c>
      <c r="R21" s="309">
        <f t="shared" si="20"/>
        <v>0</v>
      </c>
      <c r="S21" s="309">
        <f t="shared" si="21"/>
        <v>0</v>
      </c>
      <c r="T21" s="309">
        <f t="shared" si="22"/>
        <v>0</v>
      </c>
      <c r="U21" s="309">
        <f t="shared" si="23"/>
        <v>0</v>
      </c>
      <c r="V21" s="309">
        <f t="shared" si="24"/>
        <v>0</v>
      </c>
      <c r="W21" s="309">
        <f t="shared" si="25"/>
        <v>0</v>
      </c>
      <c r="X21" s="309">
        <f t="shared" si="26"/>
        <v>261</v>
      </c>
      <c r="Y21" s="309">
        <f t="shared" si="27"/>
        <v>1456</v>
      </c>
      <c r="Z21" s="309">
        <v>0</v>
      </c>
      <c r="AA21" s="309">
        <v>0</v>
      </c>
      <c r="AB21" s="309">
        <v>0</v>
      </c>
      <c r="AC21" s="309">
        <v>0</v>
      </c>
      <c r="AD21" s="309">
        <v>0</v>
      </c>
      <c r="AE21" s="309">
        <v>0</v>
      </c>
      <c r="AF21" s="309">
        <v>0</v>
      </c>
      <c r="AG21" s="309">
        <v>0</v>
      </c>
      <c r="AH21" s="309">
        <v>0</v>
      </c>
      <c r="AI21" s="309">
        <v>0</v>
      </c>
      <c r="AJ21" s="309" t="s">
        <v>552</v>
      </c>
      <c r="AK21" s="309" t="s">
        <v>552</v>
      </c>
      <c r="AL21" s="309">
        <v>1456</v>
      </c>
      <c r="AM21" s="309" t="s">
        <v>552</v>
      </c>
      <c r="AN21" s="309" t="s">
        <v>552</v>
      </c>
      <c r="AO21" s="309">
        <v>0</v>
      </c>
      <c r="AP21" s="309" t="s">
        <v>552</v>
      </c>
      <c r="AQ21" s="309">
        <v>0</v>
      </c>
      <c r="AR21" s="309" t="s">
        <v>552</v>
      </c>
      <c r="AS21" s="309">
        <v>0</v>
      </c>
      <c r="AT21" s="309">
        <f t="shared" si="28"/>
        <v>227</v>
      </c>
      <c r="AU21" s="309">
        <v>0</v>
      </c>
      <c r="AV21" s="309">
        <v>0</v>
      </c>
      <c r="AW21" s="309">
        <v>0</v>
      </c>
      <c r="AX21" s="309">
        <v>0</v>
      </c>
      <c r="AY21" s="309">
        <v>0</v>
      </c>
      <c r="AZ21" s="309">
        <v>0</v>
      </c>
      <c r="BA21" s="309">
        <v>0</v>
      </c>
      <c r="BB21" s="309">
        <v>0</v>
      </c>
      <c r="BC21" s="309">
        <v>0</v>
      </c>
      <c r="BD21" s="309">
        <v>0</v>
      </c>
      <c r="BE21" s="309" t="s">
        <v>552</v>
      </c>
      <c r="BF21" s="309" t="s">
        <v>552</v>
      </c>
      <c r="BG21" s="309" t="s">
        <v>552</v>
      </c>
      <c r="BH21" s="309" t="s">
        <v>552</v>
      </c>
      <c r="BI21" s="309" t="s">
        <v>552</v>
      </c>
      <c r="BJ21" s="309" t="s">
        <v>552</v>
      </c>
      <c r="BK21" s="309" t="s">
        <v>552</v>
      </c>
      <c r="BL21" s="309" t="s">
        <v>552</v>
      </c>
      <c r="BM21" s="309" t="s">
        <v>552</v>
      </c>
      <c r="BN21" s="309">
        <v>227</v>
      </c>
      <c r="BO21" s="309">
        <f t="shared" si="29"/>
        <v>1</v>
      </c>
      <c r="BP21" s="309">
        <v>0</v>
      </c>
      <c r="BQ21" s="309">
        <v>0</v>
      </c>
      <c r="BR21" s="309">
        <v>0</v>
      </c>
      <c r="BS21" s="309">
        <v>0</v>
      </c>
      <c r="BT21" s="309">
        <v>0</v>
      </c>
      <c r="BU21" s="309">
        <v>0</v>
      </c>
      <c r="BV21" s="309">
        <v>0</v>
      </c>
      <c r="BW21" s="309">
        <v>0</v>
      </c>
      <c r="BX21" s="309">
        <v>0</v>
      </c>
      <c r="BY21" s="309">
        <v>0</v>
      </c>
      <c r="BZ21" s="309">
        <v>0</v>
      </c>
      <c r="CA21" s="309">
        <v>1</v>
      </c>
      <c r="CB21" s="309" t="s">
        <v>552</v>
      </c>
      <c r="CC21" s="309" t="s">
        <v>552</v>
      </c>
      <c r="CD21" s="309" t="s">
        <v>552</v>
      </c>
      <c r="CE21" s="309" t="s">
        <v>552</v>
      </c>
      <c r="CF21" s="309" t="s">
        <v>552</v>
      </c>
      <c r="CG21" s="309" t="s">
        <v>552</v>
      </c>
      <c r="CH21" s="309" t="s">
        <v>552</v>
      </c>
      <c r="CI21" s="309">
        <v>0</v>
      </c>
      <c r="CJ21" s="309">
        <f t="shared" si="30"/>
        <v>0</v>
      </c>
      <c r="CK21" s="309">
        <v>0</v>
      </c>
      <c r="CL21" s="309">
        <v>0</v>
      </c>
      <c r="CM21" s="309">
        <v>0</v>
      </c>
      <c r="CN21" s="309">
        <v>0</v>
      </c>
      <c r="CO21" s="309">
        <v>0</v>
      </c>
      <c r="CP21" s="309">
        <v>0</v>
      </c>
      <c r="CQ21" s="309">
        <v>0</v>
      </c>
      <c r="CR21" s="309">
        <v>0</v>
      </c>
      <c r="CS21" s="309">
        <v>0</v>
      </c>
      <c r="CT21" s="309">
        <v>0</v>
      </c>
      <c r="CU21" s="309">
        <v>0</v>
      </c>
      <c r="CV21" s="309">
        <v>0</v>
      </c>
      <c r="CW21" s="309" t="s">
        <v>552</v>
      </c>
      <c r="CX21" s="309" t="s">
        <v>552</v>
      </c>
      <c r="CY21" s="309" t="s">
        <v>552</v>
      </c>
      <c r="CZ21" s="309" t="s">
        <v>552</v>
      </c>
      <c r="DA21" s="309" t="s">
        <v>552</v>
      </c>
      <c r="DB21" s="309" t="s">
        <v>552</v>
      </c>
      <c r="DC21" s="309" t="s">
        <v>552</v>
      </c>
      <c r="DD21" s="309">
        <v>0</v>
      </c>
      <c r="DE21" s="309">
        <f t="shared" si="31"/>
        <v>0</v>
      </c>
      <c r="DF21" s="309">
        <v>0</v>
      </c>
      <c r="DG21" s="309">
        <v>0</v>
      </c>
      <c r="DH21" s="309">
        <v>0</v>
      </c>
      <c r="DI21" s="309">
        <v>0</v>
      </c>
      <c r="DJ21" s="309">
        <v>0</v>
      </c>
      <c r="DK21" s="309">
        <v>0</v>
      </c>
      <c r="DL21" s="309">
        <v>0</v>
      </c>
      <c r="DM21" s="309">
        <v>0</v>
      </c>
      <c r="DN21" s="309">
        <v>0</v>
      </c>
      <c r="DO21" s="309">
        <v>0</v>
      </c>
      <c r="DP21" s="309">
        <v>0</v>
      </c>
      <c r="DQ21" s="309">
        <v>0</v>
      </c>
      <c r="DR21" s="309" t="s">
        <v>552</v>
      </c>
      <c r="DS21" s="309" t="s">
        <v>552</v>
      </c>
      <c r="DT21" s="309">
        <v>0</v>
      </c>
      <c r="DU21" s="309" t="s">
        <v>552</v>
      </c>
      <c r="DV21" s="309" t="s">
        <v>552</v>
      </c>
      <c r="DW21" s="309" t="s">
        <v>552</v>
      </c>
      <c r="DX21" s="309" t="s">
        <v>552</v>
      </c>
      <c r="DY21" s="309">
        <v>0</v>
      </c>
      <c r="DZ21" s="309">
        <f t="shared" si="32"/>
        <v>0</v>
      </c>
      <c r="EA21" s="309">
        <v>0</v>
      </c>
      <c r="EB21" s="309">
        <v>0</v>
      </c>
      <c r="EC21" s="309">
        <v>0</v>
      </c>
      <c r="ED21" s="309">
        <v>0</v>
      </c>
      <c r="EE21" s="309">
        <v>0</v>
      </c>
      <c r="EF21" s="309">
        <v>0</v>
      </c>
      <c r="EG21" s="309">
        <v>0</v>
      </c>
      <c r="EH21" s="309">
        <v>0</v>
      </c>
      <c r="EI21" s="309">
        <v>0</v>
      </c>
      <c r="EJ21" s="309">
        <v>0</v>
      </c>
      <c r="EK21" s="309" t="s">
        <v>552</v>
      </c>
      <c r="EL21" s="309" t="s">
        <v>552</v>
      </c>
      <c r="EM21" s="309" t="s">
        <v>552</v>
      </c>
      <c r="EN21" s="309">
        <v>0</v>
      </c>
      <c r="EO21" s="309">
        <v>0</v>
      </c>
      <c r="EP21" s="309" t="s">
        <v>552</v>
      </c>
      <c r="EQ21" s="309" t="s">
        <v>552</v>
      </c>
      <c r="ER21" s="309" t="s">
        <v>552</v>
      </c>
      <c r="ES21" s="309">
        <v>0</v>
      </c>
      <c r="ET21" s="309">
        <v>0</v>
      </c>
      <c r="EU21" s="309">
        <f t="shared" si="33"/>
        <v>2168</v>
      </c>
      <c r="EV21" s="309">
        <v>0</v>
      </c>
      <c r="EW21" s="309">
        <v>0</v>
      </c>
      <c r="EX21" s="309">
        <v>0</v>
      </c>
      <c r="EY21" s="309">
        <v>906</v>
      </c>
      <c r="EZ21" s="309">
        <v>767</v>
      </c>
      <c r="FA21" s="309">
        <v>185</v>
      </c>
      <c r="FB21" s="309">
        <v>276</v>
      </c>
      <c r="FC21" s="309">
        <v>0</v>
      </c>
      <c r="FD21" s="309">
        <v>0</v>
      </c>
      <c r="FE21" s="309">
        <v>0</v>
      </c>
      <c r="FF21" s="309">
        <v>0</v>
      </c>
      <c r="FG21" s="309">
        <v>0</v>
      </c>
      <c r="FH21" s="309" t="s">
        <v>552</v>
      </c>
      <c r="FI21" s="309" t="s">
        <v>552</v>
      </c>
      <c r="FJ21" s="309" t="s">
        <v>552</v>
      </c>
      <c r="FK21" s="309">
        <v>0</v>
      </c>
      <c r="FL21" s="309">
        <v>0</v>
      </c>
      <c r="FM21" s="309">
        <v>0</v>
      </c>
      <c r="FN21" s="309">
        <v>0</v>
      </c>
      <c r="FO21" s="309">
        <v>34</v>
      </c>
    </row>
    <row r="22" spans="1:171" s="282" customFormat="1" ht="12" customHeight="1">
      <c r="A22" s="277" t="s">
        <v>555</v>
      </c>
      <c r="B22" s="278" t="s">
        <v>592</v>
      </c>
      <c r="C22" s="277" t="s">
        <v>593</v>
      </c>
      <c r="D22" s="309">
        <f t="shared" si="6"/>
        <v>3969</v>
      </c>
      <c r="E22" s="309">
        <f t="shared" si="7"/>
        <v>0</v>
      </c>
      <c r="F22" s="309">
        <f t="shared" si="8"/>
        <v>0</v>
      </c>
      <c r="G22" s="309">
        <f t="shared" si="9"/>
        <v>0</v>
      </c>
      <c r="H22" s="309">
        <f t="shared" si="10"/>
        <v>822</v>
      </c>
      <c r="I22" s="309">
        <f t="shared" si="11"/>
        <v>515</v>
      </c>
      <c r="J22" s="309">
        <f t="shared" si="12"/>
        <v>162</v>
      </c>
      <c r="K22" s="309">
        <f t="shared" si="13"/>
        <v>18</v>
      </c>
      <c r="L22" s="309">
        <f t="shared" si="14"/>
        <v>0</v>
      </c>
      <c r="M22" s="309">
        <f t="shared" si="15"/>
        <v>0</v>
      </c>
      <c r="N22" s="309">
        <f t="shared" si="16"/>
        <v>0</v>
      </c>
      <c r="O22" s="309">
        <f t="shared" si="17"/>
        <v>0</v>
      </c>
      <c r="P22" s="309">
        <f t="shared" si="18"/>
        <v>0</v>
      </c>
      <c r="Q22" s="309">
        <f t="shared" si="19"/>
        <v>2284</v>
      </c>
      <c r="R22" s="309">
        <f t="shared" si="20"/>
        <v>0</v>
      </c>
      <c r="S22" s="309">
        <f t="shared" si="21"/>
        <v>0</v>
      </c>
      <c r="T22" s="309">
        <f t="shared" si="22"/>
        <v>0</v>
      </c>
      <c r="U22" s="309">
        <f t="shared" si="23"/>
        <v>0</v>
      </c>
      <c r="V22" s="309">
        <f t="shared" si="24"/>
        <v>0</v>
      </c>
      <c r="W22" s="309">
        <f t="shared" si="25"/>
        <v>12</v>
      </c>
      <c r="X22" s="309">
        <f t="shared" si="26"/>
        <v>156</v>
      </c>
      <c r="Y22" s="309">
        <f t="shared" si="27"/>
        <v>2422</v>
      </c>
      <c r="Z22" s="309">
        <v>0</v>
      </c>
      <c r="AA22" s="309">
        <v>0</v>
      </c>
      <c r="AB22" s="309">
        <v>0</v>
      </c>
      <c r="AC22" s="309">
        <v>138</v>
      </c>
      <c r="AD22" s="309">
        <v>0</v>
      </c>
      <c r="AE22" s="309">
        <v>0</v>
      </c>
      <c r="AF22" s="309">
        <v>0</v>
      </c>
      <c r="AG22" s="309">
        <v>0</v>
      </c>
      <c r="AH22" s="309">
        <v>0</v>
      </c>
      <c r="AI22" s="309">
        <v>0</v>
      </c>
      <c r="AJ22" s="309" t="s">
        <v>552</v>
      </c>
      <c r="AK22" s="309" t="s">
        <v>552</v>
      </c>
      <c r="AL22" s="309">
        <v>2284</v>
      </c>
      <c r="AM22" s="309" t="s">
        <v>552</v>
      </c>
      <c r="AN22" s="309" t="s">
        <v>552</v>
      </c>
      <c r="AO22" s="309">
        <v>0</v>
      </c>
      <c r="AP22" s="309" t="s">
        <v>552</v>
      </c>
      <c r="AQ22" s="309">
        <v>0</v>
      </c>
      <c r="AR22" s="309" t="s">
        <v>552</v>
      </c>
      <c r="AS22" s="309">
        <v>0</v>
      </c>
      <c r="AT22" s="309">
        <f t="shared" si="28"/>
        <v>353</v>
      </c>
      <c r="AU22" s="309">
        <v>0</v>
      </c>
      <c r="AV22" s="309">
        <v>0</v>
      </c>
      <c r="AW22" s="309">
        <v>0</v>
      </c>
      <c r="AX22" s="309">
        <v>353</v>
      </c>
      <c r="AY22" s="309">
        <v>0</v>
      </c>
      <c r="AZ22" s="309">
        <v>0</v>
      </c>
      <c r="BA22" s="309">
        <v>0</v>
      </c>
      <c r="BB22" s="309">
        <v>0</v>
      </c>
      <c r="BC22" s="309">
        <v>0</v>
      </c>
      <c r="BD22" s="309">
        <v>0</v>
      </c>
      <c r="BE22" s="309" t="s">
        <v>552</v>
      </c>
      <c r="BF22" s="309" t="s">
        <v>552</v>
      </c>
      <c r="BG22" s="309" t="s">
        <v>552</v>
      </c>
      <c r="BH22" s="309" t="s">
        <v>552</v>
      </c>
      <c r="BI22" s="309" t="s">
        <v>552</v>
      </c>
      <c r="BJ22" s="309" t="s">
        <v>552</v>
      </c>
      <c r="BK22" s="309" t="s">
        <v>552</v>
      </c>
      <c r="BL22" s="309" t="s">
        <v>552</v>
      </c>
      <c r="BM22" s="309" t="s">
        <v>552</v>
      </c>
      <c r="BN22" s="309">
        <v>0</v>
      </c>
      <c r="BO22" s="309">
        <f t="shared" si="29"/>
        <v>0</v>
      </c>
      <c r="BP22" s="309">
        <v>0</v>
      </c>
      <c r="BQ22" s="309">
        <v>0</v>
      </c>
      <c r="BR22" s="309">
        <v>0</v>
      </c>
      <c r="BS22" s="309">
        <v>0</v>
      </c>
      <c r="BT22" s="309">
        <v>0</v>
      </c>
      <c r="BU22" s="309">
        <v>0</v>
      </c>
      <c r="BV22" s="309">
        <v>0</v>
      </c>
      <c r="BW22" s="309">
        <v>0</v>
      </c>
      <c r="BX22" s="309">
        <v>0</v>
      </c>
      <c r="BY22" s="309">
        <v>0</v>
      </c>
      <c r="BZ22" s="309">
        <v>0</v>
      </c>
      <c r="CA22" s="309">
        <v>0</v>
      </c>
      <c r="CB22" s="309" t="s">
        <v>552</v>
      </c>
      <c r="CC22" s="309" t="s">
        <v>552</v>
      </c>
      <c r="CD22" s="309" t="s">
        <v>552</v>
      </c>
      <c r="CE22" s="309" t="s">
        <v>552</v>
      </c>
      <c r="CF22" s="309" t="s">
        <v>552</v>
      </c>
      <c r="CG22" s="309" t="s">
        <v>552</v>
      </c>
      <c r="CH22" s="309" t="s">
        <v>552</v>
      </c>
      <c r="CI22" s="309">
        <v>0</v>
      </c>
      <c r="CJ22" s="309">
        <f t="shared" si="30"/>
        <v>0</v>
      </c>
      <c r="CK22" s="309">
        <v>0</v>
      </c>
      <c r="CL22" s="309">
        <v>0</v>
      </c>
      <c r="CM22" s="309">
        <v>0</v>
      </c>
      <c r="CN22" s="309">
        <v>0</v>
      </c>
      <c r="CO22" s="309">
        <v>0</v>
      </c>
      <c r="CP22" s="309">
        <v>0</v>
      </c>
      <c r="CQ22" s="309">
        <v>0</v>
      </c>
      <c r="CR22" s="309">
        <v>0</v>
      </c>
      <c r="CS22" s="309">
        <v>0</v>
      </c>
      <c r="CT22" s="309">
        <v>0</v>
      </c>
      <c r="CU22" s="309">
        <v>0</v>
      </c>
      <c r="CV22" s="309">
        <v>0</v>
      </c>
      <c r="CW22" s="309" t="s">
        <v>552</v>
      </c>
      <c r="CX22" s="309" t="s">
        <v>552</v>
      </c>
      <c r="CY22" s="309" t="s">
        <v>552</v>
      </c>
      <c r="CZ22" s="309" t="s">
        <v>552</v>
      </c>
      <c r="DA22" s="309" t="s">
        <v>552</v>
      </c>
      <c r="DB22" s="309" t="s">
        <v>552</v>
      </c>
      <c r="DC22" s="309" t="s">
        <v>552</v>
      </c>
      <c r="DD22" s="309">
        <v>0</v>
      </c>
      <c r="DE22" s="309">
        <f t="shared" si="31"/>
        <v>0</v>
      </c>
      <c r="DF22" s="309">
        <v>0</v>
      </c>
      <c r="DG22" s="309">
        <v>0</v>
      </c>
      <c r="DH22" s="309">
        <v>0</v>
      </c>
      <c r="DI22" s="309">
        <v>0</v>
      </c>
      <c r="DJ22" s="309">
        <v>0</v>
      </c>
      <c r="DK22" s="309">
        <v>0</v>
      </c>
      <c r="DL22" s="309">
        <v>0</v>
      </c>
      <c r="DM22" s="309">
        <v>0</v>
      </c>
      <c r="DN22" s="309">
        <v>0</v>
      </c>
      <c r="DO22" s="309">
        <v>0</v>
      </c>
      <c r="DP22" s="309">
        <v>0</v>
      </c>
      <c r="DQ22" s="309">
        <v>0</v>
      </c>
      <c r="DR22" s="309" t="s">
        <v>552</v>
      </c>
      <c r="DS22" s="309" t="s">
        <v>552</v>
      </c>
      <c r="DT22" s="309">
        <v>0</v>
      </c>
      <c r="DU22" s="309" t="s">
        <v>552</v>
      </c>
      <c r="DV22" s="309" t="s">
        <v>552</v>
      </c>
      <c r="DW22" s="309" t="s">
        <v>552</v>
      </c>
      <c r="DX22" s="309" t="s">
        <v>552</v>
      </c>
      <c r="DY22" s="309">
        <v>0</v>
      </c>
      <c r="DZ22" s="309">
        <f t="shared" si="32"/>
        <v>0</v>
      </c>
      <c r="EA22" s="309">
        <v>0</v>
      </c>
      <c r="EB22" s="309">
        <v>0</v>
      </c>
      <c r="EC22" s="309">
        <v>0</v>
      </c>
      <c r="ED22" s="309">
        <v>0</v>
      </c>
      <c r="EE22" s="309">
        <v>0</v>
      </c>
      <c r="EF22" s="309">
        <v>0</v>
      </c>
      <c r="EG22" s="309">
        <v>0</v>
      </c>
      <c r="EH22" s="309">
        <v>0</v>
      </c>
      <c r="EI22" s="309">
        <v>0</v>
      </c>
      <c r="EJ22" s="309">
        <v>0</v>
      </c>
      <c r="EK22" s="309" t="s">
        <v>552</v>
      </c>
      <c r="EL22" s="309" t="s">
        <v>552</v>
      </c>
      <c r="EM22" s="309" t="s">
        <v>552</v>
      </c>
      <c r="EN22" s="309">
        <v>0</v>
      </c>
      <c r="EO22" s="309">
        <v>0</v>
      </c>
      <c r="EP22" s="309" t="s">
        <v>552</v>
      </c>
      <c r="EQ22" s="309" t="s">
        <v>552</v>
      </c>
      <c r="ER22" s="309" t="s">
        <v>552</v>
      </c>
      <c r="ES22" s="309">
        <v>0</v>
      </c>
      <c r="ET22" s="309">
        <v>0</v>
      </c>
      <c r="EU22" s="309">
        <f t="shared" si="33"/>
        <v>1194</v>
      </c>
      <c r="EV22" s="309">
        <v>0</v>
      </c>
      <c r="EW22" s="309">
        <v>0</v>
      </c>
      <c r="EX22" s="309">
        <v>0</v>
      </c>
      <c r="EY22" s="309">
        <v>331</v>
      </c>
      <c r="EZ22" s="309">
        <v>515</v>
      </c>
      <c r="FA22" s="309">
        <v>162</v>
      </c>
      <c r="FB22" s="309">
        <v>18</v>
      </c>
      <c r="FC22" s="309">
        <v>0</v>
      </c>
      <c r="FD22" s="309">
        <v>0</v>
      </c>
      <c r="FE22" s="309">
        <v>0</v>
      </c>
      <c r="FF22" s="309">
        <v>0</v>
      </c>
      <c r="FG22" s="309">
        <v>0</v>
      </c>
      <c r="FH22" s="309" t="s">
        <v>552</v>
      </c>
      <c r="FI22" s="309" t="s">
        <v>552</v>
      </c>
      <c r="FJ22" s="309" t="s">
        <v>552</v>
      </c>
      <c r="FK22" s="309">
        <v>0</v>
      </c>
      <c r="FL22" s="309">
        <v>0</v>
      </c>
      <c r="FM22" s="309">
        <v>0</v>
      </c>
      <c r="FN22" s="309">
        <v>12</v>
      </c>
      <c r="FO22" s="309">
        <v>156</v>
      </c>
    </row>
    <row r="23" spans="1:171" s="282" customFormat="1" ht="12" customHeight="1">
      <c r="A23" s="277" t="s">
        <v>555</v>
      </c>
      <c r="B23" s="278" t="s">
        <v>594</v>
      </c>
      <c r="C23" s="277" t="s">
        <v>595</v>
      </c>
      <c r="D23" s="309">
        <f t="shared" si="6"/>
        <v>4587</v>
      </c>
      <c r="E23" s="309">
        <f t="shared" si="7"/>
        <v>1718</v>
      </c>
      <c r="F23" s="309">
        <f t="shared" si="8"/>
        <v>1</v>
      </c>
      <c r="G23" s="309">
        <f t="shared" si="9"/>
        <v>0</v>
      </c>
      <c r="H23" s="309">
        <f t="shared" si="10"/>
        <v>1135</v>
      </c>
      <c r="I23" s="309">
        <f t="shared" si="11"/>
        <v>945</v>
      </c>
      <c r="J23" s="309">
        <f t="shared" si="12"/>
        <v>472</v>
      </c>
      <c r="K23" s="309">
        <f t="shared" si="13"/>
        <v>0</v>
      </c>
      <c r="L23" s="309">
        <f t="shared" si="14"/>
        <v>0</v>
      </c>
      <c r="M23" s="309">
        <f t="shared" si="15"/>
        <v>0</v>
      </c>
      <c r="N23" s="309">
        <f t="shared" si="16"/>
        <v>298</v>
      </c>
      <c r="O23" s="309">
        <f t="shared" si="17"/>
        <v>0</v>
      </c>
      <c r="P23" s="309">
        <f t="shared" si="18"/>
        <v>0</v>
      </c>
      <c r="Q23" s="309">
        <f t="shared" si="19"/>
        <v>0</v>
      </c>
      <c r="R23" s="309">
        <f t="shared" si="20"/>
        <v>0</v>
      </c>
      <c r="S23" s="309">
        <f t="shared" si="21"/>
        <v>0</v>
      </c>
      <c r="T23" s="309">
        <f t="shared" si="22"/>
        <v>0</v>
      </c>
      <c r="U23" s="309">
        <f t="shared" si="23"/>
        <v>0</v>
      </c>
      <c r="V23" s="309">
        <f t="shared" si="24"/>
        <v>0</v>
      </c>
      <c r="W23" s="309">
        <f t="shared" si="25"/>
        <v>0</v>
      </c>
      <c r="X23" s="309">
        <f t="shared" si="26"/>
        <v>18</v>
      </c>
      <c r="Y23" s="309">
        <f t="shared" si="27"/>
        <v>0</v>
      </c>
      <c r="Z23" s="309">
        <v>0</v>
      </c>
      <c r="AA23" s="309">
        <v>0</v>
      </c>
      <c r="AB23" s="309">
        <v>0</v>
      </c>
      <c r="AC23" s="309">
        <v>0</v>
      </c>
      <c r="AD23" s="309">
        <v>0</v>
      </c>
      <c r="AE23" s="309">
        <v>0</v>
      </c>
      <c r="AF23" s="309">
        <v>0</v>
      </c>
      <c r="AG23" s="309">
        <v>0</v>
      </c>
      <c r="AH23" s="309">
        <v>0</v>
      </c>
      <c r="AI23" s="309">
        <v>0</v>
      </c>
      <c r="AJ23" s="309" t="s">
        <v>552</v>
      </c>
      <c r="AK23" s="309" t="s">
        <v>552</v>
      </c>
      <c r="AL23" s="309">
        <v>0</v>
      </c>
      <c r="AM23" s="309" t="s">
        <v>552</v>
      </c>
      <c r="AN23" s="309" t="s">
        <v>552</v>
      </c>
      <c r="AO23" s="309">
        <v>0</v>
      </c>
      <c r="AP23" s="309" t="s">
        <v>552</v>
      </c>
      <c r="AQ23" s="309">
        <v>0</v>
      </c>
      <c r="AR23" s="309" t="s">
        <v>552</v>
      </c>
      <c r="AS23" s="309">
        <v>0</v>
      </c>
      <c r="AT23" s="309">
        <f t="shared" si="28"/>
        <v>646</v>
      </c>
      <c r="AU23" s="309">
        <v>0</v>
      </c>
      <c r="AV23" s="309">
        <v>0</v>
      </c>
      <c r="AW23" s="309">
        <v>0</v>
      </c>
      <c r="AX23" s="309">
        <v>628</v>
      </c>
      <c r="AY23" s="309">
        <v>0</v>
      </c>
      <c r="AZ23" s="309">
        <v>0</v>
      </c>
      <c r="BA23" s="309">
        <v>0</v>
      </c>
      <c r="BB23" s="309">
        <v>0</v>
      </c>
      <c r="BC23" s="309">
        <v>0</v>
      </c>
      <c r="BD23" s="309">
        <v>0</v>
      </c>
      <c r="BE23" s="309" t="s">
        <v>552</v>
      </c>
      <c r="BF23" s="309" t="s">
        <v>552</v>
      </c>
      <c r="BG23" s="309" t="s">
        <v>552</v>
      </c>
      <c r="BH23" s="309" t="s">
        <v>552</v>
      </c>
      <c r="BI23" s="309" t="s">
        <v>552</v>
      </c>
      <c r="BJ23" s="309" t="s">
        <v>552</v>
      </c>
      <c r="BK23" s="309" t="s">
        <v>552</v>
      </c>
      <c r="BL23" s="309" t="s">
        <v>552</v>
      </c>
      <c r="BM23" s="309" t="s">
        <v>552</v>
      </c>
      <c r="BN23" s="309">
        <v>18</v>
      </c>
      <c r="BO23" s="309">
        <f t="shared" si="29"/>
        <v>0</v>
      </c>
      <c r="BP23" s="309">
        <v>0</v>
      </c>
      <c r="BQ23" s="309">
        <v>0</v>
      </c>
      <c r="BR23" s="309">
        <v>0</v>
      </c>
      <c r="BS23" s="309">
        <v>0</v>
      </c>
      <c r="BT23" s="309">
        <v>0</v>
      </c>
      <c r="BU23" s="309">
        <v>0</v>
      </c>
      <c r="BV23" s="309">
        <v>0</v>
      </c>
      <c r="BW23" s="309">
        <v>0</v>
      </c>
      <c r="BX23" s="309">
        <v>0</v>
      </c>
      <c r="BY23" s="309">
        <v>0</v>
      </c>
      <c r="BZ23" s="309">
        <v>0</v>
      </c>
      <c r="CA23" s="309">
        <v>0</v>
      </c>
      <c r="CB23" s="309" t="s">
        <v>552</v>
      </c>
      <c r="CC23" s="309" t="s">
        <v>552</v>
      </c>
      <c r="CD23" s="309" t="s">
        <v>552</v>
      </c>
      <c r="CE23" s="309" t="s">
        <v>552</v>
      </c>
      <c r="CF23" s="309" t="s">
        <v>552</v>
      </c>
      <c r="CG23" s="309" t="s">
        <v>552</v>
      </c>
      <c r="CH23" s="309" t="s">
        <v>552</v>
      </c>
      <c r="CI23" s="309">
        <v>0</v>
      </c>
      <c r="CJ23" s="309">
        <f t="shared" si="30"/>
        <v>0</v>
      </c>
      <c r="CK23" s="309">
        <v>0</v>
      </c>
      <c r="CL23" s="309">
        <v>0</v>
      </c>
      <c r="CM23" s="309">
        <v>0</v>
      </c>
      <c r="CN23" s="309">
        <v>0</v>
      </c>
      <c r="CO23" s="309">
        <v>0</v>
      </c>
      <c r="CP23" s="309">
        <v>0</v>
      </c>
      <c r="CQ23" s="309">
        <v>0</v>
      </c>
      <c r="CR23" s="309">
        <v>0</v>
      </c>
      <c r="CS23" s="309">
        <v>0</v>
      </c>
      <c r="CT23" s="309">
        <v>0</v>
      </c>
      <c r="CU23" s="309">
        <v>0</v>
      </c>
      <c r="CV23" s="309">
        <v>0</v>
      </c>
      <c r="CW23" s="309" t="s">
        <v>552</v>
      </c>
      <c r="CX23" s="309" t="s">
        <v>552</v>
      </c>
      <c r="CY23" s="309" t="s">
        <v>552</v>
      </c>
      <c r="CZ23" s="309" t="s">
        <v>552</v>
      </c>
      <c r="DA23" s="309" t="s">
        <v>552</v>
      </c>
      <c r="DB23" s="309" t="s">
        <v>552</v>
      </c>
      <c r="DC23" s="309" t="s">
        <v>552</v>
      </c>
      <c r="DD23" s="309">
        <v>0</v>
      </c>
      <c r="DE23" s="309">
        <f t="shared" si="31"/>
        <v>0</v>
      </c>
      <c r="DF23" s="309">
        <v>0</v>
      </c>
      <c r="DG23" s="309">
        <v>0</v>
      </c>
      <c r="DH23" s="309">
        <v>0</v>
      </c>
      <c r="DI23" s="309">
        <v>0</v>
      </c>
      <c r="DJ23" s="309">
        <v>0</v>
      </c>
      <c r="DK23" s="309">
        <v>0</v>
      </c>
      <c r="DL23" s="309">
        <v>0</v>
      </c>
      <c r="DM23" s="309">
        <v>0</v>
      </c>
      <c r="DN23" s="309">
        <v>0</v>
      </c>
      <c r="DO23" s="309">
        <v>0</v>
      </c>
      <c r="DP23" s="309">
        <v>0</v>
      </c>
      <c r="DQ23" s="309">
        <v>0</v>
      </c>
      <c r="DR23" s="309" t="s">
        <v>552</v>
      </c>
      <c r="DS23" s="309" t="s">
        <v>552</v>
      </c>
      <c r="DT23" s="309">
        <v>0</v>
      </c>
      <c r="DU23" s="309" t="s">
        <v>552</v>
      </c>
      <c r="DV23" s="309" t="s">
        <v>552</v>
      </c>
      <c r="DW23" s="309" t="s">
        <v>552</v>
      </c>
      <c r="DX23" s="309" t="s">
        <v>552</v>
      </c>
      <c r="DY23" s="309">
        <v>0</v>
      </c>
      <c r="DZ23" s="309">
        <f t="shared" si="32"/>
        <v>0</v>
      </c>
      <c r="EA23" s="309">
        <v>0</v>
      </c>
      <c r="EB23" s="309">
        <v>0</v>
      </c>
      <c r="EC23" s="309">
        <v>0</v>
      </c>
      <c r="ED23" s="309">
        <v>0</v>
      </c>
      <c r="EE23" s="309">
        <v>0</v>
      </c>
      <c r="EF23" s="309">
        <v>0</v>
      </c>
      <c r="EG23" s="309">
        <v>0</v>
      </c>
      <c r="EH23" s="309">
        <v>0</v>
      </c>
      <c r="EI23" s="309">
        <v>0</v>
      </c>
      <c r="EJ23" s="309">
        <v>0</v>
      </c>
      <c r="EK23" s="309" t="s">
        <v>552</v>
      </c>
      <c r="EL23" s="309" t="s">
        <v>552</v>
      </c>
      <c r="EM23" s="309" t="s">
        <v>552</v>
      </c>
      <c r="EN23" s="309">
        <v>0</v>
      </c>
      <c r="EO23" s="309">
        <v>0</v>
      </c>
      <c r="EP23" s="309" t="s">
        <v>552</v>
      </c>
      <c r="EQ23" s="309" t="s">
        <v>552</v>
      </c>
      <c r="ER23" s="309" t="s">
        <v>552</v>
      </c>
      <c r="ES23" s="309">
        <v>0</v>
      </c>
      <c r="ET23" s="309">
        <v>0</v>
      </c>
      <c r="EU23" s="309">
        <f t="shared" si="33"/>
        <v>3941</v>
      </c>
      <c r="EV23" s="309">
        <v>1718</v>
      </c>
      <c r="EW23" s="309">
        <v>1</v>
      </c>
      <c r="EX23" s="309">
        <v>0</v>
      </c>
      <c r="EY23" s="309">
        <v>507</v>
      </c>
      <c r="EZ23" s="309">
        <v>945</v>
      </c>
      <c r="FA23" s="309">
        <v>472</v>
      </c>
      <c r="FB23" s="309">
        <v>0</v>
      </c>
      <c r="FC23" s="309">
        <v>0</v>
      </c>
      <c r="FD23" s="309">
        <v>0</v>
      </c>
      <c r="FE23" s="309">
        <v>298</v>
      </c>
      <c r="FF23" s="309">
        <v>0</v>
      </c>
      <c r="FG23" s="309">
        <v>0</v>
      </c>
      <c r="FH23" s="309" t="s">
        <v>552</v>
      </c>
      <c r="FI23" s="309" t="s">
        <v>552</v>
      </c>
      <c r="FJ23" s="309" t="s">
        <v>552</v>
      </c>
      <c r="FK23" s="309">
        <v>0</v>
      </c>
      <c r="FL23" s="309"/>
      <c r="FM23" s="309">
        <v>0</v>
      </c>
      <c r="FN23" s="309">
        <v>0</v>
      </c>
      <c r="FO23" s="309">
        <v>0</v>
      </c>
    </row>
    <row r="24" spans="1:171" s="282" customFormat="1" ht="12" customHeight="1">
      <c r="A24" s="277" t="s">
        <v>555</v>
      </c>
      <c r="B24" s="278" t="s">
        <v>596</v>
      </c>
      <c r="C24" s="277" t="s">
        <v>597</v>
      </c>
      <c r="D24" s="309">
        <f t="shared" si="6"/>
        <v>2724</v>
      </c>
      <c r="E24" s="309">
        <f aca="true" t="shared" si="34" ref="E24:R24">SUM(Z24,AU24,BP24,CK24,DF24,EA24,EV24)</f>
        <v>0</v>
      </c>
      <c r="F24" s="309">
        <f t="shared" si="34"/>
        <v>0</v>
      </c>
      <c r="G24" s="309">
        <f t="shared" si="34"/>
        <v>0</v>
      </c>
      <c r="H24" s="309">
        <f t="shared" si="34"/>
        <v>1439</v>
      </c>
      <c r="I24" s="309">
        <f t="shared" si="34"/>
        <v>196</v>
      </c>
      <c r="J24" s="309">
        <f t="shared" si="34"/>
        <v>282</v>
      </c>
      <c r="K24" s="309">
        <f t="shared" si="34"/>
        <v>0</v>
      </c>
      <c r="L24" s="309">
        <f t="shared" si="34"/>
        <v>0</v>
      </c>
      <c r="M24" s="309">
        <f t="shared" si="34"/>
        <v>0</v>
      </c>
      <c r="N24" s="309">
        <f t="shared" si="34"/>
        <v>0</v>
      </c>
      <c r="O24" s="309">
        <f t="shared" si="34"/>
        <v>0</v>
      </c>
      <c r="P24" s="309">
        <f t="shared" si="34"/>
        <v>0</v>
      </c>
      <c r="Q24" s="309">
        <f t="shared" si="34"/>
        <v>783</v>
      </c>
      <c r="R24" s="309">
        <f t="shared" si="34"/>
        <v>0</v>
      </c>
      <c r="S24" s="309">
        <f t="shared" si="21"/>
        <v>0</v>
      </c>
      <c r="T24" s="309">
        <f t="shared" si="22"/>
        <v>0</v>
      </c>
      <c r="U24" s="309">
        <f t="shared" si="23"/>
        <v>0</v>
      </c>
      <c r="V24" s="309">
        <f t="shared" si="24"/>
        <v>0</v>
      </c>
      <c r="W24" s="309">
        <f t="shared" si="25"/>
        <v>0</v>
      </c>
      <c r="X24" s="309">
        <f t="shared" si="26"/>
        <v>24</v>
      </c>
      <c r="Y24" s="309">
        <f t="shared" si="27"/>
        <v>1139</v>
      </c>
      <c r="Z24" s="309">
        <v>0</v>
      </c>
      <c r="AA24" s="309">
        <v>0</v>
      </c>
      <c r="AB24" s="309">
        <v>0</v>
      </c>
      <c r="AC24" s="309">
        <v>356</v>
      </c>
      <c r="AD24" s="309">
        <v>0</v>
      </c>
      <c r="AE24" s="309">
        <v>0</v>
      </c>
      <c r="AF24" s="309">
        <v>0</v>
      </c>
      <c r="AG24" s="309">
        <v>0</v>
      </c>
      <c r="AH24" s="309">
        <v>0</v>
      </c>
      <c r="AI24" s="309">
        <v>0</v>
      </c>
      <c r="AJ24" s="309" t="s">
        <v>552</v>
      </c>
      <c r="AK24" s="309" t="s">
        <v>552</v>
      </c>
      <c r="AL24" s="309">
        <v>783</v>
      </c>
      <c r="AM24" s="309" t="s">
        <v>552</v>
      </c>
      <c r="AN24" s="309" t="s">
        <v>552</v>
      </c>
      <c r="AO24" s="309">
        <v>0</v>
      </c>
      <c r="AP24" s="309" t="s">
        <v>552</v>
      </c>
      <c r="AQ24" s="309">
        <v>0</v>
      </c>
      <c r="AR24" s="309" t="s">
        <v>552</v>
      </c>
      <c r="AS24" s="309">
        <v>0</v>
      </c>
      <c r="AT24" s="309">
        <f t="shared" si="28"/>
        <v>1288</v>
      </c>
      <c r="AU24" s="309">
        <v>0</v>
      </c>
      <c r="AV24" s="309">
        <v>0</v>
      </c>
      <c r="AW24" s="309">
        <v>0</v>
      </c>
      <c r="AX24" s="309">
        <v>1083</v>
      </c>
      <c r="AY24" s="309">
        <v>196</v>
      </c>
      <c r="AZ24" s="309">
        <v>6</v>
      </c>
      <c r="BA24" s="309">
        <v>0</v>
      </c>
      <c r="BB24" s="309">
        <v>0</v>
      </c>
      <c r="BC24" s="309">
        <v>0</v>
      </c>
      <c r="BD24" s="309">
        <v>0</v>
      </c>
      <c r="BE24" s="309" t="s">
        <v>552</v>
      </c>
      <c r="BF24" s="309" t="s">
        <v>552</v>
      </c>
      <c r="BG24" s="309" t="s">
        <v>552</v>
      </c>
      <c r="BH24" s="309" t="s">
        <v>552</v>
      </c>
      <c r="BI24" s="309" t="s">
        <v>552</v>
      </c>
      <c r="BJ24" s="309" t="s">
        <v>552</v>
      </c>
      <c r="BK24" s="309" t="s">
        <v>552</v>
      </c>
      <c r="BL24" s="309" t="s">
        <v>552</v>
      </c>
      <c r="BM24" s="309" t="s">
        <v>552</v>
      </c>
      <c r="BN24" s="309">
        <v>3</v>
      </c>
      <c r="BO24" s="309">
        <f t="shared" si="29"/>
        <v>0</v>
      </c>
      <c r="BP24" s="309">
        <v>0</v>
      </c>
      <c r="BQ24" s="309">
        <v>0</v>
      </c>
      <c r="BR24" s="309">
        <v>0</v>
      </c>
      <c r="BS24" s="309">
        <v>0</v>
      </c>
      <c r="BT24" s="309">
        <v>0</v>
      </c>
      <c r="BU24" s="309">
        <v>0</v>
      </c>
      <c r="BV24" s="309">
        <v>0</v>
      </c>
      <c r="BW24" s="309">
        <v>0</v>
      </c>
      <c r="BX24" s="309">
        <v>0</v>
      </c>
      <c r="BY24" s="309">
        <v>0</v>
      </c>
      <c r="BZ24" s="309">
        <v>0</v>
      </c>
      <c r="CA24" s="309">
        <v>0</v>
      </c>
      <c r="CB24" s="309" t="s">
        <v>552</v>
      </c>
      <c r="CC24" s="309" t="s">
        <v>552</v>
      </c>
      <c r="CD24" s="309" t="s">
        <v>552</v>
      </c>
      <c r="CE24" s="309" t="s">
        <v>552</v>
      </c>
      <c r="CF24" s="309" t="s">
        <v>552</v>
      </c>
      <c r="CG24" s="309" t="s">
        <v>552</v>
      </c>
      <c r="CH24" s="309" t="s">
        <v>552</v>
      </c>
      <c r="CI24" s="309">
        <v>0</v>
      </c>
      <c r="CJ24" s="309">
        <f t="shared" si="30"/>
        <v>0</v>
      </c>
      <c r="CK24" s="309">
        <v>0</v>
      </c>
      <c r="CL24" s="309">
        <v>0</v>
      </c>
      <c r="CM24" s="309">
        <v>0</v>
      </c>
      <c r="CN24" s="309">
        <v>0</v>
      </c>
      <c r="CO24" s="309">
        <v>0</v>
      </c>
      <c r="CP24" s="309">
        <v>0</v>
      </c>
      <c r="CQ24" s="309">
        <v>0</v>
      </c>
      <c r="CR24" s="309">
        <v>0</v>
      </c>
      <c r="CS24" s="309">
        <v>0</v>
      </c>
      <c r="CT24" s="309">
        <v>0</v>
      </c>
      <c r="CU24" s="309">
        <v>0</v>
      </c>
      <c r="CV24" s="309">
        <v>0</v>
      </c>
      <c r="CW24" s="309" t="s">
        <v>552</v>
      </c>
      <c r="CX24" s="309" t="s">
        <v>552</v>
      </c>
      <c r="CY24" s="309" t="s">
        <v>552</v>
      </c>
      <c r="CZ24" s="309" t="s">
        <v>552</v>
      </c>
      <c r="DA24" s="309" t="s">
        <v>552</v>
      </c>
      <c r="DB24" s="309" t="s">
        <v>552</v>
      </c>
      <c r="DC24" s="309" t="s">
        <v>552</v>
      </c>
      <c r="DD24" s="309">
        <v>0</v>
      </c>
      <c r="DE24" s="309">
        <f t="shared" si="31"/>
        <v>0</v>
      </c>
      <c r="DF24" s="309">
        <v>0</v>
      </c>
      <c r="DG24" s="309">
        <v>0</v>
      </c>
      <c r="DH24" s="309">
        <v>0</v>
      </c>
      <c r="DI24" s="309">
        <v>0</v>
      </c>
      <c r="DJ24" s="309">
        <v>0</v>
      </c>
      <c r="DK24" s="309">
        <v>0</v>
      </c>
      <c r="DL24" s="309">
        <v>0</v>
      </c>
      <c r="DM24" s="309">
        <v>0</v>
      </c>
      <c r="DN24" s="309">
        <v>0</v>
      </c>
      <c r="DO24" s="309">
        <v>0</v>
      </c>
      <c r="DP24" s="309">
        <v>0</v>
      </c>
      <c r="DQ24" s="309">
        <v>0</v>
      </c>
      <c r="DR24" s="309" t="s">
        <v>552</v>
      </c>
      <c r="DS24" s="309" t="s">
        <v>552</v>
      </c>
      <c r="DT24" s="309">
        <v>0</v>
      </c>
      <c r="DU24" s="309" t="s">
        <v>552</v>
      </c>
      <c r="DV24" s="309" t="s">
        <v>552</v>
      </c>
      <c r="DW24" s="309" t="s">
        <v>552</v>
      </c>
      <c r="DX24" s="309" t="s">
        <v>552</v>
      </c>
      <c r="DY24" s="309">
        <v>0</v>
      </c>
      <c r="DZ24" s="309">
        <f t="shared" si="32"/>
        <v>0</v>
      </c>
      <c r="EA24" s="309">
        <v>0</v>
      </c>
      <c r="EB24" s="309">
        <v>0</v>
      </c>
      <c r="EC24" s="309">
        <v>0</v>
      </c>
      <c r="ED24" s="309">
        <v>0</v>
      </c>
      <c r="EE24" s="309">
        <v>0</v>
      </c>
      <c r="EF24" s="309">
        <v>0</v>
      </c>
      <c r="EG24" s="309">
        <v>0</v>
      </c>
      <c r="EH24" s="309">
        <v>0</v>
      </c>
      <c r="EI24" s="309">
        <v>0</v>
      </c>
      <c r="EJ24" s="309">
        <v>0</v>
      </c>
      <c r="EK24" s="309" t="s">
        <v>552</v>
      </c>
      <c r="EL24" s="309" t="s">
        <v>552</v>
      </c>
      <c r="EM24" s="309" t="s">
        <v>552</v>
      </c>
      <c r="EN24" s="309">
        <v>0</v>
      </c>
      <c r="EO24" s="309">
        <v>0</v>
      </c>
      <c r="EP24" s="309" t="s">
        <v>552</v>
      </c>
      <c r="EQ24" s="309" t="s">
        <v>552</v>
      </c>
      <c r="ER24" s="309" t="s">
        <v>552</v>
      </c>
      <c r="ES24" s="309">
        <v>0</v>
      </c>
      <c r="ET24" s="309">
        <v>0</v>
      </c>
      <c r="EU24" s="309">
        <f t="shared" si="33"/>
        <v>297</v>
      </c>
      <c r="EV24" s="309">
        <v>0</v>
      </c>
      <c r="EW24" s="309">
        <v>0</v>
      </c>
      <c r="EX24" s="309">
        <v>0</v>
      </c>
      <c r="EY24" s="309">
        <v>0</v>
      </c>
      <c r="EZ24" s="309">
        <v>0</v>
      </c>
      <c r="FA24" s="309">
        <v>276</v>
      </c>
      <c r="FB24" s="309">
        <v>0</v>
      </c>
      <c r="FC24" s="309">
        <v>0</v>
      </c>
      <c r="FD24" s="309">
        <v>0</v>
      </c>
      <c r="FE24" s="309">
        <v>0</v>
      </c>
      <c r="FF24" s="309">
        <v>0</v>
      </c>
      <c r="FG24" s="309">
        <v>0</v>
      </c>
      <c r="FH24" s="309" t="s">
        <v>552</v>
      </c>
      <c r="FI24" s="309" t="s">
        <v>552</v>
      </c>
      <c r="FJ24" s="309" t="s">
        <v>552</v>
      </c>
      <c r="FK24" s="309">
        <v>0</v>
      </c>
      <c r="FL24" s="309">
        <v>0</v>
      </c>
      <c r="FM24" s="309">
        <v>0</v>
      </c>
      <c r="FN24" s="309">
        <v>0</v>
      </c>
      <c r="FO24" s="309">
        <v>21</v>
      </c>
    </row>
    <row r="25" spans="1:171" s="282" customFormat="1" ht="12" customHeight="1">
      <c r="A25" s="277" t="s">
        <v>555</v>
      </c>
      <c r="B25" s="278" t="s">
        <v>598</v>
      </c>
      <c r="C25" s="277" t="s">
        <v>599</v>
      </c>
      <c r="D25" s="309">
        <f aca="true" t="shared" si="35" ref="D25:R41">SUM(Y25,AT25,BO25,CJ25,DE25,DZ25,EU25)</f>
        <v>11736</v>
      </c>
      <c r="E25" s="309">
        <f t="shared" si="35"/>
        <v>420</v>
      </c>
      <c r="F25" s="309">
        <f t="shared" si="35"/>
        <v>0</v>
      </c>
      <c r="G25" s="309">
        <f t="shared" si="35"/>
        <v>0</v>
      </c>
      <c r="H25" s="309">
        <f t="shared" si="35"/>
        <v>750</v>
      </c>
      <c r="I25" s="309">
        <f t="shared" si="35"/>
        <v>471</v>
      </c>
      <c r="J25" s="309">
        <f t="shared" si="35"/>
        <v>276</v>
      </c>
      <c r="K25" s="309">
        <f t="shared" si="35"/>
        <v>0</v>
      </c>
      <c r="L25" s="309">
        <f t="shared" si="35"/>
        <v>0</v>
      </c>
      <c r="M25" s="309">
        <f t="shared" si="35"/>
        <v>0</v>
      </c>
      <c r="N25" s="309">
        <f t="shared" si="35"/>
        <v>86</v>
      </c>
      <c r="O25" s="309">
        <f t="shared" si="35"/>
        <v>0</v>
      </c>
      <c r="P25" s="309">
        <f t="shared" si="35"/>
        <v>0</v>
      </c>
      <c r="Q25" s="309">
        <f t="shared" si="35"/>
        <v>0</v>
      </c>
      <c r="R25" s="309">
        <f t="shared" si="35"/>
        <v>9379</v>
      </c>
      <c r="S25" s="309">
        <f t="shared" si="21"/>
        <v>0</v>
      </c>
      <c r="T25" s="309">
        <f t="shared" si="22"/>
        <v>0</v>
      </c>
      <c r="U25" s="309">
        <f t="shared" si="23"/>
        <v>0</v>
      </c>
      <c r="V25" s="309">
        <f t="shared" si="24"/>
        <v>0</v>
      </c>
      <c r="W25" s="309">
        <f t="shared" si="25"/>
        <v>0</v>
      </c>
      <c r="X25" s="309">
        <f t="shared" si="26"/>
        <v>354</v>
      </c>
      <c r="Y25" s="309">
        <f t="shared" si="27"/>
        <v>0</v>
      </c>
      <c r="Z25" s="309">
        <v>0</v>
      </c>
      <c r="AA25" s="309">
        <v>0</v>
      </c>
      <c r="AB25" s="309">
        <v>0</v>
      </c>
      <c r="AC25" s="309">
        <v>0</v>
      </c>
      <c r="AD25" s="309">
        <v>0</v>
      </c>
      <c r="AE25" s="309">
        <v>0</v>
      </c>
      <c r="AF25" s="309">
        <v>0</v>
      </c>
      <c r="AG25" s="309">
        <v>0</v>
      </c>
      <c r="AH25" s="309">
        <v>0</v>
      </c>
      <c r="AI25" s="309">
        <v>0</v>
      </c>
      <c r="AJ25" s="309" t="s">
        <v>552</v>
      </c>
      <c r="AK25" s="309" t="s">
        <v>552</v>
      </c>
      <c r="AL25" s="309">
        <v>0</v>
      </c>
      <c r="AM25" s="309" t="s">
        <v>552</v>
      </c>
      <c r="AN25" s="309" t="s">
        <v>552</v>
      </c>
      <c r="AO25" s="309">
        <v>0</v>
      </c>
      <c r="AP25" s="309" t="s">
        <v>552</v>
      </c>
      <c r="AQ25" s="309">
        <v>0</v>
      </c>
      <c r="AR25" s="309" t="s">
        <v>552</v>
      </c>
      <c r="AS25" s="309">
        <v>0</v>
      </c>
      <c r="AT25" s="309">
        <f t="shared" si="28"/>
        <v>1835</v>
      </c>
      <c r="AU25" s="309">
        <v>420</v>
      </c>
      <c r="AV25" s="309">
        <v>0</v>
      </c>
      <c r="AW25" s="309">
        <v>0</v>
      </c>
      <c r="AX25" s="309">
        <v>603</v>
      </c>
      <c r="AY25" s="309">
        <v>228</v>
      </c>
      <c r="AZ25" s="309">
        <v>144</v>
      </c>
      <c r="BA25" s="309">
        <v>0</v>
      </c>
      <c r="BB25" s="309">
        <v>0</v>
      </c>
      <c r="BC25" s="309">
        <v>0</v>
      </c>
      <c r="BD25" s="309">
        <v>86</v>
      </c>
      <c r="BE25" s="309" t="s">
        <v>552</v>
      </c>
      <c r="BF25" s="309" t="s">
        <v>552</v>
      </c>
      <c r="BG25" s="309" t="s">
        <v>552</v>
      </c>
      <c r="BH25" s="309" t="s">
        <v>552</v>
      </c>
      <c r="BI25" s="309" t="s">
        <v>552</v>
      </c>
      <c r="BJ25" s="309" t="s">
        <v>552</v>
      </c>
      <c r="BK25" s="309" t="s">
        <v>552</v>
      </c>
      <c r="BL25" s="309" t="s">
        <v>552</v>
      </c>
      <c r="BM25" s="309" t="s">
        <v>552</v>
      </c>
      <c r="BN25" s="309">
        <v>354</v>
      </c>
      <c r="BO25" s="309">
        <f t="shared" si="29"/>
        <v>0</v>
      </c>
      <c r="BP25" s="309">
        <v>0</v>
      </c>
      <c r="BQ25" s="309">
        <v>0</v>
      </c>
      <c r="BR25" s="309">
        <v>0</v>
      </c>
      <c r="BS25" s="309">
        <v>0</v>
      </c>
      <c r="BT25" s="309">
        <v>0</v>
      </c>
      <c r="BU25" s="309">
        <v>0</v>
      </c>
      <c r="BV25" s="309">
        <v>0</v>
      </c>
      <c r="BW25" s="309">
        <v>0</v>
      </c>
      <c r="BX25" s="309">
        <v>0</v>
      </c>
      <c r="BY25" s="309">
        <v>0</v>
      </c>
      <c r="BZ25" s="309">
        <v>0</v>
      </c>
      <c r="CA25" s="309">
        <v>0</v>
      </c>
      <c r="CB25" s="309" t="s">
        <v>552</v>
      </c>
      <c r="CC25" s="309" t="s">
        <v>552</v>
      </c>
      <c r="CD25" s="309" t="s">
        <v>552</v>
      </c>
      <c r="CE25" s="309" t="s">
        <v>552</v>
      </c>
      <c r="CF25" s="309" t="s">
        <v>552</v>
      </c>
      <c r="CG25" s="309" t="s">
        <v>552</v>
      </c>
      <c r="CH25" s="309" t="s">
        <v>552</v>
      </c>
      <c r="CI25" s="309">
        <v>0</v>
      </c>
      <c r="CJ25" s="309">
        <f t="shared" si="30"/>
        <v>0</v>
      </c>
      <c r="CK25" s="309">
        <v>0</v>
      </c>
      <c r="CL25" s="309">
        <v>0</v>
      </c>
      <c r="CM25" s="309">
        <v>0</v>
      </c>
      <c r="CN25" s="309">
        <v>0</v>
      </c>
      <c r="CO25" s="309">
        <v>0</v>
      </c>
      <c r="CP25" s="309">
        <v>0</v>
      </c>
      <c r="CQ25" s="309">
        <v>0</v>
      </c>
      <c r="CR25" s="309">
        <v>0</v>
      </c>
      <c r="CS25" s="309">
        <v>0</v>
      </c>
      <c r="CT25" s="309">
        <v>0</v>
      </c>
      <c r="CU25" s="309">
        <v>0</v>
      </c>
      <c r="CV25" s="309">
        <v>0</v>
      </c>
      <c r="CW25" s="309" t="s">
        <v>552</v>
      </c>
      <c r="CX25" s="309" t="s">
        <v>552</v>
      </c>
      <c r="CY25" s="309" t="s">
        <v>552</v>
      </c>
      <c r="CZ25" s="309" t="s">
        <v>552</v>
      </c>
      <c r="DA25" s="309" t="s">
        <v>552</v>
      </c>
      <c r="DB25" s="309" t="s">
        <v>552</v>
      </c>
      <c r="DC25" s="309" t="s">
        <v>552</v>
      </c>
      <c r="DD25" s="309">
        <v>0</v>
      </c>
      <c r="DE25" s="309">
        <f t="shared" si="31"/>
        <v>0</v>
      </c>
      <c r="DF25" s="309">
        <v>0</v>
      </c>
      <c r="DG25" s="309">
        <v>0</v>
      </c>
      <c r="DH25" s="309">
        <v>0</v>
      </c>
      <c r="DI25" s="309">
        <v>0</v>
      </c>
      <c r="DJ25" s="309">
        <v>0</v>
      </c>
      <c r="DK25" s="309">
        <v>0</v>
      </c>
      <c r="DL25" s="309">
        <v>0</v>
      </c>
      <c r="DM25" s="309">
        <v>0</v>
      </c>
      <c r="DN25" s="309">
        <v>0</v>
      </c>
      <c r="DO25" s="309">
        <v>0</v>
      </c>
      <c r="DP25" s="309">
        <v>0</v>
      </c>
      <c r="DQ25" s="309">
        <v>0</v>
      </c>
      <c r="DR25" s="309" t="s">
        <v>552</v>
      </c>
      <c r="DS25" s="309" t="s">
        <v>552</v>
      </c>
      <c r="DT25" s="309">
        <v>0</v>
      </c>
      <c r="DU25" s="309" t="s">
        <v>552</v>
      </c>
      <c r="DV25" s="309" t="s">
        <v>552</v>
      </c>
      <c r="DW25" s="309" t="s">
        <v>552</v>
      </c>
      <c r="DX25" s="309" t="s">
        <v>552</v>
      </c>
      <c r="DY25" s="309">
        <v>0</v>
      </c>
      <c r="DZ25" s="309">
        <f t="shared" si="32"/>
        <v>9379</v>
      </c>
      <c r="EA25" s="309">
        <v>0</v>
      </c>
      <c r="EB25" s="309">
        <v>0</v>
      </c>
      <c r="EC25" s="309">
        <v>0</v>
      </c>
      <c r="ED25" s="309">
        <v>0</v>
      </c>
      <c r="EE25" s="309">
        <v>0</v>
      </c>
      <c r="EF25" s="309">
        <v>0</v>
      </c>
      <c r="EG25" s="309">
        <v>0</v>
      </c>
      <c r="EH25" s="309">
        <v>0</v>
      </c>
      <c r="EI25" s="309">
        <v>0</v>
      </c>
      <c r="EJ25" s="309">
        <v>0</v>
      </c>
      <c r="EK25" s="309" t="s">
        <v>552</v>
      </c>
      <c r="EL25" s="309" t="s">
        <v>552</v>
      </c>
      <c r="EM25" s="309" t="s">
        <v>552</v>
      </c>
      <c r="EN25" s="309">
        <v>9379</v>
      </c>
      <c r="EO25" s="309">
        <v>0</v>
      </c>
      <c r="EP25" s="309" t="s">
        <v>552</v>
      </c>
      <c r="EQ25" s="309" t="s">
        <v>552</v>
      </c>
      <c r="ER25" s="309" t="s">
        <v>552</v>
      </c>
      <c r="ES25" s="309">
        <v>0</v>
      </c>
      <c r="ET25" s="309">
        <v>0</v>
      </c>
      <c r="EU25" s="309">
        <f t="shared" si="33"/>
        <v>522</v>
      </c>
      <c r="EV25" s="309">
        <v>0</v>
      </c>
      <c r="EW25" s="309">
        <v>0</v>
      </c>
      <c r="EX25" s="309">
        <v>0</v>
      </c>
      <c r="EY25" s="309">
        <v>147</v>
      </c>
      <c r="EZ25" s="309">
        <v>243</v>
      </c>
      <c r="FA25" s="309">
        <v>132</v>
      </c>
      <c r="FB25" s="309">
        <v>0</v>
      </c>
      <c r="FC25" s="309">
        <v>0</v>
      </c>
      <c r="FD25" s="309">
        <v>0</v>
      </c>
      <c r="FE25" s="309">
        <v>0</v>
      </c>
      <c r="FF25" s="309">
        <v>0</v>
      </c>
      <c r="FG25" s="309">
        <v>0</v>
      </c>
      <c r="FH25" s="309" t="s">
        <v>552</v>
      </c>
      <c r="FI25" s="309" t="s">
        <v>552</v>
      </c>
      <c r="FJ25" s="309" t="s">
        <v>552</v>
      </c>
      <c r="FK25" s="309">
        <v>0</v>
      </c>
      <c r="FL25" s="309">
        <v>0</v>
      </c>
      <c r="FM25" s="309">
        <v>0</v>
      </c>
      <c r="FN25" s="309">
        <v>0</v>
      </c>
      <c r="FO25" s="309">
        <v>0</v>
      </c>
    </row>
    <row r="26" spans="1:171" s="282" customFormat="1" ht="12" customHeight="1">
      <c r="A26" s="277" t="s">
        <v>555</v>
      </c>
      <c r="B26" s="278" t="s">
        <v>600</v>
      </c>
      <c r="C26" s="277" t="s">
        <v>601</v>
      </c>
      <c r="D26" s="309">
        <f t="shared" si="35"/>
        <v>2946</v>
      </c>
      <c r="E26" s="309">
        <f t="shared" si="35"/>
        <v>583</v>
      </c>
      <c r="F26" s="309">
        <f t="shared" si="35"/>
        <v>2</v>
      </c>
      <c r="G26" s="309">
        <f t="shared" si="35"/>
        <v>0</v>
      </c>
      <c r="H26" s="309">
        <f t="shared" si="35"/>
        <v>345</v>
      </c>
      <c r="I26" s="309">
        <f t="shared" si="35"/>
        <v>161</v>
      </c>
      <c r="J26" s="309">
        <f t="shared" si="35"/>
        <v>116</v>
      </c>
      <c r="K26" s="309">
        <f t="shared" si="35"/>
        <v>0</v>
      </c>
      <c r="L26" s="309">
        <f t="shared" si="35"/>
        <v>351</v>
      </c>
      <c r="M26" s="309">
        <f t="shared" si="35"/>
        <v>0</v>
      </c>
      <c r="N26" s="309">
        <f t="shared" si="35"/>
        <v>114</v>
      </c>
      <c r="O26" s="309">
        <f t="shared" si="35"/>
        <v>0</v>
      </c>
      <c r="P26" s="309">
        <f t="shared" si="35"/>
        <v>0</v>
      </c>
      <c r="Q26" s="309">
        <f t="shared" si="35"/>
        <v>1274</v>
      </c>
      <c r="R26" s="309">
        <f t="shared" si="35"/>
        <v>0</v>
      </c>
      <c r="S26" s="309">
        <f t="shared" si="21"/>
        <v>0</v>
      </c>
      <c r="T26" s="309">
        <f t="shared" si="22"/>
        <v>0</v>
      </c>
      <c r="U26" s="309">
        <f t="shared" si="23"/>
        <v>0</v>
      </c>
      <c r="V26" s="309">
        <f t="shared" si="24"/>
        <v>0</v>
      </c>
      <c r="W26" s="309">
        <f t="shared" si="25"/>
        <v>0</v>
      </c>
      <c r="X26" s="309">
        <f t="shared" si="26"/>
        <v>0</v>
      </c>
      <c r="Y26" s="309">
        <f t="shared" si="27"/>
        <v>1274</v>
      </c>
      <c r="Z26" s="309">
        <v>0</v>
      </c>
      <c r="AA26" s="309">
        <v>0</v>
      </c>
      <c r="AB26" s="309">
        <v>0</v>
      </c>
      <c r="AC26" s="309">
        <v>0</v>
      </c>
      <c r="AD26" s="309">
        <v>0</v>
      </c>
      <c r="AE26" s="309">
        <v>0</v>
      </c>
      <c r="AF26" s="309">
        <v>0</v>
      </c>
      <c r="AG26" s="309">
        <v>0</v>
      </c>
      <c r="AH26" s="309">
        <v>0</v>
      </c>
      <c r="AI26" s="309">
        <v>0</v>
      </c>
      <c r="AJ26" s="309" t="s">
        <v>552</v>
      </c>
      <c r="AK26" s="309" t="s">
        <v>552</v>
      </c>
      <c r="AL26" s="309">
        <v>1274</v>
      </c>
      <c r="AM26" s="309" t="s">
        <v>552</v>
      </c>
      <c r="AN26" s="309" t="s">
        <v>552</v>
      </c>
      <c r="AO26" s="309">
        <v>0</v>
      </c>
      <c r="AP26" s="309" t="s">
        <v>552</v>
      </c>
      <c r="AQ26" s="309">
        <v>0</v>
      </c>
      <c r="AR26" s="309" t="s">
        <v>552</v>
      </c>
      <c r="AS26" s="309">
        <v>0</v>
      </c>
      <c r="AT26" s="309">
        <f t="shared" si="28"/>
        <v>218</v>
      </c>
      <c r="AU26" s="309">
        <v>0</v>
      </c>
      <c r="AV26" s="309">
        <v>0</v>
      </c>
      <c r="AW26" s="309">
        <v>0</v>
      </c>
      <c r="AX26" s="309">
        <v>218</v>
      </c>
      <c r="AY26" s="309">
        <v>0</v>
      </c>
      <c r="AZ26" s="309">
        <v>0</v>
      </c>
      <c r="BA26" s="309">
        <v>0</v>
      </c>
      <c r="BB26" s="309">
        <v>0</v>
      </c>
      <c r="BC26" s="309">
        <v>0</v>
      </c>
      <c r="BD26" s="309">
        <v>0</v>
      </c>
      <c r="BE26" s="309" t="s">
        <v>552</v>
      </c>
      <c r="BF26" s="309" t="s">
        <v>552</v>
      </c>
      <c r="BG26" s="309" t="s">
        <v>552</v>
      </c>
      <c r="BH26" s="309" t="s">
        <v>552</v>
      </c>
      <c r="BI26" s="309" t="s">
        <v>552</v>
      </c>
      <c r="BJ26" s="309" t="s">
        <v>552</v>
      </c>
      <c r="BK26" s="309" t="s">
        <v>552</v>
      </c>
      <c r="BL26" s="309" t="s">
        <v>552</v>
      </c>
      <c r="BM26" s="309" t="s">
        <v>552</v>
      </c>
      <c r="BN26" s="309">
        <v>0</v>
      </c>
      <c r="BO26" s="309">
        <f t="shared" si="29"/>
        <v>0</v>
      </c>
      <c r="BP26" s="309">
        <v>0</v>
      </c>
      <c r="BQ26" s="309">
        <v>0</v>
      </c>
      <c r="BR26" s="309">
        <v>0</v>
      </c>
      <c r="BS26" s="309">
        <v>0</v>
      </c>
      <c r="BT26" s="309">
        <v>0</v>
      </c>
      <c r="BU26" s="309">
        <v>0</v>
      </c>
      <c r="BV26" s="309">
        <v>0</v>
      </c>
      <c r="BW26" s="309">
        <v>0</v>
      </c>
      <c r="BX26" s="309">
        <v>0</v>
      </c>
      <c r="BY26" s="309">
        <v>0</v>
      </c>
      <c r="BZ26" s="309">
        <v>0</v>
      </c>
      <c r="CA26" s="309">
        <v>0</v>
      </c>
      <c r="CB26" s="309" t="s">
        <v>552</v>
      </c>
      <c r="CC26" s="309" t="s">
        <v>552</v>
      </c>
      <c r="CD26" s="309" t="s">
        <v>552</v>
      </c>
      <c r="CE26" s="309" t="s">
        <v>552</v>
      </c>
      <c r="CF26" s="309" t="s">
        <v>552</v>
      </c>
      <c r="CG26" s="309" t="s">
        <v>552</v>
      </c>
      <c r="CH26" s="309" t="s">
        <v>552</v>
      </c>
      <c r="CI26" s="309">
        <v>0</v>
      </c>
      <c r="CJ26" s="309">
        <f t="shared" si="30"/>
        <v>0</v>
      </c>
      <c r="CK26" s="309">
        <v>0</v>
      </c>
      <c r="CL26" s="309">
        <v>0</v>
      </c>
      <c r="CM26" s="309">
        <v>0</v>
      </c>
      <c r="CN26" s="309">
        <v>0</v>
      </c>
      <c r="CO26" s="309">
        <v>0</v>
      </c>
      <c r="CP26" s="309">
        <v>0</v>
      </c>
      <c r="CQ26" s="309">
        <v>0</v>
      </c>
      <c r="CR26" s="309">
        <v>0</v>
      </c>
      <c r="CS26" s="309">
        <v>0</v>
      </c>
      <c r="CT26" s="309">
        <v>0</v>
      </c>
      <c r="CU26" s="309">
        <v>0</v>
      </c>
      <c r="CV26" s="309">
        <v>0</v>
      </c>
      <c r="CW26" s="309" t="s">
        <v>552</v>
      </c>
      <c r="CX26" s="309" t="s">
        <v>552</v>
      </c>
      <c r="CY26" s="309" t="s">
        <v>552</v>
      </c>
      <c r="CZ26" s="309" t="s">
        <v>552</v>
      </c>
      <c r="DA26" s="309" t="s">
        <v>552</v>
      </c>
      <c r="DB26" s="309" t="s">
        <v>552</v>
      </c>
      <c r="DC26" s="309" t="s">
        <v>552</v>
      </c>
      <c r="DD26" s="309">
        <v>0</v>
      </c>
      <c r="DE26" s="309">
        <f t="shared" si="31"/>
        <v>0</v>
      </c>
      <c r="DF26" s="309">
        <v>0</v>
      </c>
      <c r="DG26" s="309">
        <v>0</v>
      </c>
      <c r="DH26" s="309">
        <v>0</v>
      </c>
      <c r="DI26" s="309">
        <v>0</v>
      </c>
      <c r="DJ26" s="309">
        <v>0</v>
      </c>
      <c r="DK26" s="309">
        <v>0</v>
      </c>
      <c r="DL26" s="309">
        <v>0</v>
      </c>
      <c r="DM26" s="309">
        <v>0</v>
      </c>
      <c r="DN26" s="309">
        <v>0</v>
      </c>
      <c r="DO26" s="309">
        <v>0</v>
      </c>
      <c r="DP26" s="309">
        <v>0</v>
      </c>
      <c r="DQ26" s="309">
        <v>0</v>
      </c>
      <c r="DR26" s="309" t="s">
        <v>552</v>
      </c>
      <c r="DS26" s="309" t="s">
        <v>552</v>
      </c>
      <c r="DT26" s="309">
        <v>0</v>
      </c>
      <c r="DU26" s="309" t="s">
        <v>552</v>
      </c>
      <c r="DV26" s="309" t="s">
        <v>552</v>
      </c>
      <c r="DW26" s="309" t="s">
        <v>552</v>
      </c>
      <c r="DX26" s="309" t="s">
        <v>552</v>
      </c>
      <c r="DY26" s="309">
        <v>0</v>
      </c>
      <c r="DZ26" s="309">
        <f t="shared" si="32"/>
        <v>0</v>
      </c>
      <c r="EA26" s="309">
        <v>0</v>
      </c>
      <c r="EB26" s="309">
        <v>0</v>
      </c>
      <c r="EC26" s="309">
        <v>0</v>
      </c>
      <c r="ED26" s="309">
        <v>0</v>
      </c>
      <c r="EE26" s="309">
        <v>0</v>
      </c>
      <c r="EF26" s="309">
        <v>0</v>
      </c>
      <c r="EG26" s="309">
        <v>0</v>
      </c>
      <c r="EH26" s="309">
        <v>0</v>
      </c>
      <c r="EI26" s="309">
        <v>0</v>
      </c>
      <c r="EJ26" s="309">
        <v>0</v>
      </c>
      <c r="EK26" s="309" t="s">
        <v>552</v>
      </c>
      <c r="EL26" s="309" t="s">
        <v>552</v>
      </c>
      <c r="EM26" s="309" t="s">
        <v>552</v>
      </c>
      <c r="EN26" s="309">
        <v>0</v>
      </c>
      <c r="EO26" s="309">
        <v>0</v>
      </c>
      <c r="EP26" s="309" t="s">
        <v>552</v>
      </c>
      <c r="EQ26" s="309" t="s">
        <v>552</v>
      </c>
      <c r="ER26" s="309" t="s">
        <v>552</v>
      </c>
      <c r="ES26" s="309">
        <v>0</v>
      </c>
      <c r="ET26" s="309">
        <v>0</v>
      </c>
      <c r="EU26" s="309">
        <f t="shared" si="33"/>
        <v>1454</v>
      </c>
      <c r="EV26" s="309">
        <v>583</v>
      </c>
      <c r="EW26" s="309">
        <v>2</v>
      </c>
      <c r="EX26" s="309">
        <v>0</v>
      </c>
      <c r="EY26" s="309">
        <v>127</v>
      </c>
      <c r="EZ26" s="309">
        <v>161</v>
      </c>
      <c r="FA26" s="309">
        <v>116</v>
      </c>
      <c r="FB26" s="309">
        <v>0</v>
      </c>
      <c r="FC26" s="309">
        <v>351</v>
      </c>
      <c r="FD26" s="309">
        <v>0</v>
      </c>
      <c r="FE26" s="309">
        <v>114</v>
      </c>
      <c r="FF26" s="309">
        <v>0</v>
      </c>
      <c r="FG26" s="309">
        <v>0</v>
      </c>
      <c r="FH26" s="309" t="s">
        <v>552</v>
      </c>
      <c r="FI26" s="309" t="s">
        <v>552</v>
      </c>
      <c r="FJ26" s="309" t="s">
        <v>552</v>
      </c>
      <c r="FK26" s="309">
        <v>0</v>
      </c>
      <c r="FL26" s="309">
        <v>0</v>
      </c>
      <c r="FM26" s="309">
        <v>0</v>
      </c>
      <c r="FN26" s="309">
        <v>0</v>
      </c>
      <c r="FO26" s="309">
        <v>0</v>
      </c>
    </row>
    <row r="27" spans="1:171" s="282" customFormat="1" ht="12" customHeight="1">
      <c r="A27" s="277" t="s">
        <v>555</v>
      </c>
      <c r="B27" s="278" t="s">
        <v>602</v>
      </c>
      <c r="C27" s="277" t="s">
        <v>603</v>
      </c>
      <c r="D27" s="309">
        <f t="shared" si="35"/>
        <v>2058</v>
      </c>
      <c r="E27" s="309">
        <f t="shared" si="35"/>
        <v>0</v>
      </c>
      <c r="F27" s="309">
        <f t="shared" si="35"/>
        <v>0</v>
      </c>
      <c r="G27" s="309">
        <f t="shared" si="35"/>
        <v>0</v>
      </c>
      <c r="H27" s="309">
        <f t="shared" si="35"/>
        <v>470</v>
      </c>
      <c r="I27" s="309">
        <f t="shared" si="35"/>
        <v>431</v>
      </c>
      <c r="J27" s="309">
        <f t="shared" si="35"/>
        <v>105</v>
      </c>
      <c r="K27" s="309">
        <f t="shared" si="35"/>
        <v>125</v>
      </c>
      <c r="L27" s="309">
        <f t="shared" si="35"/>
        <v>0</v>
      </c>
      <c r="M27" s="309">
        <f t="shared" si="35"/>
        <v>0</v>
      </c>
      <c r="N27" s="309">
        <f t="shared" si="35"/>
        <v>0</v>
      </c>
      <c r="O27" s="309">
        <f t="shared" si="35"/>
        <v>2</v>
      </c>
      <c r="P27" s="309">
        <f t="shared" si="35"/>
        <v>0</v>
      </c>
      <c r="Q27" s="309">
        <f t="shared" si="35"/>
        <v>795</v>
      </c>
      <c r="R27" s="309">
        <f t="shared" si="35"/>
        <v>0</v>
      </c>
      <c r="S27" s="309">
        <f t="shared" si="21"/>
        <v>0</v>
      </c>
      <c r="T27" s="309">
        <f t="shared" si="22"/>
        <v>0</v>
      </c>
      <c r="U27" s="309">
        <f t="shared" si="23"/>
        <v>0</v>
      </c>
      <c r="V27" s="309">
        <f t="shared" si="24"/>
        <v>0</v>
      </c>
      <c r="W27" s="309">
        <f t="shared" si="25"/>
        <v>0</v>
      </c>
      <c r="X27" s="309">
        <f t="shared" si="26"/>
        <v>130</v>
      </c>
      <c r="Y27" s="309">
        <f t="shared" si="27"/>
        <v>795</v>
      </c>
      <c r="Z27" s="309">
        <v>0</v>
      </c>
      <c r="AA27" s="309">
        <v>0</v>
      </c>
      <c r="AB27" s="309">
        <v>0</v>
      </c>
      <c r="AC27" s="309">
        <v>0</v>
      </c>
      <c r="AD27" s="309">
        <v>0</v>
      </c>
      <c r="AE27" s="309">
        <v>0</v>
      </c>
      <c r="AF27" s="309">
        <v>0</v>
      </c>
      <c r="AG27" s="309">
        <v>0</v>
      </c>
      <c r="AH27" s="309">
        <v>0</v>
      </c>
      <c r="AI27" s="309">
        <v>0</v>
      </c>
      <c r="AJ27" s="309" t="s">
        <v>552</v>
      </c>
      <c r="AK27" s="309" t="s">
        <v>552</v>
      </c>
      <c r="AL27" s="309">
        <v>795</v>
      </c>
      <c r="AM27" s="309" t="s">
        <v>552</v>
      </c>
      <c r="AN27" s="309" t="s">
        <v>552</v>
      </c>
      <c r="AO27" s="309">
        <v>0</v>
      </c>
      <c r="AP27" s="309" t="s">
        <v>552</v>
      </c>
      <c r="AQ27" s="309">
        <v>0</v>
      </c>
      <c r="AR27" s="309" t="s">
        <v>552</v>
      </c>
      <c r="AS27" s="309">
        <v>0</v>
      </c>
      <c r="AT27" s="309">
        <f t="shared" si="28"/>
        <v>113</v>
      </c>
      <c r="AU27" s="309">
        <v>0</v>
      </c>
      <c r="AV27" s="309">
        <v>0</v>
      </c>
      <c r="AW27" s="309">
        <v>0</v>
      </c>
      <c r="AX27" s="309">
        <v>0</v>
      </c>
      <c r="AY27" s="309">
        <v>0</v>
      </c>
      <c r="AZ27" s="309">
        <v>0</v>
      </c>
      <c r="BA27" s="309">
        <v>0</v>
      </c>
      <c r="BB27" s="309">
        <v>0</v>
      </c>
      <c r="BC27" s="309">
        <v>0</v>
      </c>
      <c r="BD27" s="309">
        <v>0</v>
      </c>
      <c r="BE27" s="309" t="s">
        <v>552</v>
      </c>
      <c r="BF27" s="309" t="s">
        <v>552</v>
      </c>
      <c r="BG27" s="309" t="s">
        <v>552</v>
      </c>
      <c r="BH27" s="309" t="s">
        <v>552</v>
      </c>
      <c r="BI27" s="309" t="s">
        <v>552</v>
      </c>
      <c r="BJ27" s="309" t="s">
        <v>552</v>
      </c>
      <c r="BK27" s="309" t="s">
        <v>552</v>
      </c>
      <c r="BL27" s="309" t="s">
        <v>552</v>
      </c>
      <c r="BM27" s="309" t="s">
        <v>552</v>
      </c>
      <c r="BN27" s="309">
        <v>113</v>
      </c>
      <c r="BO27" s="309">
        <f t="shared" si="29"/>
        <v>2</v>
      </c>
      <c r="BP27" s="309">
        <v>0</v>
      </c>
      <c r="BQ27" s="309">
        <v>0</v>
      </c>
      <c r="BR27" s="309">
        <v>0</v>
      </c>
      <c r="BS27" s="309">
        <v>0</v>
      </c>
      <c r="BT27" s="309">
        <v>0</v>
      </c>
      <c r="BU27" s="309">
        <v>0</v>
      </c>
      <c r="BV27" s="309">
        <v>0</v>
      </c>
      <c r="BW27" s="309">
        <v>0</v>
      </c>
      <c r="BX27" s="309">
        <v>0</v>
      </c>
      <c r="BY27" s="309">
        <v>0</v>
      </c>
      <c r="BZ27" s="309">
        <v>2</v>
      </c>
      <c r="CA27" s="309">
        <v>0</v>
      </c>
      <c r="CB27" s="309" t="s">
        <v>552</v>
      </c>
      <c r="CC27" s="309" t="s">
        <v>552</v>
      </c>
      <c r="CD27" s="309" t="s">
        <v>552</v>
      </c>
      <c r="CE27" s="309" t="s">
        <v>552</v>
      </c>
      <c r="CF27" s="309" t="s">
        <v>552</v>
      </c>
      <c r="CG27" s="309" t="s">
        <v>552</v>
      </c>
      <c r="CH27" s="309" t="s">
        <v>552</v>
      </c>
      <c r="CI27" s="309">
        <v>0</v>
      </c>
      <c r="CJ27" s="309">
        <f t="shared" si="30"/>
        <v>0</v>
      </c>
      <c r="CK27" s="309">
        <v>0</v>
      </c>
      <c r="CL27" s="309">
        <v>0</v>
      </c>
      <c r="CM27" s="309">
        <v>0</v>
      </c>
      <c r="CN27" s="309">
        <v>0</v>
      </c>
      <c r="CO27" s="309">
        <v>0</v>
      </c>
      <c r="CP27" s="309">
        <v>0</v>
      </c>
      <c r="CQ27" s="309">
        <v>0</v>
      </c>
      <c r="CR27" s="309">
        <v>0</v>
      </c>
      <c r="CS27" s="309">
        <v>0</v>
      </c>
      <c r="CT27" s="309">
        <v>0</v>
      </c>
      <c r="CU27" s="309">
        <v>0</v>
      </c>
      <c r="CV27" s="309">
        <v>0</v>
      </c>
      <c r="CW27" s="309" t="s">
        <v>552</v>
      </c>
      <c r="CX27" s="309" t="s">
        <v>552</v>
      </c>
      <c r="CY27" s="309" t="s">
        <v>552</v>
      </c>
      <c r="CZ27" s="309" t="s">
        <v>552</v>
      </c>
      <c r="DA27" s="309" t="s">
        <v>552</v>
      </c>
      <c r="DB27" s="309" t="s">
        <v>552</v>
      </c>
      <c r="DC27" s="309" t="s">
        <v>552</v>
      </c>
      <c r="DD27" s="309">
        <v>0</v>
      </c>
      <c r="DE27" s="309">
        <f t="shared" si="31"/>
        <v>0</v>
      </c>
      <c r="DF27" s="309">
        <v>0</v>
      </c>
      <c r="DG27" s="309">
        <v>0</v>
      </c>
      <c r="DH27" s="309">
        <v>0</v>
      </c>
      <c r="DI27" s="309">
        <v>0</v>
      </c>
      <c r="DJ27" s="309">
        <v>0</v>
      </c>
      <c r="DK27" s="309">
        <v>0</v>
      </c>
      <c r="DL27" s="309">
        <v>0</v>
      </c>
      <c r="DM27" s="309">
        <v>0</v>
      </c>
      <c r="DN27" s="309">
        <v>0</v>
      </c>
      <c r="DO27" s="309">
        <v>0</v>
      </c>
      <c r="DP27" s="309">
        <v>0</v>
      </c>
      <c r="DQ27" s="309">
        <v>0</v>
      </c>
      <c r="DR27" s="309" t="s">
        <v>552</v>
      </c>
      <c r="DS27" s="309" t="s">
        <v>552</v>
      </c>
      <c r="DT27" s="309">
        <v>0</v>
      </c>
      <c r="DU27" s="309" t="s">
        <v>552</v>
      </c>
      <c r="DV27" s="309" t="s">
        <v>552</v>
      </c>
      <c r="DW27" s="309" t="s">
        <v>552</v>
      </c>
      <c r="DX27" s="309" t="s">
        <v>552</v>
      </c>
      <c r="DY27" s="309">
        <v>0</v>
      </c>
      <c r="DZ27" s="309">
        <f t="shared" si="32"/>
        <v>0</v>
      </c>
      <c r="EA27" s="309">
        <v>0</v>
      </c>
      <c r="EB27" s="309">
        <v>0</v>
      </c>
      <c r="EC27" s="309">
        <v>0</v>
      </c>
      <c r="ED27" s="309">
        <v>0</v>
      </c>
      <c r="EE27" s="309">
        <v>0</v>
      </c>
      <c r="EF27" s="309">
        <v>0</v>
      </c>
      <c r="EG27" s="309">
        <v>0</v>
      </c>
      <c r="EH27" s="309">
        <v>0</v>
      </c>
      <c r="EI27" s="309">
        <v>0</v>
      </c>
      <c r="EJ27" s="309">
        <v>0</v>
      </c>
      <c r="EK27" s="309" t="s">
        <v>552</v>
      </c>
      <c r="EL27" s="309" t="s">
        <v>552</v>
      </c>
      <c r="EM27" s="309" t="s">
        <v>552</v>
      </c>
      <c r="EN27" s="309">
        <v>0</v>
      </c>
      <c r="EO27" s="309">
        <v>0</v>
      </c>
      <c r="EP27" s="309" t="s">
        <v>552</v>
      </c>
      <c r="EQ27" s="309" t="s">
        <v>552</v>
      </c>
      <c r="ER27" s="309" t="s">
        <v>552</v>
      </c>
      <c r="ES27" s="309">
        <v>0</v>
      </c>
      <c r="ET27" s="309">
        <v>0</v>
      </c>
      <c r="EU27" s="309">
        <f t="shared" si="33"/>
        <v>1148</v>
      </c>
      <c r="EV27" s="309">
        <v>0</v>
      </c>
      <c r="EW27" s="309">
        <v>0</v>
      </c>
      <c r="EX27" s="309">
        <v>0</v>
      </c>
      <c r="EY27" s="309">
        <v>470</v>
      </c>
      <c r="EZ27" s="309">
        <v>431</v>
      </c>
      <c r="FA27" s="309">
        <v>105</v>
      </c>
      <c r="FB27" s="309">
        <v>125</v>
      </c>
      <c r="FC27" s="309">
        <v>0</v>
      </c>
      <c r="FD27" s="309">
        <v>0</v>
      </c>
      <c r="FE27" s="309">
        <v>0</v>
      </c>
      <c r="FF27" s="309">
        <v>0</v>
      </c>
      <c r="FG27" s="309">
        <v>0</v>
      </c>
      <c r="FH27" s="309" t="s">
        <v>552</v>
      </c>
      <c r="FI27" s="309" t="s">
        <v>552</v>
      </c>
      <c r="FJ27" s="309" t="s">
        <v>552</v>
      </c>
      <c r="FK27" s="309">
        <v>0</v>
      </c>
      <c r="FL27" s="309">
        <v>0</v>
      </c>
      <c r="FM27" s="309">
        <v>0</v>
      </c>
      <c r="FN27" s="309">
        <v>0</v>
      </c>
      <c r="FO27" s="309">
        <v>17</v>
      </c>
    </row>
    <row r="28" spans="1:171" s="282" customFormat="1" ht="12" customHeight="1">
      <c r="A28" s="277" t="s">
        <v>555</v>
      </c>
      <c r="B28" s="278" t="s">
        <v>604</v>
      </c>
      <c r="C28" s="277" t="s">
        <v>605</v>
      </c>
      <c r="D28" s="309">
        <f t="shared" si="35"/>
        <v>593</v>
      </c>
      <c r="E28" s="309">
        <f t="shared" si="35"/>
        <v>0</v>
      </c>
      <c r="F28" s="309">
        <f t="shared" si="35"/>
        <v>0</v>
      </c>
      <c r="G28" s="309">
        <f t="shared" si="35"/>
        <v>0</v>
      </c>
      <c r="H28" s="309">
        <f t="shared" si="35"/>
        <v>547</v>
      </c>
      <c r="I28" s="309">
        <f t="shared" si="35"/>
        <v>42</v>
      </c>
      <c r="J28" s="309">
        <f t="shared" si="35"/>
        <v>4</v>
      </c>
      <c r="K28" s="309">
        <f t="shared" si="35"/>
        <v>0</v>
      </c>
      <c r="L28" s="309">
        <f t="shared" si="35"/>
        <v>0</v>
      </c>
      <c r="M28" s="309">
        <f t="shared" si="35"/>
        <v>0</v>
      </c>
      <c r="N28" s="309">
        <f t="shared" si="35"/>
        <v>0</v>
      </c>
      <c r="O28" s="309">
        <f t="shared" si="35"/>
        <v>0</v>
      </c>
      <c r="P28" s="309">
        <f t="shared" si="35"/>
        <v>0</v>
      </c>
      <c r="Q28" s="309">
        <f t="shared" si="35"/>
        <v>0</v>
      </c>
      <c r="R28" s="309">
        <f t="shared" si="35"/>
        <v>0</v>
      </c>
      <c r="S28" s="309">
        <f t="shared" si="21"/>
        <v>0</v>
      </c>
      <c r="T28" s="309">
        <f t="shared" si="22"/>
        <v>0</v>
      </c>
      <c r="U28" s="309">
        <f t="shared" si="23"/>
        <v>0</v>
      </c>
      <c r="V28" s="309">
        <f t="shared" si="24"/>
        <v>0</v>
      </c>
      <c r="W28" s="309">
        <f t="shared" si="25"/>
        <v>0</v>
      </c>
      <c r="X28" s="309">
        <f t="shared" si="26"/>
        <v>0</v>
      </c>
      <c r="Y28" s="309">
        <f t="shared" si="27"/>
        <v>0</v>
      </c>
      <c r="Z28" s="309">
        <v>0</v>
      </c>
      <c r="AA28" s="309">
        <v>0</v>
      </c>
      <c r="AB28" s="309">
        <v>0</v>
      </c>
      <c r="AC28" s="309">
        <v>0</v>
      </c>
      <c r="AD28" s="309">
        <v>0</v>
      </c>
      <c r="AE28" s="309">
        <v>0</v>
      </c>
      <c r="AF28" s="309">
        <v>0</v>
      </c>
      <c r="AG28" s="309">
        <v>0</v>
      </c>
      <c r="AH28" s="309">
        <v>0</v>
      </c>
      <c r="AI28" s="309">
        <v>0</v>
      </c>
      <c r="AJ28" s="309" t="s">
        <v>552</v>
      </c>
      <c r="AK28" s="309" t="s">
        <v>552</v>
      </c>
      <c r="AL28" s="309">
        <v>0</v>
      </c>
      <c r="AM28" s="309" t="s">
        <v>552</v>
      </c>
      <c r="AN28" s="309" t="s">
        <v>552</v>
      </c>
      <c r="AO28" s="309">
        <v>0</v>
      </c>
      <c r="AP28" s="309" t="s">
        <v>552</v>
      </c>
      <c r="AQ28" s="309">
        <v>0</v>
      </c>
      <c r="AR28" s="309" t="s">
        <v>552</v>
      </c>
      <c r="AS28" s="309">
        <v>0</v>
      </c>
      <c r="AT28" s="309">
        <f t="shared" si="28"/>
        <v>529</v>
      </c>
      <c r="AU28" s="309">
        <v>0</v>
      </c>
      <c r="AV28" s="309">
        <v>0</v>
      </c>
      <c r="AW28" s="309">
        <v>0</v>
      </c>
      <c r="AX28" s="309">
        <v>529</v>
      </c>
      <c r="AY28" s="309">
        <v>0</v>
      </c>
      <c r="AZ28" s="309">
        <v>0</v>
      </c>
      <c r="BA28" s="309">
        <v>0</v>
      </c>
      <c r="BB28" s="309">
        <v>0</v>
      </c>
      <c r="BC28" s="309">
        <v>0</v>
      </c>
      <c r="BD28" s="309">
        <v>0</v>
      </c>
      <c r="BE28" s="309" t="s">
        <v>552</v>
      </c>
      <c r="BF28" s="309" t="s">
        <v>552</v>
      </c>
      <c r="BG28" s="309" t="s">
        <v>552</v>
      </c>
      <c r="BH28" s="309" t="s">
        <v>552</v>
      </c>
      <c r="BI28" s="309" t="s">
        <v>552</v>
      </c>
      <c r="BJ28" s="309" t="s">
        <v>552</v>
      </c>
      <c r="BK28" s="309" t="s">
        <v>552</v>
      </c>
      <c r="BL28" s="309" t="s">
        <v>552</v>
      </c>
      <c r="BM28" s="309" t="s">
        <v>552</v>
      </c>
      <c r="BN28" s="309">
        <v>0</v>
      </c>
      <c r="BO28" s="309">
        <f t="shared" si="29"/>
        <v>0</v>
      </c>
      <c r="BP28" s="309">
        <v>0</v>
      </c>
      <c r="BQ28" s="309">
        <v>0</v>
      </c>
      <c r="BR28" s="309">
        <v>0</v>
      </c>
      <c r="BS28" s="309">
        <v>0</v>
      </c>
      <c r="BT28" s="309">
        <v>0</v>
      </c>
      <c r="BU28" s="309">
        <v>0</v>
      </c>
      <c r="BV28" s="309">
        <v>0</v>
      </c>
      <c r="BW28" s="309">
        <v>0</v>
      </c>
      <c r="BX28" s="309">
        <v>0</v>
      </c>
      <c r="BY28" s="309">
        <v>0</v>
      </c>
      <c r="BZ28" s="309">
        <v>0</v>
      </c>
      <c r="CA28" s="309">
        <v>0</v>
      </c>
      <c r="CB28" s="309" t="s">
        <v>552</v>
      </c>
      <c r="CC28" s="309" t="s">
        <v>552</v>
      </c>
      <c r="CD28" s="309" t="s">
        <v>552</v>
      </c>
      <c r="CE28" s="309" t="s">
        <v>552</v>
      </c>
      <c r="CF28" s="309" t="s">
        <v>552</v>
      </c>
      <c r="CG28" s="309" t="s">
        <v>552</v>
      </c>
      <c r="CH28" s="309" t="s">
        <v>552</v>
      </c>
      <c r="CI28" s="309">
        <v>0</v>
      </c>
      <c r="CJ28" s="309">
        <f t="shared" si="30"/>
        <v>0</v>
      </c>
      <c r="CK28" s="309">
        <v>0</v>
      </c>
      <c r="CL28" s="309">
        <v>0</v>
      </c>
      <c r="CM28" s="309">
        <v>0</v>
      </c>
      <c r="CN28" s="309">
        <v>0</v>
      </c>
      <c r="CO28" s="309">
        <v>0</v>
      </c>
      <c r="CP28" s="309">
        <v>0</v>
      </c>
      <c r="CQ28" s="309">
        <v>0</v>
      </c>
      <c r="CR28" s="309">
        <v>0</v>
      </c>
      <c r="CS28" s="309">
        <v>0</v>
      </c>
      <c r="CT28" s="309">
        <v>0</v>
      </c>
      <c r="CU28" s="309">
        <v>0</v>
      </c>
      <c r="CV28" s="309">
        <v>0</v>
      </c>
      <c r="CW28" s="309" t="s">
        <v>552</v>
      </c>
      <c r="CX28" s="309" t="s">
        <v>552</v>
      </c>
      <c r="CY28" s="309" t="s">
        <v>552</v>
      </c>
      <c r="CZ28" s="309" t="s">
        <v>552</v>
      </c>
      <c r="DA28" s="309" t="s">
        <v>552</v>
      </c>
      <c r="DB28" s="309" t="s">
        <v>552</v>
      </c>
      <c r="DC28" s="309" t="s">
        <v>552</v>
      </c>
      <c r="DD28" s="309">
        <v>0</v>
      </c>
      <c r="DE28" s="309">
        <f t="shared" si="31"/>
        <v>0</v>
      </c>
      <c r="DF28" s="309">
        <v>0</v>
      </c>
      <c r="DG28" s="309">
        <v>0</v>
      </c>
      <c r="DH28" s="309">
        <v>0</v>
      </c>
      <c r="DI28" s="309">
        <v>0</v>
      </c>
      <c r="DJ28" s="309">
        <v>0</v>
      </c>
      <c r="DK28" s="309">
        <v>0</v>
      </c>
      <c r="DL28" s="309">
        <v>0</v>
      </c>
      <c r="DM28" s="309">
        <v>0</v>
      </c>
      <c r="DN28" s="309">
        <v>0</v>
      </c>
      <c r="DO28" s="309">
        <v>0</v>
      </c>
      <c r="DP28" s="309">
        <v>0</v>
      </c>
      <c r="DQ28" s="309">
        <v>0</v>
      </c>
      <c r="DR28" s="309" t="s">
        <v>552</v>
      </c>
      <c r="DS28" s="309" t="s">
        <v>552</v>
      </c>
      <c r="DT28" s="309">
        <v>0</v>
      </c>
      <c r="DU28" s="309" t="s">
        <v>552</v>
      </c>
      <c r="DV28" s="309" t="s">
        <v>552</v>
      </c>
      <c r="DW28" s="309" t="s">
        <v>552</v>
      </c>
      <c r="DX28" s="309" t="s">
        <v>552</v>
      </c>
      <c r="DY28" s="309">
        <v>0</v>
      </c>
      <c r="DZ28" s="309">
        <f t="shared" si="32"/>
        <v>0</v>
      </c>
      <c r="EA28" s="309">
        <v>0</v>
      </c>
      <c r="EB28" s="309">
        <v>0</v>
      </c>
      <c r="EC28" s="309">
        <v>0</v>
      </c>
      <c r="ED28" s="309">
        <v>0</v>
      </c>
      <c r="EE28" s="309">
        <v>0</v>
      </c>
      <c r="EF28" s="309">
        <v>0</v>
      </c>
      <c r="EG28" s="309">
        <v>0</v>
      </c>
      <c r="EH28" s="309">
        <v>0</v>
      </c>
      <c r="EI28" s="309">
        <v>0</v>
      </c>
      <c r="EJ28" s="309">
        <v>0</v>
      </c>
      <c r="EK28" s="309" t="s">
        <v>552</v>
      </c>
      <c r="EL28" s="309" t="s">
        <v>552</v>
      </c>
      <c r="EM28" s="309" t="s">
        <v>552</v>
      </c>
      <c r="EN28" s="309">
        <v>0</v>
      </c>
      <c r="EO28" s="309">
        <v>0</v>
      </c>
      <c r="EP28" s="309" t="s">
        <v>552</v>
      </c>
      <c r="EQ28" s="309" t="s">
        <v>552</v>
      </c>
      <c r="ER28" s="309" t="s">
        <v>552</v>
      </c>
      <c r="ES28" s="309">
        <v>0</v>
      </c>
      <c r="ET28" s="309">
        <v>0</v>
      </c>
      <c r="EU28" s="309">
        <f t="shared" si="33"/>
        <v>64</v>
      </c>
      <c r="EV28" s="309">
        <v>0</v>
      </c>
      <c r="EW28" s="309">
        <v>0</v>
      </c>
      <c r="EX28" s="309">
        <v>0</v>
      </c>
      <c r="EY28" s="309">
        <v>18</v>
      </c>
      <c r="EZ28" s="309">
        <v>42</v>
      </c>
      <c r="FA28" s="309">
        <v>4</v>
      </c>
      <c r="FB28" s="309">
        <v>0</v>
      </c>
      <c r="FC28" s="309">
        <v>0</v>
      </c>
      <c r="FD28" s="309">
        <v>0</v>
      </c>
      <c r="FE28" s="309">
        <v>0</v>
      </c>
      <c r="FF28" s="309">
        <v>0</v>
      </c>
      <c r="FG28" s="309">
        <v>0</v>
      </c>
      <c r="FH28" s="309" t="s">
        <v>552</v>
      </c>
      <c r="FI28" s="309" t="s">
        <v>552</v>
      </c>
      <c r="FJ28" s="309" t="s">
        <v>552</v>
      </c>
      <c r="FK28" s="309">
        <v>0</v>
      </c>
      <c r="FL28" s="309">
        <v>0</v>
      </c>
      <c r="FM28" s="309">
        <v>0</v>
      </c>
      <c r="FN28" s="309">
        <v>0</v>
      </c>
      <c r="FO28" s="309">
        <v>0</v>
      </c>
    </row>
    <row r="29" spans="1:171" s="282" customFormat="1" ht="12" customHeight="1">
      <c r="A29" s="277" t="s">
        <v>555</v>
      </c>
      <c r="B29" s="278" t="s">
        <v>606</v>
      </c>
      <c r="C29" s="277" t="s">
        <v>607</v>
      </c>
      <c r="D29" s="309">
        <f t="shared" si="35"/>
        <v>629</v>
      </c>
      <c r="E29" s="309">
        <f t="shared" si="35"/>
        <v>0</v>
      </c>
      <c r="F29" s="309">
        <f t="shared" si="35"/>
        <v>0</v>
      </c>
      <c r="G29" s="309">
        <f t="shared" si="35"/>
        <v>0</v>
      </c>
      <c r="H29" s="309">
        <f t="shared" si="35"/>
        <v>629</v>
      </c>
      <c r="I29" s="309">
        <f t="shared" si="35"/>
        <v>0</v>
      </c>
      <c r="J29" s="309">
        <f t="shared" si="35"/>
        <v>0</v>
      </c>
      <c r="K29" s="309">
        <f t="shared" si="35"/>
        <v>0</v>
      </c>
      <c r="L29" s="309">
        <f t="shared" si="35"/>
        <v>0</v>
      </c>
      <c r="M29" s="309">
        <f t="shared" si="35"/>
        <v>0</v>
      </c>
      <c r="N29" s="309">
        <f t="shared" si="35"/>
        <v>0</v>
      </c>
      <c r="O29" s="309">
        <f t="shared" si="35"/>
        <v>0</v>
      </c>
      <c r="P29" s="309">
        <f t="shared" si="35"/>
        <v>0</v>
      </c>
      <c r="Q29" s="309">
        <f t="shared" si="35"/>
        <v>0</v>
      </c>
      <c r="R29" s="309">
        <f t="shared" si="35"/>
        <v>0</v>
      </c>
      <c r="S29" s="309">
        <f t="shared" si="21"/>
        <v>0</v>
      </c>
      <c r="T29" s="309">
        <f t="shared" si="22"/>
        <v>0</v>
      </c>
      <c r="U29" s="309">
        <f t="shared" si="23"/>
        <v>0</v>
      </c>
      <c r="V29" s="309">
        <f t="shared" si="24"/>
        <v>0</v>
      </c>
      <c r="W29" s="309">
        <f t="shared" si="25"/>
        <v>0</v>
      </c>
      <c r="X29" s="309">
        <f t="shared" si="26"/>
        <v>0</v>
      </c>
      <c r="Y29" s="309">
        <f t="shared" si="27"/>
        <v>0</v>
      </c>
      <c r="Z29" s="309">
        <v>0</v>
      </c>
      <c r="AA29" s="309">
        <v>0</v>
      </c>
      <c r="AB29" s="309">
        <v>0</v>
      </c>
      <c r="AC29" s="309"/>
      <c r="AD29" s="309">
        <v>0</v>
      </c>
      <c r="AE29" s="309">
        <v>0</v>
      </c>
      <c r="AF29" s="309">
        <v>0</v>
      </c>
      <c r="AG29" s="309">
        <v>0</v>
      </c>
      <c r="AH29" s="309">
        <v>0</v>
      </c>
      <c r="AI29" s="309">
        <v>0</v>
      </c>
      <c r="AJ29" s="309" t="s">
        <v>552</v>
      </c>
      <c r="AK29" s="309" t="s">
        <v>552</v>
      </c>
      <c r="AL29" s="309">
        <v>0</v>
      </c>
      <c r="AM29" s="309" t="s">
        <v>552</v>
      </c>
      <c r="AN29" s="309" t="s">
        <v>552</v>
      </c>
      <c r="AO29" s="309">
        <v>0</v>
      </c>
      <c r="AP29" s="309" t="s">
        <v>552</v>
      </c>
      <c r="AQ29" s="309">
        <v>0</v>
      </c>
      <c r="AR29" s="309" t="s">
        <v>552</v>
      </c>
      <c r="AS29" s="309">
        <v>0</v>
      </c>
      <c r="AT29" s="309">
        <f t="shared" si="28"/>
        <v>629</v>
      </c>
      <c r="AU29" s="309">
        <v>0</v>
      </c>
      <c r="AV29" s="309">
        <v>0</v>
      </c>
      <c r="AW29" s="309">
        <v>0</v>
      </c>
      <c r="AX29" s="309">
        <v>629</v>
      </c>
      <c r="AY29" s="309">
        <v>0</v>
      </c>
      <c r="AZ29" s="309">
        <v>0</v>
      </c>
      <c r="BA29" s="309">
        <v>0</v>
      </c>
      <c r="BB29" s="309">
        <v>0</v>
      </c>
      <c r="BC29" s="309">
        <v>0</v>
      </c>
      <c r="BD29" s="309">
        <v>0</v>
      </c>
      <c r="BE29" s="309" t="s">
        <v>552</v>
      </c>
      <c r="BF29" s="309" t="s">
        <v>552</v>
      </c>
      <c r="BG29" s="309" t="s">
        <v>552</v>
      </c>
      <c r="BH29" s="309" t="s">
        <v>552</v>
      </c>
      <c r="BI29" s="309" t="s">
        <v>552</v>
      </c>
      <c r="BJ29" s="309" t="s">
        <v>552</v>
      </c>
      <c r="BK29" s="309" t="s">
        <v>552</v>
      </c>
      <c r="BL29" s="309" t="s">
        <v>552</v>
      </c>
      <c r="BM29" s="309" t="s">
        <v>552</v>
      </c>
      <c r="BN29" s="309">
        <v>0</v>
      </c>
      <c r="BO29" s="309">
        <f t="shared" si="29"/>
        <v>0</v>
      </c>
      <c r="BP29" s="309">
        <v>0</v>
      </c>
      <c r="BQ29" s="309">
        <v>0</v>
      </c>
      <c r="BR29" s="309">
        <v>0</v>
      </c>
      <c r="BS29" s="309">
        <v>0</v>
      </c>
      <c r="BT29" s="309">
        <v>0</v>
      </c>
      <c r="BU29" s="309">
        <v>0</v>
      </c>
      <c r="BV29" s="309">
        <v>0</v>
      </c>
      <c r="BW29" s="309">
        <v>0</v>
      </c>
      <c r="BX29" s="309">
        <v>0</v>
      </c>
      <c r="BY29" s="309">
        <v>0</v>
      </c>
      <c r="BZ29" s="309">
        <v>0</v>
      </c>
      <c r="CA29" s="309">
        <v>0</v>
      </c>
      <c r="CB29" s="309" t="s">
        <v>552</v>
      </c>
      <c r="CC29" s="309" t="s">
        <v>552</v>
      </c>
      <c r="CD29" s="309" t="s">
        <v>552</v>
      </c>
      <c r="CE29" s="309" t="s">
        <v>552</v>
      </c>
      <c r="CF29" s="309" t="s">
        <v>552</v>
      </c>
      <c r="CG29" s="309" t="s">
        <v>552</v>
      </c>
      <c r="CH29" s="309" t="s">
        <v>552</v>
      </c>
      <c r="CI29" s="309">
        <v>0</v>
      </c>
      <c r="CJ29" s="309">
        <f t="shared" si="30"/>
        <v>0</v>
      </c>
      <c r="CK29" s="309">
        <v>0</v>
      </c>
      <c r="CL29" s="309">
        <v>0</v>
      </c>
      <c r="CM29" s="309">
        <v>0</v>
      </c>
      <c r="CN29" s="309">
        <v>0</v>
      </c>
      <c r="CO29" s="309">
        <v>0</v>
      </c>
      <c r="CP29" s="309">
        <v>0</v>
      </c>
      <c r="CQ29" s="309">
        <v>0</v>
      </c>
      <c r="CR29" s="309">
        <v>0</v>
      </c>
      <c r="CS29" s="309">
        <v>0</v>
      </c>
      <c r="CT29" s="309">
        <v>0</v>
      </c>
      <c r="CU29" s="309">
        <v>0</v>
      </c>
      <c r="CV29" s="309">
        <v>0</v>
      </c>
      <c r="CW29" s="309" t="s">
        <v>552</v>
      </c>
      <c r="CX29" s="309" t="s">
        <v>552</v>
      </c>
      <c r="CY29" s="309" t="s">
        <v>552</v>
      </c>
      <c r="CZ29" s="309" t="s">
        <v>552</v>
      </c>
      <c r="DA29" s="309" t="s">
        <v>552</v>
      </c>
      <c r="DB29" s="309" t="s">
        <v>552</v>
      </c>
      <c r="DC29" s="309" t="s">
        <v>552</v>
      </c>
      <c r="DD29" s="309">
        <v>0</v>
      </c>
      <c r="DE29" s="309">
        <f t="shared" si="31"/>
        <v>0</v>
      </c>
      <c r="DF29" s="309">
        <v>0</v>
      </c>
      <c r="DG29" s="309">
        <v>0</v>
      </c>
      <c r="DH29" s="309">
        <v>0</v>
      </c>
      <c r="DI29" s="309">
        <v>0</v>
      </c>
      <c r="DJ29" s="309">
        <v>0</v>
      </c>
      <c r="DK29" s="309">
        <v>0</v>
      </c>
      <c r="DL29" s="309">
        <v>0</v>
      </c>
      <c r="DM29" s="309">
        <v>0</v>
      </c>
      <c r="DN29" s="309">
        <v>0</v>
      </c>
      <c r="DO29" s="309">
        <v>0</v>
      </c>
      <c r="DP29" s="309">
        <v>0</v>
      </c>
      <c r="DQ29" s="309">
        <v>0</v>
      </c>
      <c r="DR29" s="309" t="s">
        <v>552</v>
      </c>
      <c r="DS29" s="309" t="s">
        <v>552</v>
      </c>
      <c r="DT29" s="309">
        <v>0</v>
      </c>
      <c r="DU29" s="309" t="s">
        <v>552</v>
      </c>
      <c r="DV29" s="309" t="s">
        <v>552</v>
      </c>
      <c r="DW29" s="309" t="s">
        <v>552</v>
      </c>
      <c r="DX29" s="309" t="s">
        <v>552</v>
      </c>
      <c r="DY29" s="309">
        <v>0</v>
      </c>
      <c r="DZ29" s="309">
        <f t="shared" si="32"/>
        <v>0</v>
      </c>
      <c r="EA29" s="309">
        <v>0</v>
      </c>
      <c r="EB29" s="309">
        <v>0</v>
      </c>
      <c r="EC29" s="309">
        <v>0</v>
      </c>
      <c r="ED29" s="309">
        <v>0</v>
      </c>
      <c r="EE29" s="309">
        <v>0</v>
      </c>
      <c r="EF29" s="309">
        <v>0</v>
      </c>
      <c r="EG29" s="309">
        <v>0</v>
      </c>
      <c r="EH29" s="309">
        <v>0</v>
      </c>
      <c r="EI29" s="309">
        <v>0</v>
      </c>
      <c r="EJ29" s="309">
        <v>0</v>
      </c>
      <c r="EK29" s="309" t="s">
        <v>552</v>
      </c>
      <c r="EL29" s="309" t="s">
        <v>552</v>
      </c>
      <c r="EM29" s="309" t="s">
        <v>552</v>
      </c>
      <c r="EN29" s="309">
        <v>0</v>
      </c>
      <c r="EO29" s="309">
        <v>0</v>
      </c>
      <c r="EP29" s="309" t="s">
        <v>552</v>
      </c>
      <c r="EQ29" s="309" t="s">
        <v>552</v>
      </c>
      <c r="ER29" s="309" t="s">
        <v>552</v>
      </c>
      <c r="ES29" s="309">
        <v>0</v>
      </c>
      <c r="ET29" s="309">
        <v>0</v>
      </c>
      <c r="EU29" s="309">
        <f t="shared" si="33"/>
        <v>0</v>
      </c>
      <c r="EV29" s="309">
        <v>0</v>
      </c>
      <c r="EW29" s="309">
        <v>0</v>
      </c>
      <c r="EX29" s="309">
        <v>0</v>
      </c>
      <c r="EY29" s="309">
        <v>0</v>
      </c>
      <c r="EZ29" s="309">
        <v>0</v>
      </c>
      <c r="FA29" s="309">
        <v>0</v>
      </c>
      <c r="FB29" s="309">
        <v>0</v>
      </c>
      <c r="FC29" s="309">
        <v>0</v>
      </c>
      <c r="FD29" s="309">
        <v>0</v>
      </c>
      <c r="FE29" s="309">
        <v>0</v>
      </c>
      <c r="FF29" s="309">
        <v>0</v>
      </c>
      <c r="FG29" s="309">
        <v>0</v>
      </c>
      <c r="FH29" s="309" t="s">
        <v>552</v>
      </c>
      <c r="FI29" s="309" t="s">
        <v>552</v>
      </c>
      <c r="FJ29" s="309" t="s">
        <v>552</v>
      </c>
      <c r="FK29" s="309">
        <v>0</v>
      </c>
      <c r="FL29" s="309">
        <v>0</v>
      </c>
      <c r="FM29" s="309">
        <v>0</v>
      </c>
      <c r="FN29" s="309">
        <v>0</v>
      </c>
      <c r="FO29" s="309">
        <v>0</v>
      </c>
    </row>
    <row r="30" spans="1:171" s="282" customFormat="1" ht="12" customHeight="1">
      <c r="A30" s="277" t="s">
        <v>555</v>
      </c>
      <c r="B30" s="278" t="s">
        <v>608</v>
      </c>
      <c r="C30" s="277" t="s">
        <v>609</v>
      </c>
      <c r="D30" s="309">
        <f t="shared" si="35"/>
        <v>1523</v>
      </c>
      <c r="E30" s="309">
        <f t="shared" si="35"/>
        <v>0</v>
      </c>
      <c r="F30" s="309">
        <f t="shared" si="35"/>
        <v>0</v>
      </c>
      <c r="G30" s="309">
        <f t="shared" si="35"/>
        <v>0</v>
      </c>
      <c r="H30" s="309">
        <f t="shared" si="35"/>
        <v>709</v>
      </c>
      <c r="I30" s="309">
        <f t="shared" si="35"/>
        <v>0</v>
      </c>
      <c r="J30" s="309">
        <f t="shared" si="35"/>
        <v>170</v>
      </c>
      <c r="K30" s="309">
        <f t="shared" si="35"/>
        <v>0</v>
      </c>
      <c r="L30" s="309">
        <f t="shared" si="35"/>
        <v>0</v>
      </c>
      <c r="M30" s="309">
        <f t="shared" si="35"/>
        <v>0</v>
      </c>
      <c r="N30" s="309">
        <f t="shared" si="35"/>
        <v>0</v>
      </c>
      <c r="O30" s="309">
        <f t="shared" si="35"/>
        <v>0</v>
      </c>
      <c r="P30" s="309">
        <f t="shared" si="35"/>
        <v>0</v>
      </c>
      <c r="Q30" s="309">
        <f t="shared" si="35"/>
        <v>644</v>
      </c>
      <c r="R30" s="309">
        <f t="shared" si="35"/>
        <v>0</v>
      </c>
      <c r="S30" s="309">
        <f t="shared" si="21"/>
        <v>0</v>
      </c>
      <c r="T30" s="309">
        <f t="shared" si="22"/>
        <v>0</v>
      </c>
      <c r="U30" s="309">
        <f t="shared" si="23"/>
        <v>0</v>
      </c>
      <c r="V30" s="309">
        <f t="shared" si="24"/>
        <v>0</v>
      </c>
      <c r="W30" s="309">
        <f t="shared" si="25"/>
        <v>0</v>
      </c>
      <c r="X30" s="309">
        <f t="shared" si="26"/>
        <v>0</v>
      </c>
      <c r="Y30" s="309">
        <f t="shared" si="27"/>
        <v>644</v>
      </c>
      <c r="Z30" s="309">
        <v>0</v>
      </c>
      <c r="AA30" s="309">
        <v>0</v>
      </c>
      <c r="AB30" s="309">
        <v>0</v>
      </c>
      <c r="AC30" s="309">
        <v>0</v>
      </c>
      <c r="AD30" s="309">
        <v>0</v>
      </c>
      <c r="AE30" s="309">
        <v>0</v>
      </c>
      <c r="AF30" s="309">
        <v>0</v>
      </c>
      <c r="AG30" s="309">
        <v>0</v>
      </c>
      <c r="AH30" s="309">
        <v>0</v>
      </c>
      <c r="AI30" s="309">
        <v>0</v>
      </c>
      <c r="AJ30" s="309" t="s">
        <v>552</v>
      </c>
      <c r="AK30" s="309" t="s">
        <v>552</v>
      </c>
      <c r="AL30" s="309">
        <v>644</v>
      </c>
      <c r="AM30" s="309" t="s">
        <v>552</v>
      </c>
      <c r="AN30" s="309" t="s">
        <v>552</v>
      </c>
      <c r="AO30" s="309">
        <v>0</v>
      </c>
      <c r="AP30" s="309" t="s">
        <v>552</v>
      </c>
      <c r="AQ30" s="309">
        <v>0</v>
      </c>
      <c r="AR30" s="309" t="s">
        <v>552</v>
      </c>
      <c r="AS30" s="309">
        <v>0</v>
      </c>
      <c r="AT30" s="309">
        <f t="shared" si="28"/>
        <v>709</v>
      </c>
      <c r="AU30" s="309">
        <v>0</v>
      </c>
      <c r="AV30" s="309">
        <v>0</v>
      </c>
      <c r="AW30" s="309">
        <v>0</v>
      </c>
      <c r="AX30" s="309">
        <v>709</v>
      </c>
      <c r="AY30" s="309">
        <v>0</v>
      </c>
      <c r="AZ30" s="309">
        <v>0</v>
      </c>
      <c r="BA30" s="309">
        <v>0</v>
      </c>
      <c r="BB30" s="309">
        <v>0</v>
      </c>
      <c r="BC30" s="309">
        <v>0</v>
      </c>
      <c r="BD30" s="309">
        <v>0</v>
      </c>
      <c r="BE30" s="309" t="s">
        <v>552</v>
      </c>
      <c r="BF30" s="309" t="s">
        <v>552</v>
      </c>
      <c r="BG30" s="309" t="s">
        <v>552</v>
      </c>
      <c r="BH30" s="309" t="s">
        <v>552</v>
      </c>
      <c r="BI30" s="309" t="s">
        <v>552</v>
      </c>
      <c r="BJ30" s="309" t="s">
        <v>552</v>
      </c>
      <c r="BK30" s="309" t="s">
        <v>552</v>
      </c>
      <c r="BL30" s="309" t="s">
        <v>552</v>
      </c>
      <c r="BM30" s="309" t="s">
        <v>552</v>
      </c>
      <c r="BN30" s="309">
        <v>0</v>
      </c>
      <c r="BO30" s="309">
        <f t="shared" si="29"/>
        <v>0</v>
      </c>
      <c r="BP30" s="309">
        <v>0</v>
      </c>
      <c r="BQ30" s="309">
        <v>0</v>
      </c>
      <c r="BR30" s="309">
        <v>0</v>
      </c>
      <c r="BS30" s="309">
        <v>0</v>
      </c>
      <c r="BT30" s="309">
        <v>0</v>
      </c>
      <c r="BU30" s="309">
        <v>0</v>
      </c>
      <c r="BV30" s="309">
        <v>0</v>
      </c>
      <c r="BW30" s="309">
        <v>0</v>
      </c>
      <c r="BX30" s="309">
        <v>0</v>
      </c>
      <c r="BY30" s="309">
        <v>0</v>
      </c>
      <c r="BZ30" s="309">
        <v>0</v>
      </c>
      <c r="CA30" s="309">
        <v>0</v>
      </c>
      <c r="CB30" s="309" t="s">
        <v>552</v>
      </c>
      <c r="CC30" s="309" t="s">
        <v>552</v>
      </c>
      <c r="CD30" s="309" t="s">
        <v>552</v>
      </c>
      <c r="CE30" s="309" t="s">
        <v>552</v>
      </c>
      <c r="CF30" s="309" t="s">
        <v>552</v>
      </c>
      <c r="CG30" s="309" t="s">
        <v>552</v>
      </c>
      <c r="CH30" s="309" t="s">
        <v>552</v>
      </c>
      <c r="CI30" s="309">
        <v>0</v>
      </c>
      <c r="CJ30" s="309">
        <f t="shared" si="30"/>
        <v>0</v>
      </c>
      <c r="CK30" s="309">
        <v>0</v>
      </c>
      <c r="CL30" s="309">
        <v>0</v>
      </c>
      <c r="CM30" s="309">
        <v>0</v>
      </c>
      <c r="CN30" s="309">
        <v>0</v>
      </c>
      <c r="CO30" s="309">
        <v>0</v>
      </c>
      <c r="CP30" s="309">
        <v>0</v>
      </c>
      <c r="CQ30" s="309">
        <v>0</v>
      </c>
      <c r="CR30" s="309">
        <v>0</v>
      </c>
      <c r="CS30" s="309">
        <v>0</v>
      </c>
      <c r="CT30" s="309">
        <v>0</v>
      </c>
      <c r="CU30" s="309">
        <v>0</v>
      </c>
      <c r="CV30" s="309">
        <v>0</v>
      </c>
      <c r="CW30" s="309" t="s">
        <v>552</v>
      </c>
      <c r="CX30" s="309" t="s">
        <v>552</v>
      </c>
      <c r="CY30" s="309" t="s">
        <v>552</v>
      </c>
      <c r="CZ30" s="309" t="s">
        <v>552</v>
      </c>
      <c r="DA30" s="309" t="s">
        <v>552</v>
      </c>
      <c r="DB30" s="309" t="s">
        <v>552</v>
      </c>
      <c r="DC30" s="309" t="s">
        <v>552</v>
      </c>
      <c r="DD30" s="309">
        <v>0</v>
      </c>
      <c r="DE30" s="309">
        <f t="shared" si="31"/>
        <v>0</v>
      </c>
      <c r="DF30" s="309">
        <v>0</v>
      </c>
      <c r="DG30" s="309">
        <v>0</v>
      </c>
      <c r="DH30" s="309">
        <v>0</v>
      </c>
      <c r="DI30" s="309">
        <v>0</v>
      </c>
      <c r="DJ30" s="309">
        <v>0</v>
      </c>
      <c r="DK30" s="309">
        <v>0</v>
      </c>
      <c r="DL30" s="309">
        <v>0</v>
      </c>
      <c r="DM30" s="309">
        <v>0</v>
      </c>
      <c r="DN30" s="309">
        <v>0</v>
      </c>
      <c r="DO30" s="309">
        <v>0</v>
      </c>
      <c r="DP30" s="309">
        <v>0</v>
      </c>
      <c r="DQ30" s="309">
        <v>0</v>
      </c>
      <c r="DR30" s="309" t="s">
        <v>552</v>
      </c>
      <c r="DS30" s="309" t="s">
        <v>552</v>
      </c>
      <c r="DT30" s="309">
        <v>0</v>
      </c>
      <c r="DU30" s="309" t="s">
        <v>552</v>
      </c>
      <c r="DV30" s="309" t="s">
        <v>552</v>
      </c>
      <c r="DW30" s="309" t="s">
        <v>552</v>
      </c>
      <c r="DX30" s="309" t="s">
        <v>552</v>
      </c>
      <c r="DY30" s="309">
        <v>0</v>
      </c>
      <c r="DZ30" s="309">
        <f t="shared" si="32"/>
        <v>0</v>
      </c>
      <c r="EA30" s="309">
        <v>0</v>
      </c>
      <c r="EB30" s="309">
        <v>0</v>
      </c>
      <c r="EC30" s="309">
        <v>0</v>
      </c>
      <c r="ED30" s="309">
        <v>0</v>
      </c>
      <c r="EE30" s="309">
        <v>0</v>
      </c>
      <c r="EF30" s="309">
        <v>0</v>
      </c>
      <c r="EG30" s="309">
        <v>0</v>
      </c>
      <c r="EH30" s="309">
        <v>0</v>
      </c>
      <c r="EI30" s="309">
        <v>0</v>
      </c>
      <c r="EJ30" s="309">
        <v>0</v>
      </c>
      <c r="EK30" s="309" t="s">
        <v>552</v>
      </c>
      <c r="EL30" s="309" t="s">
        <v>552</v>
      </c>
      <c r="EM30" s="309" t="s">
        <v>552</v>
      </c>
      <c r="EN30" s="309">
        <v>0</v>
      </c>
      <c r="EO30" s="309">
        <v>0</v>
      </c>
      <c r="EP30" s="309" t="s">
        <v>552</v>
      </c>
      <c r="EQ30" s="309" t="s">
        <v>552</v>
      </c>
      <c r="ER30" s="309" t="s">
        <v>552</v>
      </c>
      <c r="ES30" s="309">
        <v>0</v>
      </c>
      <c r="ET30" s="309">
        <v>0</v>
      </c>
      <c r="EU30" s="309">
        <f t="shared" si="33"/>
        <v>170</v>
      </c>
      <c r="EV30" s="309">
        <v>0</v>
      </c>
      <c r="EW30" s="309">
        <v>0</v>
      </c>
      <c r="EX30" s="309">
        <v>0</v>
      </c>
      <c r="EY30" s="309">
        <v>0</v>
      </c>
      <c r="EZ30" s="309">
        <v>0</v>
      </c>
      <c r="FA30" s="309">
        <v>170</v>
      </c>
      <c r="FB30" s="309">
        <v>0</v>
      </c>
      <c r="FC30" s="309">
        <v>0</v>
      </c>
      <c r="FD30" s="309">
        <v>0</v>
      </c>
      <c r="FE30" s="309">
        <v>0</v>
      </c>
      <c r="FF30" s="309">
        <v>0</v>
      </c>
      <c r="FG30" s="309">
        <v>0</v>
      </c>
      <c r="FH30" s="309" t="s">
        <v>552</v>
      </c>
      <c r="FI30" s="309" t="s">
        <v>552</v>
      </c>
      <c r="FJ30" s="309" t="s">
        <v>552</v>
      </c>
      <c r="FK30" s="309">
        <v>0</v>
      </c>
      <c r="FL30" s="309">
        <v>0</v>
      </c>
      <c r="FM30" s="309">
        <v>0</v>
      </c>
      <c r="FN30" s="309">
        <v>0</v>
      </c>
      <c r="FO30" s="309">
        <v>0</v>
      </c>
    </row>
    <row r="31" spans="1:171" s="282" customFormat="1" ht="12" customHeight="1">
      <c r="A31" s="277" t="s">
        <v>555</v>
      </c>
      <c r="B31" s="278" t="s">
        <v>610</v>
      </c>
      <c r="C31" s="277" t="s">
        <v>611</v>
      </c>
      <c r="D31" s="309">
        <f t="shared" si="35"/>
        <v>1281</v>
      </c>
      <c r="E31" s="309">
        <f t="shared" si="35"/>
        <v>13</v>
      </c>
      <c r="F31" s="309">
        <f t="shared" si="35"/>
        <v>0</v>
      </c>
      <c r="G31" s="309">
        <f t="shared" si="35"/>
        <v>0</v>
      </c>
      <c r="H31" s="309">
        <f t="shared" si="35"/>
        <v>465</v>
      </c>
      <c r="I31" s="309">
        <f t="shared" si="35"/>
        <v>114</v>
      </c>
      <c r="J31" s="309">
        <f t="shared" si="35"/>
        <v>162</v>
      </c>
      <c r="K31" s="309">
        <f t="shared" si="35"/>
        <v>0</v>
      </c>
      <c r="L31" s="309">
        <f t="shared" si="35"/>
        <v>0</v>
      </c>
      <c r="M31" s="309">
        <f t="shared" si="35"/>
        <v>0</v>
      </c>
      <c r="N31" s="309">
        <f t="shared" si="35"/>
        <v>0</v>
      </c>
      <c r="O31" s="309">
        <f t="shared" si="35"/>
        <v>0</v>
      </c>
      <c r="P31" s="309">
        <f t="shared" si="35"/>
        <v>0</v>
      </c>
      <c r="Q31" s="309">
        <f t="shared" si="35"/>
        <v>527</v>
      </c>
      <c r="R31" s="309">
        <f t="shared" si="35"/>
        <v>0</v>
      </c>
      <c r="S31" s="309">
        <f t="shared" si="21"/>
        <v>0</v>
      </c>
      <c r="T31" s="309">
        <f t="shared" si="22"/>
        <v>0</v>
      </c>
      <c r="U31" s="309">
        <f t="shared" si="23"/>
        <v>0</v>
      </c>
      <c r="V31" s="309">
        <f t="shared" si="24"/>
        <v>0</v>
      </c>
      <c r="W31" s="309">
        <f t="shared" si="25"/>
        <v>0</v>
      </c>
      <c r="X31" s="309">
        <f t="shared" si="26"/>
        <v>0</v>
      </c>
      <c r="Y31" s="309">
        <f t="shared" si="27"/>
        <v>647</v>
      </c>
      <c r="Z31" s="309">
        <v>0</v>
      </c>
      <c r="AA31" s="309">
        <v>0</v>
      </c>
      <c r="AB31" s="309">
        <v>0</v>
      </c>
      <c r="AC31" s="309">
        <v>120</v>
      </c>
      <c r="AD31" s="309">
        <v>0</v>
      </c>
      <c r="AE31" s="309">
        <v>0</v>
      </c>
      <c r="AF31" s="309">
        <v>0</v>
      </c>
      <c r="AG31" s="309">
        <v>0</v>
      </c>
      <c r="AH31" s="309">
        <v>0</v>
      </c>
      <c r="AI31" s="309">
        <v>0</v>
      </c>
      <c r="AJ31" s="309" t="s">
        <v>552</v>
      </c>
      <c r="AK31" s="309" t="s">
        <v>552</v>
      </c>
      <c r="AL31" s="309">
        <v>527</v>
      </c>
      <c r="AM31" s="309" t="s">
        <v>552</v>
      </c>
      <c r="AN31" s="309" t="s">
        <v>552</v>
      </c>
      <c r="AO31" s="309">
        <v>0</v>
      </c>
      <c r="AP31" s="309" t="s">
        <v>552</v>
      </c>
      <c r="AQ31" s="309">
        <v>0</v>
      </c>
      <c r="AR31" s="309" t="s">
        <v>552</v>
      </c>
      <c r="AS31" s="309">
        <v>0</v>
      </c>
      <c r="AT31" s="309">
        <f t="shared" si="28"/>
        <v>165</v>
      </c>
      <c r="AU31" s="309">
        <v>0</v>
      </c>
      <c r="AV31" s="309">
        <v>0</v>
      </c>
      <c r="AW31" s="309">
        <v>0</v>
      </c>
      <c r="AX31" s="309">
        <v>165</v>
      </c>
      <c r="AY31" s="309">
        <v>0</v>
      </c>
      <c r="AZ31" s="309">
        <v>0</v>
      </c>
      <c r="BA31" s="309">
        <v>0</v>
      </c>
      <c r="BB31" s="309">
        <v>0</v>
      </c>
      <c r="BC31" s="309">
        <v>0</v>
      </c>
      <c r="BD31" s="309">
        <v>0</v>
      </c>
      <c r="BE31" s="309" t="s">
        <v>552</v>
      </c>
      <c r="BF31" s="309" t="s">
        <v>552</v>
      </c>
      <c r="BG31" s="309" t="s">
        <v>552</v>
      </c>
      <c r="BH31" s="309" t="s">
        <v>552</v>
      </c>
      <c r="BI31" s="309" t="s">
        <v>552</v>
      </c>
      <c r="BJ31" s="309" t="s">
        <v>552</v>
      </c>
      <c r="BK31" s="309" t="s">
        <v>552</v>
      </c>
      <c r="BL31" s="309" t="s">
        <v>552</v>
      </c>
      <c r="BM31" s="309" t="s">
        <v>552</v>
      </c>
      <c r="BN31" s="309">
        <v>0</v>
      </c>
      <c r="BO31" s="309">
        <f t="shared" si="29"/>
        <v>0</v>
      </c>
      <c r="BP31" s="309">
        <v>0</v>
      </c>
      <c r="BQ31" s="309">
        <v>0</v>
      </c>
      <c r="BR31" s="309">
        <v>0</v>
      </c>
      <c r="BS31" s="309">
        <v>0</v>
      </c>
      <c r="BT31" s="309">
        <v>0</v>
      </c>
      <c r="BU31" s="309">
        <v>0</v>
      </c>
      <c r="BV31" s="309">
        <v>0</v>
      </c>
      <c r="BW31" s="309">
        <v>0</v>
      </c>
      <c r="BX31" s="309">
        <v>0</v>
      </c>
      <c r="BY31" s="309">
        <v>0</v>
      </c>
      <c r="BZ31" s="309">
        <v>0</v>
      </c>
      <c r="CA31" s="309">
        <v>0</v>
      </c>
      <c r="CB31" s="309" t="s">
        <v>552</v>
      </c>
      <c r="CC31" s="309" t="s">
        <v>552</v>
      </c>
      <c r="CD31" s="309" t="s">
        <v>552</v>
      </c>
      <c r="CE31" s="309" t="s">
        <v>552</v>
      </c>
      <c r="CF31" s="309" t="s">
        <v>552</v>
      </c>
      <c r="CG31" s="309" t="s">
        <v>552</v>
      </c>
      <c r="CH31" s="309" t="s">
        <v>552</v>
      </c>
      <c r="CI31" s="309">
        <v>0</v>
      </c>
      <c r="CJ31" s="309">
        <f t="shared" si="30"/>
        <v>0</v>
      </c>
      <c r="CK31" s="309">
        <v>0</v>
      </c>
      <c r="CL31" s="309">
        <v>0</v>
      </c>
      <c r="CM31" s="309">
        <v>0</v>
      </c>
      <c r="CN31" s="309">
        <v>0</v>
      </c>
      <c r="CO31" s="309">
        <v>0</v>
      </c>
      <c r="CP31" s="309">
        <v>0</v>
      </c>
      <c r="CQ31" s="309">
        <v>0</v>
      </c>
      <c r="CR31" s="309">
        <v>0</v>
      </c>
      <c r="CS31" s="309">
        <v>0</v>
      </c>
      <c r="CT31" s="309">
        <v>0</v>
      </c>
      <c r="CU31" s="309">
        <v>0</v>
      </c>
      <c r="CV31" s="309">
        <v>0</v>
      </c>
      <c r="CW31" s="309" t="s">
        <v>552</v>
      </c>
      <c r="CX31" s="309" t="s">
        <v>552</v>
      </c>
      <c r="CY31" s="309" t="s">
        <v>552</v>
      </c>
      <c r="CZ31" s="309" t="s">
        <v>552</v>
      </c>
      <c r="DA31" s="309" t="s">
        <v>552</v>
      </c>
      <c r="DB31" s="309" t="s">
        <v>552</v>
      </c>
      <c r="DC31" s="309" t="s">
        <v>552</v>
      </c>
      <c r="DD31" s="309">
        <v>0</v>
      </c>
      <c r="DE31" s="309">
        <f t="shared" si="31"/>
        <v>0</v>
      </c>
      <c r="DF31" s="309">
        <v>0</v>
      </c>
      <c r="DG31" s="309">
        <v>0</v>
      </c>
      <c r="DH31" s="309">
        <v>0</v>
      </c>
      <c r="DI31" s="309">
        <v>0</v>
      </c>
      <c r="DJ31" s="309">
        <v>0</v>
      </c>
      <c r="DK31" s="309">
        <v>0</v>
      </c>
      <c r="DL31" s="309">
        <v>0</v>
      </c>
      <c r="DM31" s="309">
        <v>0</v>
      </c>
      <c r="DN31" s="309">
        <v>0</v>
      </c>
      <c r="DO31" s="309">
        <v>0</v>
      </c>
      <c r="DP31" s="309">
        <v>0</v>
      </c>
      <c r="DQ31" s="309">
        <v>0</v>
      </c>
      <c r="DR31" s="309" t="s">
        <v>552</v>
      </c>
      <c r="DS31" s="309" t="s">
        <v>552</v>
      </c>
      <c r="DT31" s="309">
        <v>0</v>
      </c>
      <c r="DU31" s="309" t="s">
        <v>552</v>
      </c>
      <c r="DV31" s="309" t="s">
        <v>552</v>
      </c>
      <c r="DW31" s="309" t="s">
        <v>552</v>
      </c>
      <c r="DX31" s="309" t="s">
        <v>552</v>
      </c>
      <c r="DY31" s="309">
        <v>0</v>
      </c>
      <c r="DZ31" s="309">
        <f t="shared" si="32"/>
        <v>0</v>
      </c>
      <c r="EA31" s="309">
        <v>0</v>
      </c>
      <c r="EB31" s="309">
        <v>0</v>
      </c>
      <c r="EC31" s="309">
        <v>0</v>
      </c>
      <c r="ED31" s="309">
        <v>0</v>
      </c>
      <c r="EE31" s="309">
        <v>0</v>
      </c>
      <c r="EF31" s="309">
        <v>0</v>
      </c>
      <c r="EG31" s="309">
        <v>0</v>
      </c>
      <c r="EH31" s="309">
        <v>0</v>
      </c>
      <c r="EI31" s="309">
        <v>0</v>
      </c>
      <c r="EJ31" s="309">
        <v>0</v>
      </c>
      <c r="EK31" s="309" t="s">
        <v>552</v>
      </c>
      <c r="EL31" s="309" t="s">
        <v>552</v>
      </c>
      <c r="EM31" s="309" t="s">
        <v>552</v>
      </c>
      <c r="EN31" s="309">
        <v>0</v>
      </c>
      <c r="EO31" s="309">
        <v>0</v>
      </c>
      <c r="EP31" s="309" t="s">
        <v>552</v>
      </c>
      <c r="EQ31" s="309" t="s">
        <v>552</v>
      </c>
      <c r="ER31" s="309" t="s">
        <v>552</v>
      </c>
      <c r="ES31" s="309">
        <v>0</v>
      </c>
      <c r="ET31" s="309">
        <v>0</v>
      </c>
      <c r="EU31" s="309">
        <f t="shared" si="33"/>
        <v>469</v>
      </c>
      <c r="EV31" s="309">
        <v>13</v>
      </c>
      <c r="EW31" s="309">
        <v>0</v>
      </c>
      <c r="EX31" s="309">
        <v>0</v>
      </c>
      <c r="EY31" s="309">
        <v>180</v>
      </c>
      <c r="EZ31" s="309">
        <v>114</v>
      </c>
      <c r="FA31" s="309">
        <v>162</v>
      </c>
      <c r="FB31" s="309">
        <v>0</v>
      </c>
      <c r="FC31" s="309">
        <v>0</v>
      </c>
      <c r="FD31" s="309">
        <v>0</v>
      </c>
      <c r="FE31" s="309">
        <v>0</v>
      </c>
      <c r="FF31" s="309">
        <v>0</v>
      </c>
      <c r="FG31" s="309">
        <v>0</v>
      </c>
      <c r="FH31" s="309" t="s">
        <v>552</v>
      </c>
      <c r="FI31" s="309" t="s">
        <v>552</v>
      </c>
      <c r="FJ31" s="309" t="s">
        <v>552</v>
      </c>
      <c r="FK31" s="309">
        <v>0</v>
      </c>
      <c r="FL31" s="309">
        <v>0</v>
      </c>
      <c r="FM31" s="309">
        <v>0</v>
      </c>
      <c r="FN31" s="309">
        <v>0</v>
      </c>
      <c r="FO31" s="309">
        <v>0</v>
      </c>
    </row>
    <row r="32" spans="1:171" s="282" customFormat="1" ht="12" customHeight="1">
      <c r="A32" s="277" t="s">
        <v>555</v>
      </c>
      <c r="B32" s="278" t="s">
        <v>612</v>
      </c>
      <c r="C32" s="277" t="s">
        <v>613</v>
      </c>
      <c r="D32" s="309">
        <f t="shared" si="35"/>
        <v>526</v>
      </c>
      <c r="E32" s="309">
        <f t="shared" si="35"/>
        <v>0</v>
      </c>
      <c r="F32" s="309">
        <f t="shared" si="35"/>
        <v>0</v>
      </c>
      <c r="G32" s="309">
        <f t="shared" si="35"/>
        <v>0</v>
      </c>
      <c r="H32" s="309">
        <f t="shared" si="35"/>
        <v>145</v>
      </c>
      <c r="I32" s="309">
        <f t="shared" si="35"/>
        <v>296</v>
      </c>
      <c r="J32" s="309">
        <f t="shared" si="35"/>
        <v>0</v>
      </c>
      <c r="K32" s="309">
        <f t="shared" si="35"/>
        <v>0</v>
      </c>
      <c r="L32" s="309">
        <f t="shared" si="35"/>
        <v>0</v>
      </c>
      <c r="M32" s="309">
        <f t="shared" si="35"/>
        <v>0</v>
      </c>
      <c r="N32" s="309">
        <f t="shared" si="35"/>
        <v>0</v>
      </c>
      <c r="O32" s="309">
        <f t="shared" si="35"/>
        <v>0</v>
      </c>
      <c r="P32" s="309">
        <f t="shared" si="35"/>
        <v>0</v>
      </c>
      <c r="Q32" s="309">
        <f t="shared" si="35"/>
        <v>75</v>
      </c>
      <c r="R32" s="309">
        <f t="shared" si="35"/>
        <v>0</v>
      </c>
      <c r="S32" s="309">
        <f t="shared" si="21"/>
        <v>0</v>
      </c>
      <c r="T32" s="309">
        <f t="shared" si="22"/>
        <v>0</v>
      </c>
      <c r="U32" s="309">
        <f t="shared" si="23"/>
        <v>0</v>
      </c>
      <c r="V32" s="309">
        <f t="shared" si="24"/>
        <v>0</v>
      </c>
      <c r="W32" s="309">
        <f t="shared" si="25"/>
        <v>0</v>
      </c>
      <c r="X32" s="309">
        <f t="shared" si="26"/>
        <v>10</v>
      </c>
      <c r="Y32" s="309">
        <f t="shared" si="27"/>
        <v>85</v>
      </c>
      <c r="Z32" s="309">
        <v>0</v>
      </c>
      <c r="AA32" s="309">
        <v>0</v>
      </c>
      <c r="AB32" s="309">
        <v>0</v>
      </c>
      <c r="AC32" s="309">
        <v>0</v>
      </c>
      <c r="AD32" s="309">
        <v>0</v>
      </c>
      <c r="AE32" s="309">
        <v>0</v>
      </c>
      <c r="AF32" s="309">
        <v>0</v>
      </c>
      <c r="AG32" s="309">
        <v>0</v>
      </c>
      <c r="AH32" s="309">
        <v>0</v>
      </c>
      <c r="AI32" s="309">
        <v>0</v>
      </c>
      <c r="AJ32" s="309" t="s">
        <v>552</v>
      </c>
      <c r="AK32" s="309" t="s">
        <v>552</v>
      </c>
      <c r="AL32" s="309">
        <v>75</v>
      </c>
      <c r="AM32" s="309" t="s">
        <v>552</v>
      </c>
      <c r="AN32" s="309" t="s">
        <v>552</v>
      </c>
      <c r="AO32" s="309">
        <v>0</v>
      </c>
      <c r="AP32" s="309" t="s">
        <v>552</v>
      </c>
      <c r="AQ32" s="309">
        <v>0</v>
      </c>
      <c r="AR32" s="309" t="s">
        <v>552</v>
      </c>
      <c r="AS32" s="309">
        <v>10</v>
      </c>
      <c r="AT32" s="309">
        <f t="shared" si="28"/>
        <v>0</v>
      </c>
      <c r="AU32" s="309">
        <v>0</v>
      </c>
      <c r="AV32" s="309">
        <v>0</v>
      </c>
      <c r="AW32" s="309">
        <v>0</v>
      </c>
      <c r="AX32" s="309">
        <v>0</v>
      </c>
      <c r="AY32" s="309">
        <v>0</v>
      </c>
      <c r="AZ32" s="309">
        <v>0</v>
      </c>
      <c r="BA32" s="309">
        <v>0</v>
      </c>
      <c r="BB32" s="309">
        <v>0</v>
      </c>
      <c r="BC32" s="309">
        <v>0</v>
      </c>
      <c r="BD32" s="309">
        <v>0</v>
      </c>
      <c r="BE32" s="309" t="s">
        <v>552</v>
      </c>
      <c r="BF32" s="309" t="s">
        <v>552</v>
      </c>
      <c r="BG32" s="309" t="s">
        <v>552</v>
      </c>
      <c r="BH32" s="309" t="s">
        <v>552</v>
      </c>
      <c r="BI32" s="309" t="s">
        <v>552</v>
      </c>
      <c r="BJ32" s="309" t="s">
        <v>552</v>
      </c>
      <c r="BK32" s="309" t="s">
        <v>552</v>
      </c>
      <c r="BL32" s="309" t="s">
        <v>552</v>
      </c>
      <c r="BM32" s="309" t="s">
        <v>552</v>
      </c>
      <c r="BN32" s="309">
        <v>0</v>
      </c>
      <c r="BO32" s="309">
        <f t="shared" si="29"/>
        <v>0</v>
      </c>
      <c r="BP32" s="309">
        <v>0</v>
      </c>
      <c r="BQ32" s="309">
        <v>0</v>
      </c>
      <c r="BR32" s="309">
        <v>0</v>
      </c>
      <c r="BS32" s="309">
        <v>0</v>
      </c>
      <c r="BT32" s="309">
        <v>0</v>
      </c>
      <c r="BU32" s="309">
        <v>0</v>
      </c>
      <c r="BV32" s="309">
        <v>0</v>
      </c>
      <c r="BW32" s="309">
        <v>0</v>
      </c>
      <c r="BX32" s="309">
        <v>0</v>
      </c>
      <c r="BY32" s="309">
        <v>0</v>
      </c>
      <c r="BZ32" s="309">
        <v>0</v>
      </c>
      <c r="CA32" s="309">
        <v>0</v>
      </c>
      <c r="CB32" s="309" t="s">
        <v>552</v>
      </c>
      <c r="CC32" s="309" t="s">
        <v>552</v>
      </c>
      <c r="CD32" s="309" t="s">
        <v>552</v>
      </c>
      <c r="CE32" s="309" t="s">
        <v>552</v>
      </c>
      <c r="CF32" s="309" t="s">
        <v>552</v>
      </c>
      <c r="CG32" s="309" t="s">
        <v>552</v>
      </c>
      <c r="CH32" s="309" t="s">
        <v>552</v>
      </c>
      <c r="CI32" s="309">
        <v>0</v>
      </c>
      <c r="CJ32" s="309">
        <f t="shared" si="30"/>
        <v>0</v>
      </c>
      <c r="CK32" s="309">
        <v>0</v>
      </c>
      <c r="CL32" s="309">
        <v>0</v>
      </c>
      <c r="CM32" s="309">
        <v>0</v>
      </c>
      <c r="CN32" s="309">
        <v>0</v>
      </c>
      <c r="CO32" s="309">
        <v>0</v>
      </c>
      <c r="CP32" s="309">
        <v>0</v>
      </c>
      <c r="CQ32" s="309">
        <v>0</v>
      </c>
      <c r="CR32" s="309">
        <v>0</v>
      </c>
      <c r="CS32" s="309">
        <v>0</v>
      </c>
      <c r="CT32" s="309">
        <v>0</v>
      </c>
      <c r="CU32" s="309">
        <v>0</v>
      </c>
      <c r="CV32" s="309">
        <v>0</v>
      </c>
      <c r="CW32" s="309" t="s">
        <v>552</v>
      </c>
      <c r="CX32" s="309" t="s">
        <v>552</v>
      </c>
      <c r="CY32" s="309" t="s">
        <v>552</v>
      </c>
      <c r="CZ32" s="309" t="s">
        <v>552</v>
      </c>
      <c r="DA32" s="309" t="s">
        <v>552</v>
      </c>
      <c r="DB32" s="309" t="s">
        <v>552</v>
      </c>
      <c r="DC32" s="309" t="s">
        <v>552</v>
      </c>
      <c r="DD32" s="309">
        <v>0</v>
      </c>
      <c r="DE32" s="309">
        <f t="shared" si="31"/>
        <v>0</v>
      </c>
      <c r="DF32" s="309">
        <v>0</v>
      </c>
      <c r="DG32" s="309">
        <v>0</v>
      </c>
      <c r="DH32" s="309">
        <v>0</v>
      </c>
      <c r="DI32" s="309">
        <v>0</v>
      </c>
      <c r="DJ32" s="309">
        <v>0</v>
      </c>
      <c r="DK32" s="309">
        <v>0</v>
      </c>
      <c r="DL32" s="309">
        <v>0</v>
      </c>
      <c r="DM32" s="309">
        <v>0</v>
      </c>
      <c r="DN32" s="309">
        <v>0</v>
      </c>
      <c r="DO32" s="309">
        <v>0</v>
      </c>
      <c r="DP32" s="309">
        <v>0</v>
      </c>
      <c r="DQ32" s="309">
        <v>0</v>
      </c>
      <c r="DR32" s="309" t="s">
        <v>552</v>
      </c>
      <c r="DS32" s="309" t="s">
        <v>552</v>
      </c>
      <c r="DT32" s="309">
        <v>0</v>
      </c>
      <c r="DU32" s="309" t="s">
        <v>552</v>
      </c>
      <c r="DV32" s="309" t="s">
        <v>552</v>
      </c>
      <c r="DW32" s="309" t="s">
        <v>552</v>
      </c>
      <c r="DX32" s="309" t="s">
        <v>552</v>
      </c>
      <c r="DY32" s="309">
        <v>0</v>
      </c>
      <c r="DZ32" s="309">
        <f t="shared" si="32"/>
        <v>0</v>
      </c>
      <c r="EA32" s="309">
        <v>0</v>
      </c>
      <c r="EB32" s="309">
        <v>0</v>
      </c>
      <c r="EC32" s="309">
        <v>0</v>
      </c>
      <c r="ED32" s="309">
        <v>0</v>
      </c>
      <c r="EE32" s="309">
        <v>0</v>
      </c>
      <c r="EF32" s="309">
        <v>0</v>
      </c>
      <c r="EG32" s="309">
        <v>0</v>
      </c>
      <c r="EH32" s="309">
        <v>0</v>
      </c>
      <c r="EI32" s="309">
        <v>0</v>
      </c>
      <c r="EJ32" s="309">
        <v>0</v>
      </c>
      <c r="EK32" s="309" t="s">
        <v>552</v>
      </c>
      <c r="EL32" s="309" t="s">
        <v>552</v>
      </c>
      <c r="EM32" s="309" t="s">
        <v>552</v>
      </c>
      <c r="EN32" s="309">
        <v>0</v>
      </c>
      <c r="EO32" s="309">
        <v>0</v>
      </c>
      <c r="EP32" s="309" t="s">
        <v>552</v>
      </c>
      <c r="EQ32" s="309" t="s">
        <v>552</v>
      </c>
      <c r="ER32" s="309" t="s">
        <v>552</v>
      </c>
      <c r="ES32" s="309">
        <v>0</v>
      </c>
      <c r="ET32" s="309">
        <v>0</v>
      </c>
      <c r="EU32" s="309">
        <f t="shared" si="33"/>
        <v>441</v>
      </c>
      <c r="EV32" s="309">
        <v>0</v>
      </c>
      <c r="EW32" s="309">
        <v>0</v>
      </c>
      <c r="EX32" s="309">
        <v>0</v>
      </c>
      <c r="EY32" s="309">
        <v>145</v>
      </c>
      <c r="EZ32" s="309">
        <v>296</v>
      </c>
      <c r="FA32" s="309">
        <v>0</v>
      </c>
      <c r="FB32" s="309">
        <v>0</v>
      </c>
      <c r="FC32" s="309">
        <v>0</v>
      </c>
      <c r="FD32" s="309">
        <v>0</v>
      </c>
      <c r="FE32" s="309">
        <v>0</v>
      </c>
      <c r="FF32" s="309">
        <v>0</v>
      </c>
      <c r="FG32" s="309">
        <v>0</v>
      </c>
      <c r="FH32" s="309" t="s">
        <v>552</v>
      </c>
      <c r="FI32" s="309" t="s">
        <v>552</v>
      </c>
      <c r="FJ32" s="309" t="s">
        <v>552</v>
      </c>
      <c r="FK32" s="309">
        <v>0</v>
      </c>
      <c r="FL32" s="309">
        <v>0</v>
      </c>
      <c r="FM32" s="309">
        <v>0</v>
      </c>
      <c r="FN32" s="309">
        <v>0</v>
      </c>
      <c r="FO32" s="309">
        <v>0</v>
      </c>
    </row>
    <row r="33" spans="1:171" s="282" customFormat="1" ht="12" customHeight="1">
      <c r="A33" s="277" t="s">
        <v>555</v>
      </c>
      <c r="B33" s="278" t="s">
        <v>614</v>
      </c>
      <c r="C33" s="277" t="s">
        <v>615</v>
      </c>
      <c r="D33" s="309">
        <f t="shared" si="35"/>
        <v>1425</v>
      </c>
      <c r="E33" s="309">
        <f t="shared" si="35"/>
        <v>82</v>
      </c>
      <c r="F33" s="309">
        <f t="shared" si="35"/>
        <v>0</v>
      </c>
      <c r="G33" s="309">
        <f t="shared" si="35"/>
        <v>0</v>
      </c>
      <c r="H33" s="309">
        <f t="shared" si="35"/>
        <v>527</v>
      </c>
      <c r="I33" s="309">
        <f t="shared" si="35"/>
        <v>331</v>
      </c>
      <c r="J33" s="309">
        <f t="shared" si="35"/>
        <v>90</v>
      </c>
      <c r="K33" s="309">
        <f t="shared" si="35"/>
        <v>0</v>
      </c>
      <c r="L33" s="309">
        <f t="shared" si="35"/>
        <v>16</v>
      </c>
      <c r="M33" s="309">
        <f t="shared" si="35"/>
        <v>0</v>
      </c>
      <c r="N33" s="309">
        <f t="shared" si="35"/>
        <v>16</v>
      </c>
      <c r="O33" s="309">
        <f t="shared" si="35"/>
        <v>0</v>
      </c>
      <c r="P33" s="309">
        <f t="shared" si="35"/>
        <v>0</v>
      </c>
      <c r="Q33" s="309">
        <f t="shared" si="35"/>
        <v>363</v>
      </c>
      <c r="R33" s="309">
        <f t="shared" si="35"/>
        <v>0</v>
      </c>
      <c r="S33" s="309">
        <f t="shared" si="21"/>
        <v>0</v>
      </c>
      <c r="T33" s="309">
        <f t="shared" si="22"/>
        <v>0</v>
      </c>
      <c r="U33" s="309">
        <f t="shared" si="23"/>
        <v>0</v>
      </c>
      <c r="V33" s="309">
        <f t="shared" si="24"/>
        <v>0</v>
      </c>
      <c r="W33" s="309">
        <f t="shared" si="25"/>
        <v>0</v>
      </c>
      <c r="X33" s="309">
        <f t="shared" si="26"/>
        <v>0</v>
      </c>
      <c r="Y33" s="309">
        <f t="shared" si="27"/>
        <v>461</v>
      </c>
      <c r="Z33" s="309">
        <v>82</v>
      </c>
      <c r="AA33" s="309">
        <v>0</v>
      </c>
      <c r="AB33" s="309">
        <v>0</v>
      </c>
      <c r="AC33" s="309">
        <v>0</v>
      </c>
      <c r="AD33" s="309">
        <v>0</v>
      </c>
      <c r="AE33" s="309">
        <v>0</v>
      </c>
      <c r="AF33" s="309">
        <v>0</v>
      </c>
      <c r="AG33" s="309">
        <v>0</v>
      </c>
      <c r="AH33" s="309">
        <v>0</v>
      </c>
      <c r="AI33" s="309">
        <v>16</v>
      </c>
      <c r="AJ33" s="309" t="s">
        <v>552</v>
      </c>
      <c r="AK33" s="309" t="s">
        <v>552</v>
      </c>
      <c r="AL33" s="309">
        <v>363</v>
      </c>
      <c r="AM33" s="309" t="s">
        <v>552</v>
      </c>
      <c r="AN33" s="309" t="s">
        <v>552</v>
      </c>
      <c r="AO33" s="309">
        <v>0</v>
      </c>
      <c r="AP33" s="309" t="s">
        <v>552</v>
      </c>
      <c r="AQ33" s="309">
        <v>0</v>
      </c>
      <c r="AR33" s="309" t="s">
        <v>552</v>
      </c>
      <c r="AS33" s="309">
        <v>0</v>
      </c>
      <c r="AT33" s="309">
        <f t="shared" si="28"/>
        <v>527</v>
      </c>
      <c r="AU33" s="309">
        <v>0</v>
      </c>
      <c r="AV33" s="309">
        <v>0</v>
      </c>
      <c r="AW33" s="309">
        <v>0</v>
      </c>
      <c r="AX33" s="309">
        <v>527</v>
      </c>
      <c r="AY33" s="309">
        <v>0</v>
      </c>
      <c r="AZ33" s="309">
        <v>0</v>
      </c>
      <c r="BA33" s="309">
        <v>0</v>
      </c>
      <c r="BB33" s="309">
        <v>0</v>
      </c>
      <c r="BC33" s="309">
        <v>0</v>
      </c>
      <c r="BD33" s="309">
        <v>0</v>
      </c>
      <c r="BE33" s="309" t="s">
        <v>552</v>
      </c>
      <c r="BF33" s="309" t="s">
        <v>552</v>
      </c>
      <c r="BG33" s="309" t="s">
        <v>552</v>
      </c>
      <c r="BH33" s="309" t="s">
        <v>552</v>
      </c>
      <c r="BI33" s="309" t="s">
        <v>552</v>
      </c>
      <c r="BJ33" s="309" t="s">
        <v>552</v>
      </c>
      <c r="BK33" s="309" t="s">
        <v>552</v>
      </c>
      <c r="BL33" s="309" t="s">
        <v>552</v>
      </c>
      <c r="BM33" s="309" t="s">
        <v>552</v>
      </c>
      <c r="BN33" s="309">
        <v>0</v>
      </c>
      <c r="BO33" s="309">
        <f t="shared" si="29"/>
        <v>0</v>
      </c>
      <c r="BP33" s="309">
        <v>0</v>
      </c>
      <c r="BQ33" s="309">
        <v>0</v>
      </c>
      <c r="BR33" s="309">
        <v>0</v>
      </c>
      <c r="BS33" s="309">
        <v>0</v>
      </c>
      <c r="BT33" s="309">
        <v>0</v>
      </c>
      <c r="BU33" s="309">
        <v>0</v>
      </c>
      <c r="BV33" s="309">
        <v>0</v>
      </c>
      <c r="BW33" s="309">
        <v>0</v>
      </c>
      <c r="BX33" s="309">
        <v>0</v>
      </c>
      <c r="BY33" s="309">
        <v>0</v>
      </c>
      <c r="BZ33" s="309">
        <v>0</v>
      </c>
      <c r="CA33" s="309">
        <v>0</v>
      </c>
      <c r="CB33" s="309" t="s">
        <v>552</v>
      </c>
      <c r="CC33" s="309" t="s">
        <v>552</v>
      </c>
      <c r="CD33" s="309" t="s">
        <v>552</v>
      </c>
      <c r="CE33" s="309" t="s">
        <v>552</v>
      </c>
      <c r="CF33" s="309" t="s">
        <v>552</v>
      </c>
      <c r="CG33" s="309" t="s">
        <v>552</v>
      </c>
      <c r="CH33" s="309" t="s">
        <v>552</v>
      </c>
      <c r="CI33" s="309">
        <v>0</v>
      </c>
      <c r="CJ33" s="309">
        <f t="shared" si="30"/>
        <v>0</v>
      </c>
      <c r="CK33" s="309">
        <v>0</v>
      </c>
      <c r="CL33" s="309">
        <v>0</v>
      </c>
      <c r="CM33" s="309">
        <v>0</v>
      </c>
      <c r="CN33" s="309">
        <v>0</v>
      </c>
      <c r="CO33" s="309">
        <v>0</v>
      </c>
      <c r="CP33" s="309">
        <v>0</v>
      </c>
      <c r="CQ33" s="309">
        <v>0</v>
      </c>
      <c r="CR33" s="309">
        <v>0</v>
      </c>
      <c r="CS33" s="309">
        <v>0</v>
      </c>
      <c r="CT33" s="309">
        <v>0</v>
      </c>
      <c r="CU33" s="309">
        <v>0</v>
      </c>
      <c r="CV33" s="309">
        <v>0</v>
      </c>
      <c r="CW33" s="309" t="s">
        <v>552</v>
      </c>
      <c r="CX33" s="309" t="s">
        <v>552</v>
      </c>
      <c r="CY33" s="309" t="s">
        <v>552</v>
      </c>
      <c r="CZ33" s="309" t="s">
        <v>552</v>
      </c>
      <c r="DA33" s="309" t="s">
        <v>552</v>
      </c>
      <c r="DB33" s="309" t="s">
        <v>552</v>
      </c>
      <c r="DC33" s="309" t="s">
        <v>552</v>
      </c>
      <c r="DD33" s="309">
        <v>0</v>
      </c>
      <c r="DE33" s="309">
        <f t="shared" si="31"/>
        <v>0</v>
      </c>
      <c r="DF33" s="309">
        <v>0</v>
      </c>
      <c r="DG33" s="309">
        <v>0</v>
      </c>
      <c r="DH33" s="309">
        <v>0</v>
      </c>
      <c r="DI33" s="309">
        <v>0</v>
      </c>
      <c r="DJ33" s="309">
        <v>0</v>
      </c>
      <c r="DK33" s="309">
        <v>0</v>
      </c>
      <c r="DL33" s="309">
        <v>0</v>
      </c>
      <c r="DM33" s="309">
        <v>0</v>
      </c>
      <c r="DN33" s="309">
        <v>0</v>
      </c>
      <c r="DO33" s="309">
        <v>0</v>
      </c>
      <c r="DP33" s="309">
        <v>0</v>
      </c>
      <c r="DQ33" s="309">
        <v>0</v>
      </c>
      <c r="DR33" s="309" t="s">
        <v>552</v>
      </c>
      <c r="DS33" s="309" t="s">
        <v>552</v>
      </c>
      <c r="DT33" s="309">
        <v>0</v>
      </c>
      <c r="DU33" s="309" t="s">
        <v>552</v>
      </c>
      <c r="DV33" s="309" t="s">
        <v>552</v>
      </c>
      <c r="DW33" s="309" t="s">
        <v>552</v>
      </c>
      <c r="DX33" s="309" t="s">
        <v>552</v>
      </c>
      <c r="DY33" s="309">
        <v>0</v>
      </c>
      <c r="DZ33" s="309">
        <f t="shared" si="32"/>
        <v>0</v>
      </c>
      <c r="EA33" s="309">
        <v>0</v>
      </c>
      <c r="EB33" s="309">
        <v>0</v>
      </c>
      <c r="EC33" s="309">
        <v>0</v>
      </c>
      <c r="ED33" s="309">
        <v>0</v>
      </c>
      <c r="EE33" s="309">
        <v>0</v>
      </c>
      <c r="EF33" s="309">
        <v>0</v>
      </c>
      <c r="EG33" s="309">
        <v>0</v>
      </c>
      <c r="EH33" s="309">
        <v>0</v>
      </c>
      <c r="EI33" s="309">
        <v>0</v>
      </c>
      <c r="EJ33" s="309">
        <v>0</v>
      </c>
      <c r="EK33" s="309" t="s">
        <v>552</v>
      </c>
      <c r="EL33" s="309" t="s">
        <v>552</v>
      </c>
      <c r="EM33" s="309" t="s">
        <v>552</v>
      </c>
      <c r="EN33" s="309">
        <v>0</v>
      </c>
      <c r="EO33" s="309">
        <v>0</v>
      </c>
      <c r="EP33" s="309" t="s">
        <v>552</v>
      </c>
      <c r="EQ33" s="309" t="s">
        <v>552</v>
      </c>
      <c r="ER33" s="309" t="s">
        <v>552</v>
      </c>
      <c r="ES33" s="309">
        <v>0</v>
      </c>
      <c r="ET33" s="309">
        <v>0</v>
      </c>
      <c r="EU33" s="309">
        <f t="shared" si="33"/>
        <v>437</v>
      </c>
      <c r="EV33" s="309">
        <v>0</v>
      </c>
      <c r="EW33" s="309">
        <v>0</v>
      </c>
      <c r="EX33" s="309">
        <v>0</v>
      </c>
      <c r="EY33" s="309">
        <v>0</v>
      </c>
      <c r="EZ33" s="309">
        <v>331</v>
      </c>
      <c r="FA33" s="309">
        <v>90</v>
      </c>
      <c r="FB33" s="309">
        <v>0</v>
      </c>
      <c r="FC33" s="309">
        <v>16</v>
      </c>
      <c r="FD33" s="309">
        <v>0</v>
      </c>
      <c r="FE33" s="309">
        <v>0</v>
      </c>
      <c r="FF33" s="309">
        <v>0</v>
      </c>
      <c r="FG33" s="309">
        <v>0</v>
      </c>
      <c r="FH33" s="309" t="s">
        <v>552</v>
      </c>
      <c r="FI33" s="309" t="s">
        <v>552</v>
      </c>
      <c r="FJ33" s="309" t="s">
        <v>552</v>
      </c>
      <c r="FK33" s="309">
        <v>0</v>
      </c>
      <c r="FL33" s="309">
        <v>0</v>
      </c>
      <c r="FM33" s="309">
        <v>0</v>
      </c>
      <c r="FN33" s="309">
        <v>0</v>
      </c>
      <c r="FO33" s="309">
        <v>0</v>
      </c>
    </row>
    <row r="34" spans="1:171" s="282" customFormat="1" ht="12" customHeight="1">
      <c r="A34" s="277" t="s">
        <v>555</v>
      </c>
      <c r="B34" s="278" t="s">
        <v>616</v>
      </c>
      <c r="C34" s="277" t="s">
        <v>617</v>
      </c>
      <c r="D34" s="309">
        <f t="shared" si="35"/>
        <v>2109</v>
      </c>
      <c r="E34" s="309">
        <f t="shared" si="35"/>
        <v>508</v>
      </c>
      <c r="F34" s="309">
        <f t="shared" si="35"/>
        <v>0</v>
      </c>
      <c r="G34" s="309">
        <f t="shared" si="35"/>
        <v>0</v>
      </c>
      <c r="H34" s="309">
        <f t="shared" si="35"/>
        <v>541</v>
      </c>
      <c r="I34" s="309">
        <f t="shared" si="35"/>
        <v>233</v>
      </c>
      <c r="J34" s="309">
        <f t="shared" si="35"/>
        <v>62</v>
      </c>
      <c r="K34" s="309">
        <f t="shared" si="35"/>
        <v>0</v>
      </c>
      <c r="L34" s="309">
        <f t="shared" si="35"/>
        <v>0</v>
      </c>
      <c r="M34" s="309">
        <f t="shared" si="35"/>
        <v>0</v>
      </c>
      <c r="N34" s="309">
        <f t="shared" si="35"/>
        <v>3</v>
      </c>
      <c r="O34" s="309">
        <f t="shared" si="35"/>
        <v>0</v>
      </c>
      <c r="P34" s="309">
        <f t="shared" si="35"/>
        <v>0</v>
      </c>
      <c r="Q34" s="309">
        <f t="shared" si="35"/>
        <v>679</v>
      </c>
      <c r="R34" s="309">
        <f t="shared" si="35"/>
        <v>83</v>
      </c>
      <c r="S34" s="309">
        <f t="shared" si="21"/>
        <v>0</v>
      </c>
      <c r="T34" s="309">
        <f t="shared" si="22"/>
        <v>0</v>
      </c>
      <c r="U34" s="309">
        <f t="shared" si="23"/>
        <v>0</v>
      </c>
      <c r="V34" s="309">
        <f t="shared" si="24"/>
        <v>0</v>
      </c>
      <c r="W34" s="309">
        <f t="shared" si="25"/>
        <v>0</v>
      </c>
      <c r="X34" s="309">
        <f t="shared" si="26"/>
        <v>0</v>
      </c>
      <c r="Y34" s="309">
        <f t="shared" si="27"/>
        <v>679</v>
      </c>
      <c r="Z34" s="309">
        <v>0</v>
      </c>
      <c r="AA34" s="309">
        <v>0</v>
      </c>
      <c r="AB34" s="309">
        <v>0</v>
      </c>
      <c r="AC34" s="309">
        <v>0</v>
      </c>
      <c r="AD34" s="309">
        <v>0</v>
      </c>
      <c r="AE34" s="309">
        <v>0</v>
      </c>
      <c r="AF34" s="309">
        <v>0</v>
      </c>
      <c r="AG34" s="309">
        <v>0</v>
      </c>
      <c r="AH34" s="309">
        <v>0</v>
      </c>
      <c r="AI34" s="309">
        <v>0</v>
      </c>
      <c r="AJ34" s="309" t="s">
        <v>552</v>
      </c>
      <c r="AK34" s="309" t="s">
        <v>552</v>
      </c>
      <c r="AL34" s="309">
        <v>679</v>
      </c>
      <c r="AM34" s="309" t="s">
        <v>552</v>
      </c>
      <c r="AN34" s="309" t="s">
        <v>552</v>
      </c>
      <c r="AO34" s="309">
        <v>0</v>
      </c>
      <c r="AP34" s="309" t="s">
        <v>552</v>
      </c>
      <c r="AQ34" s="309">
        <v>0</v>
      </c>
      <c r="AR34" s="309" t="s">
        <v>552</v>
      </c>
      <c r="AS34" s="309">
        <v>0</v>
      </c>
      <c r="AT34" s="309">
        <f t="shared" si="28"/>
        <v>0</v>
      </c>
      <c r="AU34" s="309">
        <v>0</v>
      </c>
      <c r="AV34" s="309">
        <v>0</v>
      </c>
      <c r="AW34" s="309">
        <v>0</v>
      </c>
      <c r="AX34" s="309">
        <v>0</v>
      </c>
      <c r="AY34" s="309">
        <v>0</v>
      </c>
      <c r="AZ34" s="309">
        <v>0</v>
      </c>
      <c r="BA34" s="309">
        <v>0</v>
      </c>
      <c r="BB34" s="309">
        <v>0</v>
      </c>
      <c r="BC34" s="309">
        <v>0</v>
      </c>
      <c r="BD34" s="309">
        <v>0</v>
      </c>
      <c r="BE34" s="309" t="s">
        <v>552</v>
      </c>
      <c r="BF34" s="309" t="s">
        <v>552</v>
      </c>
      <c r="BG34" s="309" t="s">
        <v>552</v>
      </c>
      <c r="BH34" s="309" t="s">
        <v>552</v>
      </c>
      <c r="BI34" s="309" t="s">
        <v>552</v>
      </c>
      <c r="BJ34" s="309" t="s">
        <v>552</v>
      </c>
      <c r="BK34" s="309" t="s">
        <v>552</v>
      </c>
      <c r="BL34" s="309" t="s">
        <v>552</v>
      </c>
      <c r="BM34" s="309" t="s">
        <v>552</v>
      </c>
      <c r="BN34" s="309">
        <v>0</v>
      </c>
      <c r="BO34" s="309">
        <f t="shared" si="29"/>
        <v>0</v>
      </c>
      <c r="BP34" s="309">
        <v>0</v>
      </c>
      <c r="BQ34" s="309">
        <v>0</v>
      </c>
      <c r="BR34" s="309">
        <v>0</v>
      </c>
      <c r="BS34" s="309">
        <v>0</v>
      </c>
      <c r="BT34" s="309">
        <v>0</v>
      </c>
      <c r="BU34" s="309">
        <v>0</v>
      </c>
      <c r="BV34" s="309">
        <v>0</v>
      </c>
      <c r="BW34" s="309">
        <v>0</v>
      </c>
      <c r="BX34" s="309">
        <v>0</v>
      </c>
      <c r="BY34" s="309">
        <v>0</v>
      </c>
      <c r="BZ34" s="309">
        <v>0</v>
      </c>
      <c r="CA34" s="309">
        <v>0</v>
      </c>
      <c r="CB34" s="309" t="s">
        <v>552</v>
      </c>
      <c r="CC34" s="309" t="s">
        <v>552</v>
      </c>
      <c r="CD34" s="309" t="s">
        <v>552</v>
      </c>
      <c r="CE34" s="309" t="s">
        <v>552</v>
      </c>
      <c r="CF34" s="309" t="s">
        <v>552</v>
      </c>
      <c r="CG34" s="309" t="s">
        <v>552</v>
      </c>
      <c r="CH34" s="309" t="s">
        <v>552</v>
      </c>
      <c r="CI34" s="309">
        <v>0</v>
      </c>
      <c r="CJ34" s="309">
        <f t="shared" si="30"/>
        <v>0</v>
      </c>
      <c r="CK34" s="309">
        <v>0</v>
      </c>
      <c r="CL34" s="309">
        <v>0</v>
      </c>
      <c r="CM34" s="309">
        <v>0</v>
      </c>
      <c r="CN34" s="309">
        <v>0</v>
      </c>
      <c r="CO34" s="309">
        <v>0</v>
      </c>
      <c r="CP34" s="309">
        <v>0</v>
      </c>
      <c r="CQ34" s="309">
        <v>0</v>
      </c>
      <c r="CR34" s="309">
        <v>0</v>
      </c>
      <c r="CS34" s="309">
        <v>0</v>
      </c>
      <c r="CT34" s="309">
        <v>0</v>
      </c>
      <c r="CU34" s="309">
        <v>0</v>
      </c>
      <c r="CV34" s="309">
        <v>0</v>
      </c>
      <c r="CW34" s="309" t="s">
        <v>552</v>
      </c>
      <c r="CX34" s="309" t="s">
        <v>552</v>
      </c>
      <c r="CY34" s="309" t="s">
        <v>552</v>
      </c>
      <c r="CZ34" s="309" t="s">
        <v>552</v>
      </c>
      <c r="DA34" s="309" t="s">
        <v>552</v>
      </c>
      <c r="DB34" s="309" t="s">
        <v>552</v>
      </c>
      <c r="DC34" s="309" t="s">
        <v>552</v>
      </c>
      <c r="DD34" s="309">
        <v>0</v>
      </c>
      <c r="DE34" s="309">
        <f t="shared" si="31"/>
        <v>0</v>
      </c>
      <c r="DF34" s="309">
        <v>0</v>
      </c>
      <c r="DG34" s="309">
        <v>0</v>
      </c>
      <c r="DH34" s="309">
        <v>0</v>
      </c>
      <c r="DI34" s="309">
        <v>0</v>
      </c>
      <c r="DJ34" s="309">
        <v>0</v>
      </c>
      <c r="DK34" s="309">
        <v>0</v>
      </c>
      <c r="DL34" s="309">
        <v>0</v>
      </c>
      <c r="DM34" s="309">
        <v>0</v>
      </c>
      <c r="DN34" s="309">
        <v>0</v>
      </c>
      <c r="DO34" s="309">
        <v>0</v>
      </c>
      <c r="DP34" s="309">
        <v>0</v>
      </c>
      <c r="DQ34" s="309">
        <v>0</v>
      </c>
      <c r="DR34" s="309" t="s">
        <v>552</v>
      </c>
      <c r="DS34" s="309" t="s">
        <v>552</v>
      </c>
      <c r="DT34" s="309">
        <v>0</v>
      </c>
      <c r="DU34" s="309" t="s">
        <v>552</v>
      </c>
      <c r="DV34" s="309" t="s">
        <v>552</v>
      </c>
      <c r="DW34" s="309" t="s">
        <v>552</v>
      </c>
      <c r="DX34" s="309" t="s">
        <v>552</v>
      </c>
      <c r="DY34" s="309">
        <v>0</v>
      </c>
      <c r="DZ34" s="309">
        <f t="shared" si="32"/>
        <v>83</v>
      </c>
      <c r="EA34" s="309">
        <v>0</v>
      </c>
      <c r="EB34" s="309">
        <v>0</v>
      </c>
      <c r="EC34" s="309">
        <v>0</v>
      </c>
      <c r="ED34" s="309">
        <v>0</v>
      </c>
      <c r="EE34" s="309">
        <v>0</v>
      </c>
      <c r="EF34" s="309">
        <v>0</v>
      </c>
      <c r="EG34" s="309">
        <v>0</v>
      </c>
      <c r="EH34" s="309">
        <v>0</v>
      </c>
      <c r="EI34" s="309">
        <v>0</v>
      </c>
      <c r="EJ34" s="309">
        <v>0</v>
      </c>
      <c r="EK34" s="309" t="s">
        <v>552</v>
      </c>
      <c r="EL34" s="309" t="s">
        <v>552</v>
      </c>
      <c r="EM34" s="309" t="s">
        <v>552</v>
      </c>
      <c r="EN34" s="309">
        <v>83</v>
      </c>
      <c r="EO34" s="309">
        <v>0</v>
      </c>
      <c r="EP34" s="309" t="s">
        <v>552</v>
      </c>
      <c r="EQ34" s="309" t="s">
        <v>552</v>
      </c>
      <c r="ER34" s="309" t="s">
        <v>552</v>
      </c>
      <c r="ES34" s="309">
        <v>0</v>
      </c>
      <c r="ET34" s="309">
        <v>0</v>
      </c>
      <c r="EU34" s="309">
        <f t="shared" si="33"/>
        <v>1347</v>
      </c>
      <c r="EV34" s="309">
        <v>508</v>
      </c>
      <c r="EW34" s="309">
        <v>0</v>
      </c>
      <c r="EX34" s="309">
        <v>0</v>
      </c>
      <c r="EY34" s="309">
        <v>541</v>
      </c>
      <c r="EZ34" s="309">
        <v>233</v>
      </c>
      <c r="FA34" s="309">
        <v>62</v>
      </c>
      <c r="FB34" s="309">
        <v>0</v>
      </c>
      <c r="FC34" s="309">
        <v>0</v>
      </c>
      <c r="FD34" s="309">
        <v>0</v>
      </c>
      <c r="FE34" s="309">
        <v>3</v>
      </c>
      <c r="FF34" s="309">
        <v>0</v>
      </c>
      <c r="FG34" s="309">
        <v>0</v>
      </c>
      <c r="FH34" s="309" t="s">
        <v>552</v>
      </c>
      <c r="FI34" s="309" t="s">
        <v>552</v>
      </c>
      <c r="FJ34" s="309" t="s">
        <v>552</v>
      </c>
      <c r="FK34" s="309">
        <v>0</v>
      </c>
      <c r="FL34" s="309">
        <v>0</v>
      </c>
      <c r="FM34" s="309">
        <v>0</v>
      </c>
      <c r="FN34" s="309">
        <v>0</v>
      </c>
      <c r="FO34" s="309">
        <v>0</v>
      </c>
    </row>
    <row r="35" spans="1:171" s="282" customFormat="1" ht="12" customHeight="1">
      <c r="A35" s="277" t="s">
        <v>555</v>
      </c>
      <c r="B35" s="278" t="s">
        <v>618</v>
      </c>
      <c r="C35" s="277" t="s">
        <v>619</v>
      </c>
      <c r="D35" s="309">
        <f t="shared" si="35"/>
        <v>16605</v>
      </c>
      <c r="E35" s="309">
        <f t="shared" si="35"/>
        <v>0</v>
      </c>
      <c r="F35" s="309">
        <f t="shared" si="35"/>
        <v>0</v>
      </c>
      <c r="G35" s="309">
        <f t="shared" si="35"/>
        <v>0</v>
      </c>
      <c r="H35" s="309">
        <f t="shared" si="35"/>
        <v>1333</v>
      </c>
      <c r="I35" s="309">
        <f t="shared" si="35"/>
        <v>494</v>
      </c>
      <c r="J35" s="309">
        <f t="shared" si="35"/>
        <v>230</v>
      </c>
      <c r="K35" s="309">
        <f t="shared" si="35"/>
        <v>0</v>
      </c>
      <c r="L35" s="309">
        <f t="shared" si="35"/>
        <v>87</v>
      </c>
      <c r="M35" s="309">
        <f t="shared" si="35"/>
        <v>0</v>
      </c>
      <c r="N35" s="309">
        <f t="shared" si="35"/>
        <v>0</v>
      </c>
      <c r="O35" s="309">
        <f t="shared" si="35"/>
        <v>0</v>
      </c>
      <c r="P35" s="309">
        <f t="shared" si="35"/>
        <v>0</v>
      </c>
      <c r="Q35" s="309">
        <f t="shared" si="35"/>
        <v>1</v>
      </c>
      <c r="R35" s="309">
        <f t="shared" si="35"/>
        <v>14460</v>
      </c>
      <c r="S35" s="309">
        <f t="shared" si="21"/>
        <v>0</v>
      </c>
      <c r="T35" s="309">
        <f t="shared" si="22"/>
        <v>0</v>
      </c>
      <c r="U35" s="309">
        <f t="shared" si="23"/>
        <v>0</v>
      </c>
      <c r="V35" s="309">
        <f t="shared" si="24"/>
        <v>0</v>
      </c>
      <c r="W35" s="309">
        <f t="shared" si="25"/>
        <v>0</v>
      </c>
      <c r="X35" s="309">
        <f t="shared" si="26"/>
        <v>0</v>
      </c>
      <c r="Y35" s="309">
        <f t="shared" si="27"/>
        <v>1</v>
      </c>
      <c r="Z35" s="309">
        <v>0</v>
      </c>
      <c r="AA35" s="309">
        <v>0</v>
      </c>
      <c r="AB35" s="309">
        <v>0</v>
      </c>
      <c r="AC35" s="309">
        <v>0</v>
      </c>
      <c r="AD35" s="309">
        <v>0</v>
      </c>
      <c r="AE35" s="309">
        <v>0</v>
      </c>
      <c r="AF35" s="309">
        <v>0</v>
      </c>
      <c r="AG35" s="309">
        <v>0</v>
      </c>
      <c r="AH35" s="309">
        <v>0</v>
      </c>
      <c r="AI35" s="309">
        <v>0</v>
      </c>
      <c r="AJ35" s="309" t="s">
        <v>552</v>
      </c>
      <c r="AK35" s="309" t="s">
        <v>552</v>
      </c>
      <c r="AL35" s="309">
        <v>1</v>
      </c>
      <c r="AM35" s="309" t="s">
        <v>552</v>
      </c>
      <c r="AN35" s="309" t="s">
        <v>552</v>
      </c>
      <c r="AO35" s="309">
        <v>0</v>
      </c>
      <c r="AP35" s="309" t="s">
        <v>552</v>
      </c>
      <c r="AQ35" s="309">
        <v>0</v>
      </c>
      <c r="AR35" s="309" t="s">
        <v>552</v>
      </c>
      <c r="AS35" s="309">
        <v>0</v>
      </c>
      <c r="AT35" s="309">
        <f t="shared" si="28"/>
        <v>0</v>
      </c>
      <c r="AU35" s="309">
        <v>0</v>
      </c>
      <c r="AV35" s="309">
        <v>0</v>
      </c>
      <c r="AW35" s="309">
        <v>0</v>
      </c>
      <c r="AX35" s="309">
        <v>0</v>
      </c>
      <c r="AY35" s="309">
        <v>0</v>
      </c>
      <c r="AZ35" s="309">
        <v>0</v>
      </c>
      <c r="BA35" s="309">
        <v>0</v>
      </c>
      <c r="BB35" s="309">
        <v>0</v>
      </c>
      <c r="BC35" s="309">
        <v>0</v>
      </c>
      <c r="BD35" s="309">
        <v>0</v>
      </c>
      <c r="BE35" s="309" t="s">
        <v>552</v>
      </c>
      <c r="BF35" s="309" t="s">
        <v>552</v>
      </c>
      <c r="BG35" s="309" t="s">
        <v>552</v>
      </c>
      <c r="BH35" s="309" t="s">
        <v>552</v>
      </c>
      <c r="BI35" s="309" t="s">
        <v>552</v>
      </c>
      <c r="BJ35" s="309" t="s">
        <v>552</v>
      </c>
      <c r="BK35" s="309" t="s">
        <v>552</v>
      </c>
      <c r="BL35" s="309" t="s">
        <v>552</v>
      </c>
      <c r="BM35" s="309" t="s">
        <v>552</v>
      </c>
      <c r="BN35" s="309">
        <v>0</v>
      </c>
      <c r="BO35" s="309">
        <f t="shared" si="29"/>
        <v>0</v>
      </c>
      <c r="BP35" s="309">
        <v>0</v>
      </c>
      <c r="BQ35" s="309">
        <v>0</v>
      </c>
      <c r="BR35" s="309">
        <v>0</v>
      </c>
      <c r="BS35" s="309">
        <v>0</v>
      </c>
      <c r="BT35" s="309">
        <v>0</v>
      </c>
      <c r="BU35" s="309">
        <v>0</v>
      </c>
      <c r="BV35" s="309">
        <v>0</v>
      </c>
      <c r="BW35" s="309">
        <v>0</v>
      </c>
      <c r="BX35" s="309">
        <v>0</v>
      </c>
      <c r="BY35" s="309">
        <v>0</v>
      </c>
      <c r="BZ35" s="309">
        <v>0</v>
      </c>
      <c r="CA35" s="309">
        <v>0</v>
      </c>
      <c r="CB35" s="309" t="s">
        <v>552</v>
      </c>
      <c r="CC35" s="309" t="s">
        <v>552</v>
      </c>
      <c r="CD35" s="309" t="s">
        <v>552</v>
      </c>
      <c r="CE35" s="309" t="s">
        <v>552</v>
      </c>
      <c r="CF35" s="309" t="s">
        <v>552</v>
      </c>
      <c r="CG35" s="309" t="s">
        <v>552</v>
      </c>
      <c r="CH35" s="309" t="s">
        <v>552</v>
      </c>
      <c r="CI35" s="309">
        <v>0</v>
      </c>
      <c r="CJ35" s="309">
        <f t="shared" si="30"/>
        <v>0</v>
      </c>
      <c r="CK35" s="309">
        <v>0</v>
      </c>
      <c r="CL35" s="309">
        <v>0</v>
      </c>
      <c r="CM35" s="309">
        <v>0</v>
      </c>
      <c r="CN35" s="309">
        <v>0</v>
      </c>
      <c r="CO35" s="309">
        <v>0</v>
      </c>
      <c r="CP35" s="309">
        <v>0</v>
      </c>
      <c r="CQ35" s="309">
        <v>0</v>
      </c>
      <c r="CR35" s="309">
        <v>0</v>
      </c>
      <c r="CS35" s="309">
        <v>0</v>
      </c>
      <c r="CT35" s="309">
        <v>0</v>
      </c>
      <c r="CU35" s="309">
        <v>0</v>
      </c>
      <c r="CV35" s="309">
        <v>0</v>
      </c>
      <c r="CW35" s="309" t="s">
        <v>552</v>
      </c>
      <c r="CX35" s="309" t="s">
        <v>552</v>
      </c>
      <c r="CY35" s="309" t="s">
        <v>552</v>
      </c>
      <c r="CZ35" s="309" t="s">
        <v>552</v>
      </c>
      <c r="DA35" s="309" t="s">
        <v>552</v>
      </c>
      <c r="DB35" s="309" t="s">
        <v>552</v>
      </c>
      <c r="DC35" s="309" t="s">
        <v>552</v>
      </c>
      <c r="DD35" s="309">
        <v>0</v>
      </c>
      <c r="DE35" s="309">
        <f t="shared" si="31"/>
        <v>0</v>
      </c>
      <c r="DF35" s="309">
        <v>0</v>
      </c>
      <c r="DG35" s="309">
        <v>0</v>
      </c>
      <c r="DH35" s="309">
        <v>0</v>
      </c>
      <c r="DI35" s="309">
        <v>0</v>
      </c>
      <c r="DJ35" s="309">
        <v>0</v>
      </c>
      <c r="DK35" s="309">
        <v>0</v>
      </c>
      <c r="DL35" s="309">
        <v>0</v>
      </c>
      <c r="DM35" s="309">
        <v>0</v>
      </c>
      <c r="DN35" s="309">
        <v>0</v>
      </c>
      <c r="DO35" s="309">
        <v>0</v>
      </c>
      <c r="DP35" s="309">
        <v>0</v>
      </c>
      <c r="DQ35" s="309">
        <v>0</v>
      </c>
      <c r="DR35" s="309" t="s">
        <v>552</v>
      </c>
      <c r="DS35" s="309" t="s">
        <v>552</v>
      </c>
      <c r="DT35" s="309">
        <v>0</v>
      </c>
      <c r="DU35" s="309" t="s">
        <v>552</v>
      </c>
      <c r="DV35" s="309" t="s">
        <v>552</v>
      </c>
      <c r="DW35" s="309" t="s">
        <v>552</v>
      </c>
      <c r="DX35" s="309" t="s">
        <v>552</v>
      </c>
      <c r="DY35" s="309">
        <v>0</v>
      </c>
      <c r="DZ35" s="309">
        <f t="shared" si="32"/>
        <v>14460</v>
      </c>
      <c r="EA35" s="309">
        <v>0</v>
      </c>
      <c r="EB35" s="309">
        <v>0</v>
      </c>
      <c r="EC35" s="309">
        <v>0</v>
      </c>
      <c r="ED35" s="309">
        <v>0</v>
      </c>
      <c r="EE35" s="309">
        <v>0</v>
      </c>
      <c r="EF35" s="309">
        <v>0</v>
      </c>
      <c r="EG35" s="309">
        <v>0</v>
      </c>
      <c r="EH35" s="309">
        <v>0</v>
      </c>
      <c r="EI35" s="309">
        <v>0</v>
      </c>
      <c r="EJ35" s="309">
        <v>0</v>
      </c>
      <c r="EK35" s="309" t="s">
        <v>552</v>
      </c>
      <c r="EL35" s="309" t="s">
        <v>552</v>
      </c>
      <c r="EM35" s="309" t="s">
        <v>552</v>
      </c>
      <c r="EN35" s="309">
        <v>14460</v>
      </c>
      <c r="EO35" s="309">
        <v>0</v>
      </c>
      <c r="EP35" s="309" t="s">
        <v>552</v>
      </c>
      <c r="EQ35" s="309" t="s">
        <v>552</v>
      </c>
      <c r="ER35" s="309" t="s">
        <v>552</v>
      </c>
      <c r="ES35" s="309">
        <v>0</v>
      </c>
      <c r="ET35" s="309">
        <v>0</v>
      </c>
      <c r="EU35" s="309">
        <f t="shared" si="33"/>
        <v>2144</v>
      </c>
      <c r="EV35" s="309">
        <v>0</v>
      </c>
      <c r="EW35" s="309">
        <v>0</v>
      </c>
      <c r="EX35" s="309">
        <v>0</v>
      </c>
      <c r="EY35" s="309">
        <v>1333</v>
      </c>
      <c r="EZ35" s="309">
        <v>494</v>
      </c>
      <c r="FA35" s="309">
        <v>230</v>
      </c>
      <c r="FB35" s="309">
        <v>0</v>
      </c>
      <c r="FC35" s="309">
        <v>87</v>
      </c>
      <c r="FD35" s="309">
        <v>0</v>
      </c>
      <c r="FE35" s="309">
        <v>0</v>
      </c>
      <c r="FF35" s="309">
        <v>0</v>
      </c>
      <c r="FG35" s="309">
        <v>0</v>
      </c>
      <c r="FH35" s="309" t="s">
        <v>552</v>
      </c>
      <c r="FI35" s="309" t="s">
        <v>552</v>
      </c>
      <c r="FJ35" s="309" t="s">
        <v>552</v>
      </c>
      <c r="FK35" s="309">
        <v>0</v>
      </c>
      <c r="FL35" s="309">
        <v>0</v>
      </c>
      <c r="FM35" s="309">
        <v>0</v>
      </c>
      <c r="FN35" s="309">
        <v>0</v>
      </c>
      <c r="FO35" s="309">
        <v>0</v>
      </c>
    </row>
    <row r="36" spans="1:171" s="282" customFormat="1" ht="12" customHeight="1">
      <c r="A36" s="277" t="s">
        <v>555</v>
      </c>
      <c r="B36" s="278" t="s">
        <v>620</v>
      </c>
      <c r="C36" s="277" t="s">
        <v>621</v>
      </c>
      <c r="D36" s="309">
        <f t="shared" si="35"/>
        <v>795</v>
      </c>
      <c r="E36" s="309">
        <f t="shared" si="35"/>
        <v>40</v>
      </c>
      <c r="F36" s="309">
        <f t="shared" si="35"/>
        <v>0</v>
      </c>
      <c r="G36" s="309">
        <f t="shared" si="35"/>
        <v>0</v>
      </c>
      <c r="H36" s="309">
        <f t="shared" si="35"/>
        <v>453</v>
      </c>
      <c r="I36" s="309">
        <f t="shared" si="35"/>
        <v>209</v>
      </c>
      <c r="J36" s="309">
        <f t="shared" si="35"/>
        <v>83</v>
      </c>
      <c r="K36" s="309">
        <f t="shared" si="35"/>
        <v>0</v>
      </c>
      <c r="L36" s="309">
        <f t="shared" si="35"/>
        <v>0</v>
      </c>
      <c r="M36" s="309">
        <f t="shared" si="35"/>
        <v>0</v>
      </c>
      <c r="N36" s="309">
        <f t="shared" si="35"/>
        <v>0</v>
      </c>
      <c r="O36" s="309">
        <f t="shared" si="35"/>
        <v>0</v>
      </c>
      <c r="P36" s="309">
        <f t="shared" si="35"/>
        <v>0</v>
      </c>
      <c r="Q36" s="309">
        <f t="shared" si="35"/>
        <v>0</v>
      </c>
      <c r="R36" s="309">
        <f t="shared" si="35"/>
        <v>0</v>
      </c>
      <c r="S36" s="309">
        <f t="shared" si="21"/>
        <v>0</v>
      </c>
      <c r="T36" s="309">
        <f t="shared" si="22"/>
        <v>0</v>
      </c>
      <c r="U36" s="309">
        <f t="shared" si="23"/>
        <v>0</v>
      </c>
      <c r="V36" s="309">
        <f t="shared" si="24"/>
        <v>0</v>
      </c>
      <c r="W36" s="309">
        <f t="shared" si="25"/>
        <v>0</v>
      </c>
      <c r="X36" s="309">
        <f t="shared" si="26"/>
        <v>10</v>
      </c>
      <c r="Y36" s="309">
        <f t="shared" si="27"/>
        <v>0</v>
      </c>
      <c r="Z36" s="309">
        <v>0</v>
      </c>
      <c r="AA36" s="309">
        <v>0</v>
      </c>
      <c r="AB36" s="309">
        <v>0</v>
      </c>
      <c r="AC36" s="309">
        <v>0</v>
      </c>
      <c r="AD36" s="309">
        <v>0</v>
      </c>
      <c r="AE36" s="309">
        <v>0</v>
      </c>
      <c r="AF36" s="309">
        <v>0</v>
      </c>
      <c r="AG36" s="309">
        <v>0</v>
      </c>
      <c r="AH36" s="309">
        <v>0</v>
      </c>
      <c r="AI36" s="309">
        <v>0</v>
      </c>
      <c r="AJ36" s="309" t="s">
        <v>552</v>
      </c>
      <c r="AK36" s="309" t="s">
        <v>552</v>
      </c>
      <c r="AL36" s="309">
        <v>0</v>
      </c>
      <c r="AM36" s="309" t="s">
        <v>552</v>
      </c>
      <c r="AN36" s="309" t="s">
        <v>552</v>
      </c>
      <c r="AO36" s="309">
        <v>0</v>
      </c>
      <c r="AP36" s="309" t="s">
        <v>552</v>
      </c>
      <c r="AQ36" s="309">
        <v>0</v>
      </c>
      <c r="AR36" s="309" t="s">
        <v>552</v>
      </c>
      <c r="AS36" s="309">
        <v>0</v>
      </c>
      <c r="AT36" s="309">
        <f t="shared" si="28"/>
        <v>795</v>
      </c>
      <c r="AU36" s="309">
        <v>40</v>
      </c>
      <c r="AV36" s="309">
        <v>0</v>
      </c>
      <c r="AW36" s="309">
        <v>0</v>
      </c>
      <c r="AX36" s="309">
        <v>453</v>
      </c>
      <c r="AY36" s="309">
        <v>209</v>
      </c>
      <c r="AZ36" s="309">
        <v>83</v>
      </c>
      <c r="BA36" s="309">
        <v>0</v>
      </c>
      <c r="BB36" s="309">
        <v>0</v>
      </c>
      <c r="BC36" s="309">
        <v>0</v>
      </c>
      <c r="BD36" s="309">
        <v>0</v>
      </c>
      <c r="BE36" s="309" t="s">
        <v>552</v>
      </c>
      <c r="BF36" s="309" t="s">
        <v>552</v>
      </c>
      <c r="BG36" s="309" t="s">
        <v>552</v>
      </c>
      <c r="BH36" s="309" t="s">
        <v>552</v>
      </c>
      <c r="BI36" s="309" t="s">
        <v>552</v>
      </c>
      <c r="BJ36" s="309" t="s">
        <v>552</v>
      </c>
      <c r="BK36" s="309" t="s">
        <v>552</v>
      </c>
      <c r="BL36" s="309" t="s">
        <v>552</v>
      </c>
      <c r="BM36" s="309" t="s">
        <v>552</v>
      </c>
      <c r="BN36" s="309">
        <v>10</v>
      </c>
      <c r="BO36" s="309">
        <f t="shared" si="29"/>
        <v>0</v>
      </c>
      <c r="BP36" s="309">
        <v>0</v>
      </c>
      <c r="BQ36" s="309">
        <v>0</v>
      </c>
      <c r="BR36" s="309">
        <v>0</v>
      </c>
      <c r="BS36" s="309">
        <v>0</v>
      </c>
      <c r="BT36" s="309">
        <v>0</v>
      </c>
      <c r="BU36" s="309">
        <v>0</v>
      </c>
      <c r="BV36" s="309">
        <v>0</v>
      </c>
      <c r="BW36" s="309">
        <v>0</v>
      </c>
      <c r="BX36" s="309">
        <v>0</v>
      </c>
      <c r="BY36" s="309">
        <v>0</v>
      </c>
      <c r="BZ36" s="309">
        <v>0</v>
      </c>
      <c r="CA36" s="309">
        <v>0</v>
      </c>
      <c r="CB36" s="309" t="s">
        <v>552</v>
      </c>
      <c r="CC36" s="309" t="s">
        <v>552</v>
      </c>
      <c r="CD36" s="309" t="s">
        <v>552</v>
      </c>
      <c r="CE36" s="309" t="s">
        <v>552</v>
      </c>
      <c r="CF36" s="309" t="s">
        <v>552</v>
      </c>
      <c r="CG36" s="309" t="s">
        <v>552</v>
      </c>
      <c r="CH36" s="309" t="s">
        <v>552</v>
      </c>
      <c r="CI36" s="309">
        <v>0</v>
      </c>
      <c r="CJ36" s="309">
        <f t="shared" si="30"/>
        <v>0</v>
      </c>
      <c r="CK36" s="309">
        <v>0</v>
      </c>
      <c r="CL36" s="309">
        <v>0</v>
      </c>
      <c r="CM36" s="309">
        <v>0</v>
      </c>
      <c r="CN36" s="309">
        <v>0</v>
      </c>
      <c r="CO36" s="309">
        <v>0</v>
      </c>
      <c r="CP36" s="309">
        <v>0</v>
      </c>
      <c r="CQ36" s="309">
        <v>0</v>
      </c>
      <c r="CR36" s="309">
        <v>0</v>
      </c>
      <c r="CS36" s="309">
        <v>0</v>
      </c>
      <c r="CT36" s="309">
        <v>0</v>
      </c>
      <c r="CU36" s="309">
        <v>0</v>
      </c>
      <c r="CV36" s="309">
        <v>0</v>
      </c>
      <c r="CW36" s="309" t="s">
        <v>552</v>
      </c>
      <c r="CX36" s="309" t="s">
        <v>552</v>
      </c>
      <c r="CY36" s="309" t="s">
        <v>552</v>
      </c>
      <c r="CZ36" s="309" t="s">
        <v>552</v>
      </c>
      <c r="DA36" s="309" t="s">
        <v>552</v>
      </c>
      <c r="DB36" s="309" t="s">
        <v>552</v>
      </c>
      <c r="DC36" s="309" t="s">
        <v>552</v>
      </c>
      <c r="DD36" s="309">
        <v>0</v>
      </c>
      <c r="DE36" s="309">
        <f t="shared" si="31"/>
        <v>0</v>
      </c>
      <c r="DF36" s="309">
        <v>0</v>
      </c>
      <c r="DG36" s="309">
        <v>0</v>
      </c>
      <c r="DH36" s="309">
        <v>0</v>
      </c>
      <c r="DI36" s="309">
        <v>0</v>
      </c>
      <c r="DJ36" s="309">
        <v>0</v>
      </c>
      <c r="DK36" s="309">
        <v>0</v>
      </c>
      <c r="DL36" s="309">
        <v>0</v>
      </c>
      <c r="DM36" s="309">
        <v>0</v>
      </c>
      <c r="DN36" s="309">
        <v>0</v>
      </c>
      <c r="DO36" s="309">
        <v>0</v>
      </c>
      <c r="DP36" s="309">
        <v>0</v>
      </c>
      <c r="DQ36" s="309">
        <v>0</v>
      </c>
      <c r="DR36" s="309" t="s">
        <v>552</v>
      </c>
      <c r="DS36" s="309" t="s">
        <v>552</v>
      </c>
      <c r="DT36" s="309">
        <v>0</v>
      </c>
      <c r="DU36" s="309" t="s">
        <v>552</v>
      </c>
      <c r="DV36" s="309" t="s">
        <v>552</v>
      </c>
      <c r="DW36" s="309" t="s">
        <v>552</v>
      </c>
      <c r="DX36" s="309" t="s">
        <v>552</v>
      </c>
      <c r="DY36" s="309">
        <v>0</v>
      </c>
      <c r="DZ36" s="309">
        <f t="shared" si="32"/>
        <v>0</v>
      </c>
      <c r="EA36" s="309">
        <v>0</v>
      </c>
      <c r="EB36" s="309">
        <v>0</v>
      </c>
      <c r="EC36" s="309">
        <v>0</v>
      </c>
      <c r="ED36" s="309">
        <v>0</v>
      </c>
      <c r="EE36" s="309">
        <v>0</v>
      </c>
      <c r="EF36" s="309">
        <v>0</v>
      </c>
      <c r="EG36" s="309">
        <v>0</v>
      </c>
      <c r="EH36" s="309">
        <v>0</v>
      </c>
      <c r="EI36" s="309">
        <v>0</v>
      </c>
      <c r="EJ36" s="309">
        <v>0</v>
      </c>
      <c r="EK36" s="309" t="s">
        <v>552</v>
      </c>
      <c r="EL36" s="309" t="s">
        <v>552</v>
      </c>
      <c r="EM36" s="309" t="s">
        <v>552</v>
      </c>
      <c r="EN36" s="309">
        <v>0</v>
      </c>
      <c r="EO36" s="309">
        <v>0</v>
      </c>
      <c r="EP36" s="309" t="s">
        <v>552</v>
      </c>
      <c r="EQ36" s="309" t="s">
        <v>552</v>
      </c>
      <c r="ER36" s="309" t="s">
        <v>552</v>
      </c>
      <c r="ES36" s="309">
        <v>0</v>
      </c>
      <c r="ET36" s="309">
        <v>0</v>
      </c>
      <c r="EU36" s="309">
        <f t="shared" si="33"/>
        <v>0</v>
      </c>
      <c r="EV36" s="309">
        <v>0</v>
      </c>
      <c r="EW36" s="309">
        <v>0</v>
      </c>
      <c r="EX36" s="309">
        <v>0</v>
      </c>
      <c r="EY36" s="309">
        <v>0</v>
      </c>
      <c r="EZ36" s="309">
        <v>0</v>
      </c>
      <c r="FA36" s="309">
        <v>0</v>
      </c>
      <c r="FB36" s="309">
        <v>0</v>
      </c>
      <c r="FC36" s="309">
        <v>0</v>
      </c>
      <c r="FD36" s="309">
        <v>0</v>
      </c>
      <c r="FE36" s="309">
        <v>0</v>
      </c>
      <c r="FF36" s="309">
        <v>0</v>
      </c>
      <c r="FG36" s="309">
        <v>0</v>
      </c>
      <c r="FH36" s="309" t="s">
        <v>552</v>
      </c>
      <c r="FI36" s="309" t="s">
        <v>552</v>
      </c>
      <c r="FJ36" s="309" t="s">
        <v>552</v>
      </c>
      <c r="FK36" s="309">
        <v>0</v>
      </c>
      <c r="FL36" s="309">
        <v>0</v>
      </c>
      <c r="FM36" s="309">
        <v>0</v>
      </c>
      <c r="FN36" s="309">
        <v>0</v>
      </c>
      <c r="FO36" s="309">
        <v>0</v>
      </c>
    </row>
    <row r="37" spans="1:171" s="282" customFormat="1" ht="12" customHeight="1">
      <c r="A37" s="277" t="s">
        <v>555</v>
      </c>
      <c r="B37" s="278" t="s">
        <v>622</v>
      </c>
      <c r="C37" s="277" t="s">
        <v>623</v>
      </c>
      <c r="D37" s="309">
        <f t="shared" si="35"/>
        <v>2143</v>
      </c>
      <c r="E37" s="309">
        <f t="shared" si="35"/>
        <v>8</v>
      </c>
      <c r="F37" s="309">
        <f t="shared" si="35"/>
        <v>0</v>
      </c>
      <c r="G37" s="309">
        <f t="shared" si="35"/>
        <v>0</v>
      </c>
      <c r="H37" s="309">
        <f t="shared" si="35"/>
        <v>933</v>
      </c>
      <c r="I37" s="309">
        <f t="shared" si="35"/>
        <v>64</v>
      </c>
      <c r="J37" s="309">
        <f t="shared" si="35"/>
        <v>67</v>
      </c>
      <c r="K37" s="309">
        <f t="shared" si="35"/>
        <v>0</v>
      </c>
      <c r="L37" s="309">
        <f t="shared" si="35"/>
        <v>0</v>
      </c>
      <c r="M37" s="309">
        <f t="shared" si="35"/>
        <v>0</v>
      </c>
      <c r="N37" s="309">
        <f t="shared" si="35"/>
        <v>0</v>
      </c>
      <c r="O37" s="309">
        <f t="shared" si="35"/>
        <v>0</v>
      </c>
      <c r="P37" s="309">
        <f t="shared" si="35"/>
        <v>0</v>
      </c>
      <c r="Q37" s="309">
        <f t="shared" si="35"/>
        <v>1066</v>
      </c>
      <c r="R37" s="309">
        <f t="shared" si="35"/>
        <v>0</v>
      </c>
      <c r="S37" s="309">
        <f t="shared" si="21"/>
        <v>0</v>
      </c>
      <c r="T37" s="309">
        <f t="shared" si="22"/>
        <v>0</v>
      </c>
      <c r="U37" s="309">
        <f t="shared" si="23"/>
        <v>0</v>
      </c>
      <c r="V37" s="309">
        <f t="shared" si="24"/>
        <v>0</v>
      </c>
      <c r="W37" s="309">
        <f t="shared" si="25"/>
        <v>0</v>
      </c>
      <c r="X37" s="309">
        <f t="shared" si="26"/>
        <v>5</v>
      </c>
      <c r="Y37" s="309">
        <f t="shared" si="27"/>
        <v>1075</v>
      </c>
      <c r="Z37" s="309">
        <v>8</v>
      </c>
      <c r="AA37" s="309">
        <v>0</v>
      </c>
      <c r="AB37" s="309">
        <v>0</v>
      </c>
      <c r="AC37" s="309">
        <v>0</v>
      </c>
      <c r="AD37" s="309">
        <v>0</v>
      </c>
      <c r="AE37" s="309">
        <v>1</v>
      </c>
      <c r="AF37" s="309">
        <v>0</v>
      </c>
      <c r="AG37" s="309">
        <v>0</v>
      </c>
      <c r="AH37" s="309">
        <v>0</v>
      </c>
      <c r="AI37" s="309">
        <v>0</v>
      </c>
      <c r="AJ37" s="309" t="s">
        <v>552</v>
      </c>
      <c r="AK37" s="309" t="s">
        <v>552</v>
      </c>
      <c r="AL37" s="309">
        <v>1066</v>
      </c>
      <c r="AM37" s="309" t="s">
        <v>552</v>
      </c>
      <c r="AN37" s="309" t="s">
        <v>552</v>
      </c>
      <c r="AO37" s="309">
        <v>0</v>
      </c>
      <c r="AP37" s="309" t="s">
        <v>552</v>
      </c>
      <c r="AQ37" s="309">
        <v>0</v>
      </c>
      <c r="AR37" s="309" t="s">
        <v>552</v>
      </c>
      <c r="AS37" s="309">
        <v>0</v>
      </c>
      <c r="AT37" s="309">
        <f t="shared" si="28"/>
        <v>162</v>
      </c>
      <c r="AU37" s="309">
        <v>0</v>
      </c>
      <c r="AV37" s="309">
        <v>0</v>
      </c>
      <c r="AW37" s="309">
        <v>0</v>
      </c>
      <c r="AX37" s="309">
        <v>93</v>
      </c>
      <c r="AY37" s="309">
        <v>64</v>
      </c>
      <c r="AZ37" s="309">
        <v>0</v>
      </c>
      <c r="BA37" s="309">
        <v>0</v>
      </c>
      <c r="BB37" s="309">
        <v>0</v>
      </c>
      <c r="BC37" s="309">
        <v>0</v>
      </c>
      <c r="BD37" s="309">
        <v>0</v>
      </c>
      <c r="BE37" s="309" t="s">
        <v>552</v>
      </c>
      <c r="BF37" s="309" t="s">
        <v>552</v>
      </c>
      <c r="BG37" s="309" t="s">
        <v>552</v>
      </c>
      <c r="BH37" s="309" t="s">
        <v>552</v>
      </c>
      <c r="BI37" s="309" t="s">
        <v>552</v>
      </c>
      <c r="BJ37" s="309" t="s">
        <v>552</v>
      </c>
      <c r="BK37" s="309" t="s">
        <v>552</v>
      </c>
      <c r="BL37" s="309" t="s">
        <v>552</v>
      </c>
      <c r="BM37" s="309" t="s">
        <v>552</v>
      </c>
      <c r="BN37" s="309">
        <v>5</v>
      </c>
      <c r="BO37" s="309">
        <f t="shared" si="29"/>
        <v>0</v>
      </c>
      <c r="BP37" s="309">
        <v>0</v>
      </c>
      <c r="BQ37" s="309">
        <v>0</v>
      </c>
      <c r="BR37" s="309">
        <v>0</v>
      </c>
      <c r="BS37" s="309">
        <v>0</v>
      </c>
      <c r="BT37" s="309">
        <v>0</v>
      </c>
      <c r="BU37" s="309">
        <v>0</v>
      </c>
      <c r="BV37" s="309">
        <v>0</v>
      </c>
      <c r="BW37" s="309">
        <v>0</v>
      </c>
      <c r="BX37" s="309">
        <v>0</v>
      </c>
      <c r="BY37" s="309">
        <v>0</v>
      </c>
      <c r="BZ37" s="309">
        <v>0</v>
      </c>
      <c r="CA37" s="309">
        <v>0</v>
      </c>
      <c r="CB37" s="309" t="s">
        <v>552</v>
      </c>
      <c r="CC37" s="309" t="s">
        <v>552</v>
      </c>
      <c r="CD37" s="309" t="s">
        <v>552</v>
      </c>
      <c r="CE37" s="309" t="s">
        <v>552</v>
      </c>
      <c r="CF37" s="309" t="s">
        <v>552</v>
      </c>
      <c r="CG37" s="309" t="s">
        <v>552</v>
      </c>
      <c r="CH37" s="309" t="s">
        <v>552</v>
      </c>
      <c r="CI37" s="309">
        <v>0</v>
      </c>
      <c r="CJ37" s="309">
        <f t="shared" si="30"/>
        <v>0</v>
      </c>
      <c r="CK37" s="309">
        <v>0</v>
      </c>
      <c r="CL37" s="309">
        <v>0</v>
      </c>
      <c r="CM37" s="309">
        <v>0</v>
      </c>
      <c r="CN37" s="309">
        <v>0</v>
      </c>
      <c r="CO37" s="309">
        <v>0</v>
      </c>
      <c r="CP37" s="309">
        <v>0</v>
      </c>
      <c r="CQ37" s="309">
        <v>0</v>
      </c>
      <c r="CR37" s="309">
        <v>0</v>
      </c>
      <c r="CS37" s="309">
        <v>0</v>
      </c>
      <c r="CT37" s="309">
        <v>0</v>
      </c>
      <c r="CU37" s="309">
        <v>0</v>
      </c>
      <c r="CV37" s="309">
        <v>0</v>
      </c>
      <c r="CW37" s="309" t="s">
        <v>552</v>
      </c>
      <c r="CX37" s="309" t="s">
        <v>552</v>
      </c>
      <c r="CY37" s="309" t="s">
        <v>552</v>
      </c>
      <c r="CZ37" s="309" t="s">
        <v>552</v>
      </c>
      <c r="DA37" s="309" t="s">
        <v>552</v>
      </c>
      <c r="DB37" s="309" t="s">
        <v>552</v>
      </c>
      <c r="DC37" s="309" t="s">
        <v>552</v>
      </c>
      <c r="DD37" s="309">
        <v>0</v>
      </c>
      <c r="DE37" s="309">
        <f t="shared" si="31"/>
        <v>0</v>
      </c>
      <c r="DF37" s="309">
        <v>0</v>
      </c>
      <c r="DG37" s="309">
        <v>0</v>
      </c>
      <c r="DH37" s="309">
        <v>0</v>
      </c>
      <c r="DI37" s="309">
        <v>0</v>
      </c>
      <c r="DJ37" s="309">
        <v>0</v>
      </c>
      <c r="DK37" s="309">
        <v>0</v>
      </c>
      <c r="DL37" s="309">
        <v>0</v>
      </c>
      <c r="DM37" s="309">
        <v>0</v>
      </c>
      <c r="DN37" s="309">
        <v>0</v>
      </c>
      <c r="DO37" s="309">
        <v>0</v>
      </c>
      <c r="DP37" s="309">
        <v>0</v>
      </c>
      <c r="DQ37" s="309">
        <v>0</v>
      </c>
      <c r="DR37" s="309" t="s">
        <v>552</v>
      </c>
      <c r="DS37" s="309" t="s">
        <v>552</v>
      </c>
      <c r="DT37" s="309">
        <v>0</v>
      </c>
      <c r="DU37" s="309" t="s">
        <v>552</v>
      </c>
      <c r="DV37" s="309" t="s">
        <v>552</v>
      </c>
      <c r="DW37" s="309" t="s">
        <v>552</v>
      </c>
      <c r="DX37" s="309" t="s">
        <v>552</v>
      </c>
      <c r="DY37" s="309">
        <v>0</v>
      </c>
      <c r="DZ37" s="309">
        <f t="shared" si="32"/>
        <v>0</v>
      </c>
      <c r="EA37" s="309">
        <v>0</v>
      </c>
      <c r="EB37" s="309">
        <v>0</v>
      </c>
      <c r="EC37" s="309">
        <v>0</v>
      </c>
      <c r="ED37" s="309">
        <v>0</v>
      </c>
      <c r="EE37" s="309">
        <v>0</v>
      </c>
      <c r="EF37" s="309">
        <v>0</v>
      </c>
      <c r="EG37" s="309">
        <v>0</v>
      </c>
      <c r="EH37" s="309">
        <v>0</v>
      </c>
      <c r="EI37" s="309">
        <v>0</v>
      </c>
      <c r="EJ37" s="309">
        <v>0</v>
      </c>
      <c r="EK37" s="309" t="s">
        <v>552</v>
      </c>
      <c r="EL37" s="309" t="s">
        <v>552</v>
      </c>
      <c r="EM37" s="309" t="s">
        <v>552</v>
      </c>
      <c r="EN37" s="309">
        <v>0</v>
      </c>
      <c r="EO37" s="309">
        <v>0</v>
      </c>
      <c r="EP37" s="309" t="s">
        <v>552</v>
      </c>
      <c r="EQ37" s="309" t="s">
        <v>552</v>
      </c>
      <c r="ER37" s="309" t="s">
        <v>552</v>
      </c>
      <c r="ES37" s="309">
        <v>0</v>
      </c>
      <c r="ET37" s="309">
        <v>0</v>
      </c>
      <c r="EU37" s="309">
        <f t="shared" si="33"/>
        <v>906</v>
      </c>
      <c r="EV37" s="309">
        <v>0</v>
      </c>
      <c r="EW37" s="309">
        <v>0</v>
      </c>
      <c r="EX37" s="309">
        <v>0</v>
      </c>
      <c r="EY37" s="309">
        <v>840</v>
      </c>
      <c r="EZ37" s="309">
        <v>0</v>
      </c>
      <c r="FA37" s="309">
        <v>66</v>
      </c>
      <c r="FB37" s="309">
        <v>0</v>
      </c>
      <c r="FC37" s="309">
        <v>0</v>
      </c>
      <c r="FD37" s="309">
        <v>0</v>
      </c>
      <c r="FE37" s="309">
        <v>0</v>
      </c>
      <c r="FF37" s="309">
        <v>0</v>
      </c>
      <c r="FG37" s="309">
        <v>0</v>
      </c>
      <c r="FH37" s="309" t="s">
        <v>552</v>
      </c>
      <c r="FI37" s="309" t="s">
        <v>552</v>
      </c>
      <c r="FJ37" s="309" t="s">
        <v>552</v>
      </c>
      <c r="FK37" s="309">
        <v>0</v>
      </c>
      <c r="FL37" s="309">
        <v>0</v>
      </c>
      <c r="FM37" s="309">
        <v>0</v>
      </c>
      <c r="FN37" s="309">
        <v>0</v>
      </c>
      <c r="FO37" s="309">
        <v>0</v>
      </c>
    </row>
    <row r="38" spans="1:171" s="282" customFormat="1" ht="12" customHeight="1">
      <c r="A38" s="277" t="s">
        <v>555</v>
      </c>
      <c r="B38" s="278" t="s">
        <v>624</v>
      </c>
      <c r="C38" s="277" t="s">
        <v>625</v>
      </c>
      <c r="D38" s="309">
        <f t="shared" si="35"/>
        <v>1375</v>
      </c>
      <c r="E38" s="309">
        <f t="shared" si="35"/>
        <v>0</v>
      </c>
      <c r="F38" s="309">
        <f t="shared" si="35"/>
        <v>0</v>
      </c>
      <c r="G38" s="309">
        <f t="shared" si="35"/>
        <v>0</v>
      </c>
      <c r="H38" s="309">
        <f t="shared" si="35"/>
        <v>311</v>
      </c>
      <c r="I38" s="309">
        <f t="shared" si="35"/>
        <v>307</v>
      </c>
      <c r="J38" s="309">
        <f t="shared" si="35"/>
        <v>73</v>
      </c>
      <c r="K38" s="309">
        <f t="shared" si="35"/>
        <v>0</v>
      </c>
      <c r="L38" s="309">
        <f t="shared" si="35"/>
        <v>0</v>
      </c>
      <c r="M38" s="309">
        <f t="shared" si="35"/>
        <v>89</v>
      </c>
      <c r="N38" s="309">
        <f t="shared" si="35"/>
        <v>0</v>
      </c>
      <c r="O38" s="309">
        <f t="shared" si="35"/>
        <v>1</v>
      </c>
      <c r="P38" s="309">
        <f t="shared" si="35"/>
        <v>0</v>
      </c>
      <c r="Q38" s="309">
        <f t="shared" si="35"/>
        <v>525</v>
      </c>
      <c r="R38" s="309">
        <f t="shared" si="35"/>
        <v>0</v>
      </c>
      <c r="S38" s="309">
        <f t="shared" si="21"/>
        <v>0</v>
      </c>
      <c r="T38" s="309">
        <f t="shared" si="22"/>
        <v>0</v>
      </c>
      <c r="U38" s="309">
        <f t="shared" si="23"/>
        <v>0</v>
      </c>
      <c r="V38" s="309">
        <f t="shared" si="24"/>
        <v>0</v>
      </c>
      <c r="W38" s="309">
        <f t="shared" si="25"/>
        <v>0</v>
      </c>
      <c r="X38" s="309">
        <f t="shared" si="26"/>
        <v>69</v>
      </c>
      <c r="Y38" s="309">
        <f t="shared" si="27"/>
        <v>525</v>
      </c>
      <c r="Z38" s="309">
        <v>0</v>
      </c>
      <c r="AA38" s="309">
        <v>0</v>
      </c>
      <c r="AB38" s="309">
        <v>0</v>
      </c>
      <c r="AC38" s="309">
        <v>0</v>
      </c>
      <c r="AD38" s="309">
        <v>0</v>
      </c>
      <c r="AE38" s="309">
        <v>0</v>
      </c>
      <c r="AF38" s="309">
        <v>0</v>
      </c>
      <c r="AG38" s="309">
        <v>0</v>
      </c>
      <c r="AH38" s="309">
        <v>0</v>
      </c>
      <c r="AI38" s="309">
        <v>0</v>
      </c>
      <c r="AJ38" s="309" t="s">
        <v>552</v>
      </c>
      <c r="AK38" s="309" t="s">
        <v>552</v>
      </c>
      <c r="AL38" s="309">
        <v>525</v>
      </c>
      <c r="AM38" s="309" t="s">
        <v>552</v>
      </c>
      <c r="AN38" s="309" t="s">
        <v>552</v>
      </c>
      <c r="AO38" s="309">
        <v>0</v>
      </c>
      <c r="AP38" s="309" t="s">
        <v>552</v>
      </c>
      <c r="AQ38" s="309">
        <v>0</v>
      </c>
      <c r="AR38" s="309" t="s">
        <v>552</v>
      </c>
      <c r="AS38" s="309">
        <v>0</v>
      </c>
      <c r="AT38" s="309">
        <f t="shared" si="28"/>
        <v>54</v>
      </c>
      <c r="AU38" s="309">
        <v>0</v>
      </c>
      <c r="AV38" s="309">
        <v>0</v>
      </c>
      <c r="AW38" s="309">
        <v>0</v>
      </c>
      <c r="AX38" s="309">
        <v>0</v>
      </c>
      <c r="AY38" s="309">
        <v>0</v>
      </c>
      <c r="AZ38" s="309">
        <v>0</v>
      </c>
      <c r="BA38" s="309">
        <v>0</v>
      </c>
      <c r="BB38" s="309">
        <v>0</v>
      </c>
      <c r="BC38" s="309">
        <v>0</v>
      </c>
      <c r="BD38" s="309">
        <v>0</v>
      </c>
      <c r="BE38" s="309" t="s">
        <v>552</v>
      </c>
      <c r="BF38" s="309" t="s">
        <v>552</v>
      </c>
      <c r="BG38" s="309" t="s">
        <v>552</v>
      </c>
      <c r="BH38" s="309" t="s">
        <v>552</v>
      </c>
      <c r="BI38" s="309" t="s">
        <v>552</v>
      </c>
      <c r="BJ38" s="309" t="s">
        <v>552</v>
      </c>
      <c r="BK38" s="309" t="s">
        <v>552</v>
      </c>
      <c r="BL38" s="309" t="s">
        <v>552</v>
      </c>
      <c r="BM38" s="309" t="s">
        <v>552</v>
      </c>
      <c r="BN38" s="309">
        <v>54</v>
      </c>
      <c r="BO38" s="309">
        <f t="shared" si="29"/>
        <v>1</v>
      </c>
      <c r="BP38" s="309">
        <v>0</v>
      </c>
      <c r="BQ38" s="309">
        <v>0</v>
      </c>
      <c r="BR38" s="309">
        <v>0</v>
      </c>
      <c r="BS38" s="309">
        <v>0</v>
      </c>
      <c r="BT38" s="309">
        <v>0</v>
      </c>
      <c r="BU38" s="309">
        <v>0</v>
      </c>
      <c r="BV38" s="309">
        <v>0</v>
      </c>
      <c r="BW38" s="309">
        <v>0</v>
      </c>
      <c r="BX38" s="309">
        <v>0</v>
      </c>
      <c r="BY38" s="309">
        <v>0</v>
      </c>
      <c r="BZ38" s="309">
        <v>1</v>
      </c>
      <c r="CA38" s="309">
        <v>0</v>
      </c>
      <c r="CB38" s="309" t="s">
        <v>552</v>
      </c>
      <c r="CC38" s="309" t="s">
        <v>552</v>
      </c>
      <c r="CD38" s="309" t="s">
        <v>552</v>
      </c>
      <c r="CE38" s="309" t="s">
        <v>552</v>
      </c>
      <c r="CF38" s="309" t="s">
        <v>552</v>
      </c>
      <c r="CG38" s="309" t="s">
        <v>552</v>
      </c>
      <c r="CH38" s="309" t="s">
        <v>552</v>
      </c>
      <c r="CI38" s="309">
        <v>0</v>
      </c>
      <c r="CJ38" s="309">
        <f t="shared" si="30"/>
        <v>0</v>
      </c>
      <c r="CK38" s="309">
        <v>0</v>
      </c>
      <c r="CL38" s="309">
        <v>0</v>
      </c>
      <c r="CM38" s="309">
        <v>0</v>
      </c>
      <c r="CN38" s="309">
        <v>0</v>
      </c>
      <c r="CO38" s="309">
        <v>0</v>
      </c>
      <c r="CP38" s="309">
        <v>0</v>
      </c>
      <c r="CQ38" s="309">
        <v>0</v>
      </c>
      <c r="CR38" s="309">
        <v>0</v>
      </c>
      <c r="CS38" s="309">
        <v>0</v>
      </c>
      <c r="CT38" s="309">
        <v>0</v>
      </c>
      <c r="CU38" s="309">
        <v>0</v>
      </c>
      <c r="CV38" s="309">
        <v>0</v>
      </c>
      <c r="CW38" s="309" t="s">
        <v>552</v>
      </c>
      <c r="CX38" s="309" t="s">
        <v>552</v>
      </c>
      <c r="CY38" s="309" t="s">
        <v>552</v>
      </c>
      <c r="CZ38" s="309" t="s">
        <v>552</v>
      </c>
      <c r="DA38" s="309" t="s">
        <v>552</v>
      </c>
      <c r="DB38" s="309" t="s">
        <v>552</v>
      </c>
      <c r="DC38" s="309" t="s">
        <v>552</v>
      </c>
      <c r="DD38" s="309">
        <v>0</v>
      </c>
      <c r="DE38" s="309">
        <f t="shared" si="31"/>
        <v>0</v>
      </c>
      <c r="DF38" s="309">
        <v>0</v>
      </c>
      <c r="DG38" s="309">
        <v>0</v>
      </c>
      <c r="DH38" s="309">
        <v>0</v>
      </c>
      <c r="DI38" s="309">
        <v>0</v>
      </c>
      <c r="DJ38" s="309">
        <v>0</v>
      </c>
      <c r="DK38" s="309">
        <v>0</v>
      </c>
      <c r="DL38" s="309">
        <v>0</v>
      </c>
      <c r="DM38" s="309">
        <v>0</v>
      </c>
      <c r="DN38" s="309">
        <v>0</v>
      </c>
      <c r="DO38" s="309">
        <v>0</v>
      </c>
      <c r="DP38" s="309">
        <v>0</v>
      </c>
      <c r="DQ38" s="309">
        <v>0</v>
      </c>
      <c r="DR38" s="309" t="s">
        <v>552</v>
      </c>
      <c r="DS38" s="309" t="s">
        <v>552</v>
      </c>
      <c r="DT38" s="309">
        <v>0</v>
      </c>
      <c r="DU38" s="309" t="s">
        <v>552</v>
      </c>
      <c r="DV38" s="309" t="s">
        <v>552</v>
      </c>
      <c r="DW38" s="309" t="s">
        <v>552</v>
      </c>
      <c r="DX38" s="309" t="s">
        <v>552</v>
      </c>
      <c r="DY38" s="309">
        <v>0</v>
      </c>
      <c r="DZ38" s="309">
        <f t="shared" si="32"/>
        <v>0</v>
      </c>
      <c r="EA38" s="309">
        <v>0</v>
      </c>
      <c r="EB38" s="309">
        <v>0</v>
      </c>
      <c r="EC38" s="309">
        <v>0</v>
      </c>
      <c r="ED38" s="309">
        <v>0</v>
      </c>
      <c r="EE38" s="309">
        <v>0</v>
      </c>
      <c r="EF38" s="309">
        <v>0</v>
      </c>
      <c r="EG38" s="309">
        <v>0</v>
      </c>
      <c r="EH38" s="309">
        <v>0</v>
      </c>
      <c r="EI38" s="309">
        <v>0</v>
      </c>
      <c r="EJ38" s="309">
        <v>0</v>
      </c>
      <c r="EK38" s="309" t="s">
        <v>552</v>
      </c>
      <c r="EL38" s="309" t="s">
        <v>552</v>
      </c>
      <c r="EM38" s="309" t="s">
        <v>552</v>
      </c>
      <c r="EN38" s="309">
        <v>0</v>
      </c>
      <c r="EO38" s="309">
        <v>0</v>
      </c>
      <c r="EP38" s="309" t="s">
        <v>552</v>
      </c>
      <c r="EQ38" s="309" t="s">
        <v>552</v>
      </c>
      <c r="ER38" s="309" t="s">
        <v>552</v>
      </c>
      <c r="ES38" s="309">
        <v>0</v>
      </c>
      <c r="ET38" s="309">
        <v>0</v>
      </c>
      <c r="EU38" s="309">
        <f t="shared" si="33"/>
        <v>795</v>
      </c>
      <c r="EV38" s="309">
        <v>0</v>
      </c>
      <c r="EW38" s="309">
        <v>0</v>
      </c>
      <c r="EX38" s="309">
        <v>0</v>
      </c>
      <c r="EY38" s="309">
        <v>311</v>
      </c>
      <c r="EZ38" s="309">
        <v>307</v>
      </c>
      <c r="FA38" s="309">
        <v>73</v>
      </c>
      <c r="FB38" s="309">
        <v>0</v>
      </c>
      <c r="FC38" s="309">
        <v>0</v>
      </c>
      <c r="FD38" s="309">
        <v>89</v>
      </c>
      <c r="FE38" s="309">
        <v>0</v>
      </c>
      <c r="FF38" s="309">
        <v>0</v>
      </c>
      <c r="FG38" s="309">
        <v>0</v>
      </c>
      <c r="FH38" s="309" t="s">
        <v>552</v>
      </c>
      <c r="FI38" s="309" t="s">
        <v>552</v>
      </c>
      <c r="FJ38" s="309" t="s">
        <v>552</v>
      </c>
      <c r="FK38" s="309">
        <v>0</v>
      </c>
      <c r="FL38" s="309">
        <v>0</v>
      </c>
      <c r="FM38" s="309">
        <v>0</v>
      </c>
      <c r="FN38" s="309">
        <v>0</v>
      </c>
      <c r="FO38" s="309">
        <v>15</v>
      </c>
    </row>
    <row r="39" spans="1:171" s="282" customFormat="1" ht="12" customHeight="1">
      <c r="A39" s="277" t="s">
        <v>555</v>
      </c>
      <c r="B39" s="278" t="s">
        <v>626</v>
      </c>
      <c r="C39" s="277" t="s">
        <v>627</v>
      </c>
      <c r="D39" s="309">
        <f t="shared" si="35"/>
        <v>1923</v>
      </c>
      <c r="E39" s="309">
        <f t="shared" si="35"/>
        <v>0</v>
      </c>
      <c r="F39" s="309">
        <f t="shared" si="35"/>
        <v>0</v>
      </c>
      <c r="G39" s="309">
        <f t="shared" si="35"/>
        <v>0</v>
      </c>
      <c r="H39" s="309">
        <f t="shared" si="35"/>
        <v>358</v>
      </c>
      <c r="I39" s="309">
        <f t="shared" si="35"/>
        <v>479</v>
      </c>
      <c r="J39" s="309">
        <f t="shared" si="35"/>
        <v>56</v>
      </c>
      <c r="K39" s="309">
        <f t="shared" si="35"/>
        <v>0</v>
      </c>
      <c r="L39" s="309">
        <f t="shared" si="35"/>
        <v>0</v>
      </c>
      <c r="M39" s="309">
        <f t="shared" si="35"/>
        <v>0</v>
      </c>
      <c r="N39" s="309">
        <f t="shared" si="35"/>
        <v>0</v>
      </c>
      <c r="O39" s="309">
        <f t="shared" si="35"/>
        <v>0</v>
      </c>
      <c r="P39" s="309">
        <f t="shared" si="35"/>
        <v>0</v>
      </c>
      <c r="Q39" s="309">
        <f t="shared" si="35"/>
        <v>937</v>
      </c>
      <c r="R39" s="309">
        <f t="shared" si="35"/>
        <v>0</v>
      </c>
      <c r="S39" s="309">
        <f t="shared" si="21"/>
        <v>0</v>
      </c>
      <c r="T39" s="309">
        <f t="shared" si="22"/>
        <v>0</v>
      </c>
      <c r="U39" s="309">
        <f t="shared" si="23"/>
        <v>0</v>
      </c>
      <c r="V39" s="309">
        <f t="shared" si="24"/>
        <v>0</v>
      </c>
      <c r="W39" s="309">
        <f t="shared" si="25"/>
        <v>0</v>
      </c>
      <c r="X39" s="309">
        <f t="shared" si="26"/>
        <v>93</v>
      </c>
      <c r="Y39" s="309">
        <f t="shared" si="27"/>
        <v>937</v>
      </c>
      <c r="Z39" s="309">
        <v>0</v>
      </c>
      <c r="AA39" s="309">
        <v>0</v>
      </c>
      <c r="AB39" s="309">
        <v>0</v>
      </c>
      <c r="AC39" s="309">
        <v>0</v>
      </c>
      <c r="AD39" s="309">
        <v>0</v>
      </c>
      <c r="AE39" s="309">
        <v>0</v>
      </c>
      <c r="AF39" s="309">
        <v>0</v>
      </c>
      <c r="AG39" s="309">
        <v>0</v>
      </c>
      <c r="AH39" s="309">
        <v>0</v>
      </c>
      <c r="AI39" s="309">
        <v>0</v>
      </c>
      <c r="AJ39" s="309" t="s">
        <v>552</v>
      </c>
      <c r="AK39" s="309" t="s">
        <v>552</v>
      </c>
      <c r="AL39" s="309">
        <v>937</v>
      </c>
      <c r="AM39" s="309" t="s">
        <v>552</v>
      </c>
      <c r="AN39" s="309" t="s">
        <v>552</v>
      </c>
      <c r="AO39" s="309">
        <v>0</v>
      </c>
      <c r="AP39" s="309" t="s">
        <v>552</v>
      </c>
      <c r="AQ39" s="309">
        <v>0</v>
      </c>
      <c r="AR39" s="309" t="s">
        <v>552</v>
      </c>
      <c r="AS39" s="309">
        <v>0</v>
      </c>
      <c r="AT39" s="309">
        <f t="shared" si="28"/>
        <v>590</v>
      </c>
      <c r="AU39" s="309">
        <v>0</v>
      </c>
      <c r="AV39" s="309">
        <v>0</v>
      </c>
      <c r="AW39" s="309">
        <v>0</v>
      </c>
      <c r="AX39" s="309">
        <v>341</v>
      </c>
      <c r="AY39" s="309">
        <v>240</v>
      </c>
      <c r="AZ39" s="309">
        <v>0</v>
      </c>
      <c r="BA39" s="309">
        <v>0</v>
      </c>
      <c r="BB39" s="309">
        <v>0</v>
      </c>
      <c r="BC39" s="309">
        <v>0</v>
      </c>
      <c r="BD39" s="309">
        <v>0</v>
      </c>
      <c r="BE39" s="309" t="s">
        <v>552</v>
      </c>
      <c r="BF39" s="309" t="s">
        <v>552</v>
      </c>
      <c r="BG39" s="309" t="s">
        <v>552</v>
      </c>
      <c r="BH39" s="309" t="s">
        <v>552</v>
      </c>
      <c r="BI39" s="309" t="s">
        <v>552</v>
      </c>
      <c r="BJ39" s="309" t="s">
        <v>552</v>
      </c>
      <c r="BK39" s="309" t="s">
        <v>552</v>
      </c>
      <c r="BL39" s="309" t="s">
        <v>552</v>
      </c>
      <c r="BM39" s="309" t="s">
        <v>552</v>
      </c>
      <c r="BN39" s="309">
        <v>9</v>
      </c>
      <c r="BO39" s="309">
        <f t="shared" si="29"/>
        <v>0</v>
      </c>
      <c r="BP39" s="309">
        <v>0</v>
      </c>
      <c r="BQ39" s="309">
        <v>0</v>
      </c>
      <c r="BR39" s="309">
        <v>0</v>
      </c>
      <c r="BS39" s="309">
        <v>0</v>
      </c>
      <c r="BT39" s="309">
        <v>0</v>
      </c>
      <c r="BU39" s="309">
        <v>0</v>
      </c>
      <c r="BV39" s="309">
        <v>0</v>
      </c>
      <c r="BW39" s="309">
        <v>0</v>
      </c>
      <c r="BX39" s="309">
        <v>0</v>
      </c>
      <c r="BY39" s="309">
        <v>0</v>
      </c>
      <c r="BZ39" s="309">
        <v>0</v>
      </c>
      <c r="CA39" s="309">
        <v>0</v>
      </c>
      <c r="CB39" s="309" t="s">
        <v>552</v>
      </c>
      <c r="CC39" s="309" t="s">
        <v>552</v>
      </c>
      <c r="CD39" s="309" t="s">
        <v>552</v>
      </c>
      <c r="CE39" s="309" t="s">
        <v>552</v>
      </c>
      <c r="CF39" s="309" t="s">
        <v>552</v>
      </c>
      <c r="CG39" s="309" t="s">
        <v>552</v>
      </c>
      <c r="CH39" s="309" t="s">
        <v>552</v>
      </c>
      <c r="CI39" s="309">
        <v>0</v>
      </c>
      <c r="CJ39" s="309">
        <f t="shared" si="30"/>
        <v>0</v>
      </c>
      <c r="CK39" s="309">
        <v>0</v>
      </c>
      <c r="CL39" s="309">
        <v>0</v>
      </c>
      <c r="CM39" s="309">
        <v>0</v>
      </c>
      <c r="CN39" s="309">
        <v>0</v>
      </c>
      <c r="CO39" s="309">
        <v>0</v>
      </c>
      <c r="CP39" s="309">
        <v>0</v>
      </c>
      <c r="CQ39" s="309">
        <v>0</v>
      </c>
      <c r="CR39" s="309">
        <v>0</v>
      </c>
      <c r="CS39" s="309">
        <v>0</v>
      </c>
      <c r="CT39" s="309">
        <v>0</v>
      </c>
      <c r="CU39" s="309">
        <v>0</v>
      </c>
      <c r="CV39" s="309">
        <v>0</v>
      </c>
      <c r="CW39" s="309" t="s">
        <v>552</v>
      </c>
      <c r="CX39" s="309" t="s">
        <v>552</v>
      </c>
      <c r="CY39" s="309" t="s">
        <v>552</v>
      </c>
      <c r="CZ39" s="309" t="s">
        <v>552</v>
      </c>
      <c r="DA39" s="309" t="s">
        <v>552</v>
      </c>
      <c r="DB39" s="309" t="s">
        <v>552</v>
      </c>
      <c r="DC39" s="309" t="s">
        <v>552</v>
      </c>
      <c r="DD39" s="309">
        <v>0</v>
      </c>
      <c r="DE39" s="309">
        <f t="shared" si="31"/>
        <v>0</v>
      </c>
      <c r="DF39" s="309">
        <v>0</v>
      </c>
      <c r="DG39" s="309">
        <v>0</v>
      </c>
      <c r="DH39" s="309">
        <v>0</v>
      </c>
      <c r="DI39" s="309">
        <v>0</v>
      </c>
      <c r="DJ39" s="309">
        <v>0</v>
      </c>
      <c r="DK39" s="309">
        <v>0</v>
      </c>
      <c r="DL39" s="309">
        <v>0</v>
      </c>
      <c r="DM39" s="309">
        <v>0</v>
      </c>
      <c r="DN39" s="309">
        <v>0</v>
      </c>
      <c r="DO39" s="309">
        <v>0</v>
      </c>
      <c r="DP39" s="309">
        <v>0</v>
      </c>
      <c r="DQ39" s="309">
        <v>0</v>
      </c>
      <c r="DR39" s="309" t="s">
        <v>552</v>
      </c>
      <c r="DS39" s="309" t="s">
        <v>552</v>
      </c>
      <c r="DT39" s="309">
        <v>0</v>
      </c>
      <c r="DU39" s="309" t="s">
        <v>552</v>
      </c>
      <c r="DV39" s="309" t="s">
        <v>552</v>
      </c>
      <c r="DW39" s="309" t="s">
        <v>552</v>
      </c>
      <c r="DX39" s="309" t="s">
        <v>552</v>
      </c>
      <c r="DY39" s="309">
        <v>0</v>
      </c>
      <c r="DZ39" s="309">
        <f t="shared" si="32"/>
        <v>0</v>
      </c>
      <c r="EA39" s="309">
        <v>0</v>
      </c>
      <c r="EB39" s="309">
        <v>0</v>
      </c>
      <c r="EC39" s="309">
        <v>0</v>
      </c>
      <c r="ED39" s="309">
        <v>0</v>
      </c>
      <c r="EE39" s="309">
        <v>0</v>
      </c>
      <c r="EF39" s="309">
        <v>0</v>
      </c>
      <c r="EG39" s="309">
        <v>0</v>
      </c>
      <c r="EH39" s="309">
        <v>0</v>
      </c>
      <c r="EI39" s="309">
        <v>0</v>
      </c>
      <c r="EJ39" s="309">
        <v>0</v>
      </c>
      <c r="EK39" s="309" t="s">
        <v>552</v>
      </c>
      <c r="EL39" s="309" t="s">
        <v>552</v>
      </c>
      <c r="EM39" s="309" t="s">
        <v>552</v>
      </c>
      <c r="EN39" s="309">
        <v>0</v>
      </c>
      <c r="EO39" s="309">
        <v>0</v>
      </c>
      <c r="EP39" s="309" t="s">
        <v>552</v>
      </c>
      <c r="EQ39" s="309" t="s">
        <v>552</v>
      </c>
      <c r="ER39" s="309" t="s">
        <v>552</v>
      </c>
      <c r="ES39" s="309">
        <v>0</v>
      </c>
      <c r="ET39" s="309">
        <v>0</v>
      </c>
      <c r="EU39" s="309">
        <f t="shared" si="33"/>
        <v>396</v>
      </c>
      <c r="EV39" s="309">
        <v>0</v>
      </c>
      <c r="EW39" s="309">
        <v>0</v>
      </c>
      <c r="EX39" s="309">
        <v>0</v>
      </c>
      <c r="EY39" s="309">
        <v>17</v>
      </c>
      <c r="EZ39" s="309">
        <v>239</v>
      </c>
      <c r="FA39" s="309">
        <v>56</v>
      </c>
      <c r="FB39" s="309">
        <v>0</v>
      </c>
      <c r="FC39" s="309">
        <v>0</v>
      </c>
      <c r="FD39" s="309">
        <v>0</v>
      </c>
      <c r="FE39" s="309">
        <v>0</v>
      </c>
      <c r="FF39" s="309">
        <v>0</v>
      </c>
      <c r="FG39" s="309">
        <v>0</v>
      </c>
      <c r="FH39" s="309" t="s">
        <v>552</v>
      </c>
      <c r="FI39" s="309" t="s">
        <v>552</v>
      </c>
      <c r="FJ39" s="309" t="s">
        <v>552</v>
      </c>
      <c r="FK39" s="309">
        <v>0</v>
      </c>
      <c r="FL39" s="309">
        <v>0</v>
      </c>
      <c r="FM39" s="309">
        <v>0</v>
      </c>
      <c r="FN39" s="309">
        <v>0</v>
      </c>
      <c r="FO39" s="309">
        <v>84</v>
      </c>
    </row>
    <row r="40" spans="1:171" s="282" customFormat="1" ht="12" customHeight="1">
      <c r="A40" s="277" t="s">
        <v>555</v>
      </c>
      <c r="B40" s="278" t="s">
        <v>628</v>
      </c>
      <c r="C40" s="277" t="s">
        <v>629</v>
      </c>
      <c r="D40" s="309">
        <f t="shared" si="35"/>
        <v>575</v>
      </c>
      <c r="E40" s="309">
        <f t="shared" si="35"/>
        <v>0</v>
      </c>
      <c r="F40" s="309">
        <f t="shared" si="35"/>
        <v>0</v>
      </c>
      <c r="G40" s="309">
        <f t="shared" si="35"/>
        <v>0</v>
      </c>
      <c r="H40" s="309">
        <f t="shared" si="35"/>
        <v>179</v>
      </c>
      <c r="I40" s="309">
        <f t="shared" si="35"/>
        <v>332</v>
      </c>
      <c r="J40" s="309">
        <f t="shared" si="35"/>
        <v>23</v>
      </c>
      <c r="K40" s="309">
        <f t="shared" si="35"/>
        <v>0</v>
      </c>
      <c r="L40" s="309">
        <f t="shared" si="35"/>
        <v>0</v>
      </c>
      <c r="M40" s="309">
        <f t="shared" si="35"/>
        <v>0</v>
      </c>
      <c r="N40" s="309">
        <f t="shared" si="35"/>
        <v>0</v>
      </c>
      <c r="O40" s="309">
        <f t="shared" si="35"/>
        <v>0</v>
      </c>
      <c r="P40" s="309">
        <f t="shared" si="35"/>
        <v>0</v>
      </c>
      <c r="Q40" s="309">
        <f t="shared" si="35"/>
        <v>28</v>
      </c>
      <c r="R40" s="309">
        <f t="shared" si="35"/>
        <v>0</v>
      </c>
      <c r="S40" s="309">
        <f t="shared" si="21"/>
        <v>0</v>
      </c>
      <c r="T40" s="309">
        <f t="shared" si="22"/>
        <v>0</v>
      </c>
      <c r="U40" s="309">
        <f t="shared" si="23"/>
        <v>0</v>
      </c>
      <c r="V40" s="309">
        <f t="shared" si="24"/>
        <v>0</v>
      </c>
      <c r="W40" s="309">
        <f t="shared" si="25"/>
        <v>0</v>
      </c>
      <c r="X40" s="309">
        <f t="shared" si="26"/>
        <v>13</v>
      </c>
      <c r="Y40" s="309">
        <f t="shared" si="27"/>
        <v>28</v>
      </c>
      <c r="Z40" s="309">
        <v>0</v>
      </c>
      <c r="AA40" s="309">
        <v>0</v>
      </c>
      <c r="AB40" s="309">
        <v>0</v>
      </c>
      <c r="AC40" s="309">
        <v>0</v>
      </c>
      <c r="AD40" s="309">
        <v>0</v>
      </c>
      <c r="AE40" s="309">
        <v>0</v>
      </c>
      <c r="AF40" s="309">
        <v>0</v>
      </c>
      <c r="AG40" s="309">
        <v>0</v>
      </c>
      <c r="AH40" s="309">
        <v>0</v>
      </c>
      <c r="AI40" s="309">
        <v>0</v>
      </c>
      <c r="AJ40" s="309" t="s">
        <v>552</v>
      </c>
      <c r="AK40" s="309" t="s">
        <v>552</v>
      </c>
      <c r="AL40" s="309">
        <v>28</v>
      </c>
      <c r="AM40" s="309" t="s">
        <v>552</v>
      </c>
      <c r="AN40" s="309" t="s">
        <v>552</v>
      </c>
      <c r="AO40" s="309">
        <v>0</v>
      </c>
      <c r="AP40" s="309" t="s">
        <v>552</v>
      </c>
      <c r="AQ40" s="309">
        <v>0</v>
      </c>
      <c r="AR40" s="309" t="s">
        <v>552</v>
      </c>
      <c r="AS40" s="309">
        <v>0</v>
      </c>
      <c r="AT40" s="309">
        <f t="shared" si="28"/>
        <v>169</v>
      </c>
      <c r="AU40" s="309">
        <v>0</v>
      </c>
      <c r="AV40" s="309">
        <v>0</v>
      </c>
      <c r="AW40" s="309">
        <v>0</v>
      </c>
      <c r="AX40" s="309">
        <v>156</v>
      </c>
      <c r="AY40" s="309">
        <v>0</v>
      </c>
      <c r="AZ40" s="309">
        <v>0</v>
      </c>
      <c r="BA40" s="309">
        <v>0</v>
      </c>
      <c r="BB40" s="309">
        <v>0</v>
      </c>
      <c r="BC40" s="309">
        <v>0</v>
      </c>
      <c r="BD40" s="309">
        <v>0</v>
      </c>
      <c r="BE40" s="309" t="s">
        <v>552</v>
      </c>
      <c r="BF40" s="309" t="s">
        <v>552</v>
      </c>
      <c r="BG40" s="309" t="s">
        <v>552</v>
      </c>
      <c r="BH40" s="309" t="s">
        <v>552</v>
      </c>
      <c r="BI40" s="309" t="s">
        <v>552</v>
      </c>
      <c r="BJ40" s="309" t="s">
        <v>552</v>
      </c>
      <c r="BK40" s="309" t="s">
        <v>552</v>
      </c>
      <c r="BL40" s="309" t="s">
        <v>552</v>
      </c>
      <c r="BM40" s="309" t="s">
        <v>552</v>
      </c>
      <c r="BN40" s="309">
        <v>13</v>
      </c>
      <c r="BO40" s="309">
        <f t="shared" si="29"/>
        <v>0</v>
      </c>
      <c r="BP40" s="309">
        <v>0</v>
      </c>
      <c r="BQ40" s="309">
        <v>0</v>
      </c>
      <c r="BR40" s="309">
        <v>0</v>
      </c>
      <c r="BS40" s="309">
        <v>0</v>
      </c>
      <c r="BT40" s="309">
        <v>0</v>
      </c>
      <c r="BU40" s="309">
        <v>0</v>
      </c>
      <c r="BV40" s="309">
        <v>0</v>
      </c>
      <c r="BW40" s="309">
        <v>0</v>
      </c>
      <c r="BX40" s="309">
        <v>0</v>
      </c>
      <c r="BY40" s="309">
        <v>0</v>
      </c>
      <c r="BZ40" s="309">
        <v>0</v>
      </c>
      <c r="CA40" s="309">
        <v>0</v>
      </c>
      <c r="CB40" s="309" t="s">
        <v>552</v>
      </c>
      <c r="CC40" s="309" t="s">
        <v>552</v>
      </c>
      <c r="CD40" s="309" t="s">
        <v>552</v>
      </c>
      <c r="CE40" s="309" t="s">
        <v>552</v>
      </c>
      <c r="CF40" s="309" t="s">
        <v>552</v>
      </c>
      <c r="CG40" s="309" t="s">
        <v>552</v>
      </c>
      <c r="CH40" s="309" t="s">
        <v>552</v>
      </c>
      <c r="CI40" s="309">
        <v>0</v>
      </c>
      <c r="CJ40" s="309">
        <f t="shared" si="30"/>
        <v>0</v>
      </c>
      <c r="CK40" s="309">
        <v>0</v>
      </c>
      <c r="CL40" s="309">
        <v>0</v>
      </c>
      <c r="CM40" s="309">
        <v>0</v>
      </c>
      <c r="CN40" s="309">
        <v>0</v>
      </c>
      <c r="CO40" s="309">
        <v>0</v>
      </c>
      <c r="CP40" s="309">
        <v>0</v>
      </c>
      <c r="CQ40" s="309">
        <v>0</v>
      </c>
      <c r="CR40" s="309">
        <v>0</v>
      </c>
      <c r="CS40" s="309">
        <v>0</v>
      </c>
      <c r="CT40" s="309">
        <v>0</v>
      </c>
      <c r="CU40" s="309">
        <v>0</v>
      </c>
      <c r="CV40" s="309">
        <v>0</v>
      </c>
      <c r="CW40" s="309" t="s">
        <v>552</v>
      </c>
      <c r="CX40" s="309" t="s">
        <v>552</v>
      </c>
      <c r="CY40" s="309" t="s">
        <v>552</v>
      </c>
      <c r="CZ40" s="309" t="s">
        <v>552</v>
      </c>
      <c r="DA40" s="309" t="s">
        <v>552</v>
      </c>
      <c r="DB40" s="309" t="s">
        <v>552</v>
      </c>
      <c r="DC40" s="309" t="s">
        <v>552</v>
      </c>
      <c r="DD40" s="309">
        <v>0</v>
      </c>
      <c r="DE40" s="309">
        <f t="shared" si="31"/>
        <v>0</v>
      </c>
      <c r="DF40" s="309">
        <v>0</v>
      </c>
      <c r="DG40" s="309">
        <v>0</v>
      </c>
      <c r="DH40" s="309">
        <v>0</v>
      </c>
      <c r="DI40" s="309">
        <v>0</v>
      </c>
      <c r="DJ40" s="309">
        <v>0</v>
      </c>
      <c r="DK40" s="309">
        <v>0</v>
      </c>
      <c r="DL40" s="309">
        <v>0</v>
      </c>
      <c r="DM40" s="309">
        <v>0</v>
      </c>
      <c r="DN40" s="309">
        <v>0</v>
      </c>
      <c r="DO40" s="309">
        <v>0</v>
      </c>
      <c r="DP40" s="309">
        <v>0</v>
      </c>
      <c r="DQ40" s="309">
        <v>0</v>
      </c>
      <c r="DR40" s="309" t="s">
        <v>552</v>
      </c>
      <c r="DS40" s="309" t="s">
        <v>552</v>
      </c>
      <c r="DT40" s="309">
        <v>0</v>
      </c>
      <c r="DU40" s="309" t="s">
        <v>552</v>
      </c>
      <c r="DV40" s="309" t="s">
        <v>552</v>
      </c>
      <c r="DW40" s="309" t="s">
        <v>552</v>
      </c>
      <c r="DX40" s="309" t="s">
        <v>552</v>
      </c>
      <c r="DY40" s="309">
        <v>0</v>
      </c>
      <c r="DZ40" s="309">
        <f t="shared" si="32"/>
        <v>0</v>
      </c>
      <c r="EA40" s="309">
        <v>0</v>
      </c>
      <c r="EB40" s="309">
        <v>0</v>
      </c>
      <c r="EC40" s="309">
        <v>0</v>
      </c>
      <c r="ED40" s="309">
        <v>0</v>
      </c>
      <c r="EE40" s="309">
        <v>0</v>
      </c>
      <c r="EF40" s="309">
        <v>0</v>
      </c>
      <c r="EG40" s="309">
        <v>0</v>
      </c>
      <c r="EH40" s="309">
        <v>0</v>
      </c>
      <c r="EI40" s="309">
        <v>0</v>
      </c>
      <c r="EJ40" s="309">
        <v>0</v>
      </c>
      <c r="EK40" s="309" t="s">
        <v>552</v>
      </c>
      <c r="EL40" s="309" t="s">
        <v>552</v>
      </c>
      <c r="EM40" s="309" t="s">
        <v>552</v>
      </c>
      <c r="EN40" s="309">
        <v>0</v>
      </c>
      <c r="EO40" s="309">
        <v>0</v>
      </c>
      <c r="EP40" s="309" t="s">
        <v>552</v>
      </c>
      <c r="EQ40" s="309" t="s">
        <v>552</v>
      </c>
      <c r="ER40" s="309" t="s">
        <v>552</v>
      </c>
      <c r="ES40" s="309">
        <v>0</v>
      </c>
      <c r="ET40" s="309">
        <v>0</v>
      </c>
      <c r="EU40" s="309">
        <f t="shared" si="33"/>
        <v>378</v>
      </c>
      <c r="EV40" s="309">
        <v>0</v>
      </c>
      <c r="EW40" s="309">
        <v>0</v>
      </c>
      <c r="EX40" s="309">
        <v>0</v>
      </c>
      <c r="EY40" s="309">
        <v>23</v>
      </c>
      <c r="EZ40" s="309">
        <v>332</v>
      </c>
      <c r="FA40" s="309">
        <v>23</v>
      </c>
      <c r="FB40" s="309">
        <v>0</v>
      </c>
      <c r="FC40" s="309">
        <v>0</v>
      </c>
      <c r="FD40" s="309">
        <v>0</v>
      </c>
      <c r="FE40" s="309">
        <v>0</v>
      </c>
      <c r="FF40" s="309">
        <v>0</v>
      </c>
      <c r="FG40" s="309">
        <v>0</v>
      </c>
      <c r="FH40" s="309" t="s">
        <v>552</v>
      </c>
      <c r="FI40" s="309" t="s">
        <v>552</v>
      </c>
      <c r="FJ40" s="309" t="s">
        <v>552</v>
      </c>
      <c r="FK40" s="309">
        <v>0</v>
      </c>
      <c r="FL40" s="309">
        <v>0</v>
      </c>
      <c r="FM40" s="309">
        <v>0</v>
      </c>
      <c r="FN40" s="309">
        <v>0</v>
      </c>
      <c r="FO40" s="309">
        <v>0</v>
      </c>
    </row>
    <row r="41" spans="1:171" s="282" customFormat="1" ht="12" customHeight="1">
      <c r="A41" s="277" t="s">
        <v>555</v>
      </c>
      <c r="B41" s="278" t="s">
        <v>630</v>
      </c>
      <c r="C41" s="277" t="s">
        <v>631</v>
      </c>
      <c r="D41" s="309">
        <f t="shared" si="35"/>
        <v>237</v>
      </c>
      <c r="E41" s="309">
        <f t="shared" si="35"/>
        <v>28</v>
      </c>
      <c r="F41" s="309">
        <f t="shared" si="35"/>
        <v>0</v>
      </c>
      <c r="G41" s="309">
        <f t="shared" si="35"/>
        <v>0</v>
      </c>
      <c r="H41" s="309">
        <f t="shared" si="35"/>
        <v>144</v>
      </c>
      <c r="I41" s="309">
        <f t="shared" si="35"/>
        <v>53</v>
      </c>
      <c r="J41" s="309">
        <f t="shared" si="35"/>
        <v>6</v>
      </c>
      <c r="K41" s="309">
        <f t="shared" si="35"/>
        <v>0</v>
      </c>
      <c r="L41" s="309">
        <f t="shared" si="35"/>
        <v>0</v>
      </c>
      <c r="M41" s="309">
        <f t="shared" si="35"/>
        <v>0</v>
      </c>
      <c r="N41" s="309">
        <f t="shared" si="35"/>
        <v>0</v>
      </c>
      <c r="O41" s="309">
        <f t="shared" si="35"/>
        <v>0</v>
      </c>
      <c r="P41" s="309">
        <f t="shared" si="35"/>
        <v>0</v>
      </c>
      <c r="Q41" s="309">
        <f t="shared" si="35"/>
        <v>0</v>
      </c>
      <c r="R41" s="309">
        <f t="shared" si="35"/>
        <v>0</v>
      </c>
      <c r="S41" s="309">
        <f t="shared" si="21"/>
        <v>0</v>
      </c>
      <c r="T41" s="309">
        <f t="shared" si="22"/>
        <v>0</v>
      </c>
      <c r="U41" s="309">
        <f t="shared" si="23"/>
        <v>0</v>
      </c>
      <c r="V41" s="309">
        <f t="shared" si="24"/>
        <v>0</v>
      </c>
      <c r="W41" s="309">
        <f t="shared" si="25"/>
        <v>0</v>
      </c>
      <c r="X41" s="309">
        <f t="shared" si="26"/>
        <v>6</v>
      </c>
      <c r="Y41" s="309">
        <f t="shared" si="27"/>
        <v>34</v>
      </c>
      <c r="Z41" s="309">
        <v>28</v>
      </c>
      <c r="AA41" s="309">
        <v>0</v>
      </c>
      <c r="AB41" s="309">
        <v>0</v>
      </c>
      <c r="AC41" s="309">
        <v>0</v>
      </c>
      <c r="AD41" s="309">
        <v>0</v>
      </c>
      <c r="AE41" s="309">
        <v>6</v>
      </c>
      <c r="AF41" s="309">
        <v>0</v>
      </c>
      <c r="AG41" s="309">
        <v>0</v>
      </c>
      <c r="AH41" s="309">
        <v>0</v>
      </c>
      <c r="AI41" s="309">
        <v>0</v>
      </c>
      <c r="AJ41" s="309" t="s">
        <v>552</v>
      </c>
      <c r="AK41" s="309" t="s">
        <v>552</v>
      </c>
      <c r="AL41" s="309">
        <v>0</v>
      </c>
      <c r="AM41" s="309" t="s">
        <v>552</v>
      </c>
      <c r="AN41" s="309" t="s">
        <v>552</v>
      </c>
      <c r="AO41" s="309">
        <v>0</v>
      </c>
      <c r="AP41" s="309" t="s">
        <v>552</v>
      </c>
      <c r="AQ41" s="309">
        <v>0</v>
      </c>
      <c r="AR41" s="309" t="s">
        <v>552</v>
      </c>
      <c r="AS41" s="309">
        <v>0</v>
      </c>
      <c r="AT41" s="309">
        <f t="shared" si="28"/>
        <v>203</v>
      </c>
      <c r="AU41" s="309">
        <v>0</v>
      </c>
      <c r="AV41" s="309">
        <v>0</v>
      </c>
      <c r="AW41" s="309">
        <v>0</v>
      </c>
      <c r="AX41" s="309">
        <v>144</v>
      </c>
      <c r="AY41" s="309">
        <v>53</v>
      </c>
      <c r="AZ41" s="309">
        <v>0</v>
      </c>
      <c r="BA41" s="309">
        <v>0</v>
      </c>
      <c r="BB41" s="309">
        <v>0</v>
      </c>
      <c r="BC41" s="309">
        <v>0</v>
      </c>
      <c r="BD41" s="309">
        <v>0</v>
      </c>
      <c r="BE41" s="309" t="s">
        <v>552</v>
      </c>
      <c r="BF41" s="309" t="s">
        <v>552</v>
      </c>
      <c r="BG41" s="309" t="s">
        <v>552</v>
      </c>
      <c r="BH41" s="309" t="s">
        <v>552</v>
      </c>
      <c r="BI41" s="309" t="s">
        <v>552</v>
      </c>
      <c r="BJ41" s="309" t="s">
        <v>552</v>
      </c>
      <c r="BK41" s="309" t="s">
        <v>552</v>
      </c>
      <c r="BL41" s="309" t="s">
        <v>552</v>
      </c>
      <c r="BM41" s="309" t="s">
        <v>552</v>
      </c>
      <c r="BN41" s="309">
        <v>6</v>
      </c>
      <c r="BO41" s="309">
        <f t="shared" si="29"/>
        <v>0</v>
      </c>
      <c r="BP41" s="309">
        <v>0</v>
      </c>
      <c r="BQ41" s="309">
        <v>0</v>
      </c>
      <c r="BR41" s="309">
        <v>0</v>
      </c>
      <c r="BS41" s="309">
        <v>0</v>
      </c>
      <c r="BT41" s="309">
        <v>0</v>
      </c>
      <c r="BU41" s="309">
        <v>0</v>
      </c>
      <c r="BV41" s="309">
        <v>0</v>
      </c>
      <c r="BW41" s="309">
        <v>0</v>
      </c>
      <c r="BX41" s="309">
        <v>0</v>
      </c>
      <c r="BY41" s="309">
        <v>0</v>
      </c>
      <c r="BZ41" s="309">
        <v>0</v>
      </c>
      <c r="CA41" s="309">
        <v>0</v>
      </c>
      <c r="CB41" s="309" t="s">
        <v>552</v>
      </c>
      <c r="CC41" s="309" t="s">
        <v>552</v>
      </c>
      <c r="CD41" s="309" t="s">
        <v>552</v>
      </c>
      <c r="CE41" s="309" t="s">
        <v>552</v>
      </c>
      <c r="CF41" s="309" t="s">
        <v>552</v>
      </c>
      <c r="CG41" s="309" t="s">
        <v>552</v>
      </c>
      <c r="CH41" s="309" t="s">
        <v>552</v>
      </c>
      <c r="CI41" s="309">
        <v>0</v>
      </c>
      <c r="CJ41" s="309">
        <f t="shared" si="30"/>
        <v>0</v>
      </c>
      <c r="CK41" s="309">
        <v>0</v>
      </c>
      <c r="CL41" s="309">
        <v>0</v>
      </c>
      <c r="CM41" s="309">
        <v>0</v>
      </c>
      <c r="CN41" s="309">
        <v>0</v>
      </c>
      <c r="CO41" s="309">
        <v>0</v>
      </c>
      <c r="CP41" s="309">
        <v>0</v>
      </c>
      <c r="CQ41" s="309">
        <v>0</v>
      </c>
      <c r="CR41" s="309">
        <v>0</v>
      </c>
      <c r="CS41" s="309">
        <v>0</v>
      </c>
      <c r="CT41" s="309">
        <v>0</v>
      </c>
      <c r="CU41" s="309">
        <v>0</v>
      </c>
      <c r="CV41" s="309">
        <v>0</v>
      </c>
      <c r="CW41" s="309" t="s">
        <v>552</v>
      </c>
      <c r="CX41" s="309" t="s">
        <v>552</v>
      </c>
      <c r="CY41" s="309" t="s">
        <v>552</v>
      </c>
      <c r="CZ41" s="309" t="s">
        <v>552</v>
      </c>
      <c r="DA41" s="309" t="s">
        <v>552</v>
      </c>
      <c r="DB41" s="309" t="s">
        <v>552</v>
      </c>
      <c r="DC41" s="309" t="s">
        <v>552</v>
      </c>
      <c r="DD41" s="309">
        <v>0</v>
      </c>
      <c r="DE41" s="309">
        <f t="shared" si="31"/>
        <v>0</v>
      </c>
      <c r="DF41" s="309">
        <v>0</v>
      </c>
      <c r="DG41" s="309">
        <v>0</v>
      </c>
      <c r="DH41" s="309">
        <v>0</v>
      </c>
      <c r="DI41" s="309">
        <v>0</v>
      </c>
      <c r="DJ41" s="309">
        <v>0</v>
      </c>
      <c r="DK41" s="309">
        <v>0</v>
      </c>
      <c r="DL41" s="309">
        <v>0</v>
      </c>
      <c r="DM41" s="309">
        <v>0</v>
      </c>
      <c r="DN41" s="309">
        <v>0</v>
      </c>
      <c r="DO41" s="309">
        <v>0</v>
      </c>
      <c r="DP41" s="309">
        <v>0</v>
      </c>
      <c r="DQ41" s="309">
        <v>0</v>
      </c>
      <c r="DR41" s="309" t="s">
        <v>552</v>
      </c>
      <c r="DS41" s="309" t="s">
        <v>552</v>
      </c>
      <c r="DT41" s="309">
        <v>0</v>
      </c>
      <c r="DU41" s="309" t="s">
        <v>552</v>
      </c>
      <c r="DV41" s="309" t="s">
        <v>552</v>
      </c>
      <c r="DW41" s="309" t="s">
        <v>552</v>
      </c>
      <c r="DX41" s="309" t="s">
        <v>552</v>
      </c>
      <c r="DY41" s="309">
        <v>0</v>
      </c>
      <c r="DZ41" s="309">
        <f t="shared" si="32"/>
        <v>0</v>
      </c>
      <c r="EA41" s="309">
        <v>0</v>
      </c>
      <c r="EB41" s="309">
        <v>0</v>
      </c>
      <c r="EC41" s="309">
        <v>0</v>
      </c>
      <c r="ED41" s="309">
        <v>0</v>
      </c>
      <c r="EE41" s="309">
        <v>0</v>
      </c>
      <c r="EF41" s="309">
        <v>0</v>
      </c>
      <c r="EG41" s="309">
        <v>0</v>
      </c>
      <c r="EH41" s="309">
        <v>0</v>
      </c>
      <c r="EI41" s="309">
        <v>0</v>
      </c>
      <c r="EJ41" s="309">
        <v>0</v>
      </c>
      <c r="EK41" s="309" t="s">
        <v>552</v>
      </c>
      <c r="EL41" s="309" t="s">
        <v>552</v>
      </c>
      <c r="EM41" s="309" t="s">
        <v>552</v>
      </c>
      <c r="EN41" s="309">
        <v>0</v>
      </c>
      <c r="EO41" s="309">
        <v>0</v>
      </c>
      <c r="EP41" s="309" t="s">
        <v>552</v>
      </c>
      <c r="EQ41" s="309" t="s">
        <v>552</v>
      </c>
      <c r="ER41" s="309" t="s">
        <v>552</v>
      </c>
      <c r="ES41" s="309">
        <v>0</v>
      </c>
      <c r="ET41" s="309">
        <v>0</v>
      </c>
      <c r="EU41" s="309">
        <f t="shared" si="33"/>
        <v>0</v>
      </c>
      <c r="EV41" s="309">
        <v>0</v>
      </c>
      <c r="EW41" s="309">
        <v>0</v>
      </c>
      <c r="EX41" s="309">
        <v>0</v>
      </c>
      <c r="EY41" s="309">
        <v>0</v>
      </c>
      <c r="EZ41" s="309">
        <v>0</v>
      </c>
      <c r="FA41" s="309">
        <v>0</v>
      </c>
      <c r="FB41" s="309">
        <v>0</v>
      </c>
      <c r="FC41" s="309">
        <v>0</v>
      </c>
      <c r="FD41" s="309">
        <v>0</v>
      </c>
      <c r="FE41" s="309">
        <v>0</v>
      </c>
      <c r="FF41" s="309">
        <v>0</v>
      </c>
      <c r="FG41" s="309">
        <v>0</v>
      </c>
      <c r="FH41" s="309" t="s">
        <v>552</v>
      </c>
      <c r="FI41" s="309" t="s">
        <v>552</v>
      </c>
      <c r="FJ41" s="309" t="s">
        <v>552</v>
      </c>
      <c r="FK41" s="309">
        <v>0</v>
      </c>
      <c r="FL41" s="309">
        <v>0</v>
      </c>
      <c r="FM41" s="309">
        <v>0</v>
      </c>
      <c r="FN41" s="309">
        <v>0</v>
      </c>
      <c r="FO41" s="309">
        <v>0</v>
      </c>
    </row>
    <row r="42" spans="1:171" s="282" customFormat="1" ht="12" customHeight="1">
      <c r="A42" s="277" t="s">
        <v>555</v>
      </c>
      <c r="B42" s="278" t="s">
        <v>632</v>
      </c>
      <c r="C42" s="277" t="s">
        <v>633</v>
      </c>
      <c r="D42" s="309">
        <f aca="true" t="shared" si="36" ref="D42:D51">SUM(Y42,AT42,BO42,CJ42,DE42,DZ42,EU42)</f>
        <v>598</v>
      </c>
      <c r="E42" s="309">
        <f aca="true" t="shared" si="37" ref="E42:E51">SUM(Z42,AU42,BP42,CK42,DF42,EA42,EV42)</f>
        <v>0</v>
      </c>
      <c r="F42" s="309">
        <f aca="true" t="shared" si="38" ref="F42:F51">SUM(AA42,AV42,BQ42,CL42,DG42,EB42,EW42)</f>
        <v>0</v>
      </c>
      <c r="G42" s="309">
        <f aca="true" t="shared" si="39" ref="G42:G51">SUM(AB42,AW42,BR42,CM42,DH42,EC42,EX42)</f>
        <v>0</v>
      </c>
      <c r="H42" s="309">
        <f aca="true" t="shared" si="40" ref="H42:H51">SUM(AC42,AX42,BS42,CN42,DI42,ED42,EY42)</f>
        <v>254</v>
      </c>
      <c r="I42" s="309">
        <f aca="true" t="shared" si="41" ref="I42:I51">SUM(AD42,AY42,BT42,CO42,DJ42,EE42,EZ42)</f>
        <v>200</v>
      </c>
      <c r="J42" s="309">
        <f aca="true" t="shared" si="42" ref="J42:J51">SUM(AE42,AZ42,BU42,CP42,DK42,EF42,FA42)</f>
        <v>17</v>
      </c>
      <c r="K42" s="309">
        <f aca="true" t="shared" si="43" ref="K42:K51">SUM(AF42,BA42,BV42,CQ42,DL42,EG42,FB42)</f>
        <v>0</v>
      </c>
      <c r="L42" s="309">
        <f aca="true" t="shared" si="44" ref="L42:L51">SUM(AG42,BB42,BW42,CR42,DM42,EH42,FC42)</f>
        <v>0</v>
      </c>
      <c r="M42" s="309">
        <f aca="true" t="shared" si="45" ref="M42:M51">SUM(AH42,BC42,BX42,CS42,DN42,EI42,FD42)</f>
        <v>0</v>
      </c>
      <c r="N42" s="309">
        <f aca="true" t="shared" si="46" ref="N42:N51">SUM(AI42,BD42,BY42,CT42,DO42,EJ42,FE42)</f>
        <v>0</v>
      </c>
      <c r="O42" s="309">
        <f aca="true" t="shared" si="47" ref="O42:O51">SUM(AJ42,BE42,BZ42,CU42,DP42,EK42,FF42)</f>
        <v>0</v>
      </c>
      <c r="P42" s="309">
        <f aca="true" t="shared" si="48" ref="P42:P51">SUM(AK42,BF42,CA42,CV42,DQ42,EL42,FG42)</f>
        <v>0</v>
      </c>
      <c r="Q42" s="309">
        <f aca="true" t="shared" si="49" ref="Q42:Q51">SUM(AL42,BG42,CB42,CW42,DR42,EM42,FH42)</f>
        <v>127</v>
      </c>
      <c r="R42" s="309">
        <f aca="true" t="shared" si="50" ref="R42:R51">SUM(AM42,BH42,CC42,CX42,DS42,EN42,FI42)</f>
        <v>0</v>
      </c>
      <c r="S42" s="309">
        <f t="shared" si="21"/>
        <v>0</v>
      </c>
      <c r="T42" s="309">
        <f t="shared" si="22"/>
        <v>0</v>
      </c>
      <c r="U42" s="309">
        <f t="shared" si="23"/>
        <v>0</v>
      </c>
      <c r="V42" s="309">
        <f t="shared" si="24"/>
        <v>0</v>
      </c>
      <c r="W42" s="309">
        <f t="shared" si="25"/>
        <v>0</v>
      </c>
      <c r="X42" s="309">
        <f t="shared" si="26"/>
        <v>0</v>
      </c>
      <c r="Y42" s="309">
        <f t="shared" si="27"/>
        <v>127</v>
      </c>
      <c r="Z42" s="309">
        <v>0</v>
      </c>
      <c r="AA42" s="309">
        <v>0</v>
      </c>
      <c r="AB42" s="309">
        <v>0</v>
      </c>
      <c r="AC42" s="309">
        <v>0</v>
      </c>
      <c r="AD42" s="309">
        <v>0</v>
      </c>
      <c r="AE42" s="309">
        <v>0</v>
      </c>
      <c r="AF42" s="309">
        <v>0</v>
      </c>
      <c r="AG42" s="309">
        <v>0</v>
      </c>
      <c r="AH42" s="309">
        <v>0</v>
      </c>
      <c r="AI42" s="309">
        <v>0</v>
      </c>
      <c r="AJ42" s="309" t="s">
        <v>552</v>
      </c>
      <c r="AK42" s="309" t="s">
        <v>552</v>
      </c>
      <c r="AL42" s="309">
        <v>127</v>
      </c>
      <c r="AM42" s="309" t="s">
        <v>552</v>
      </c>
      <c r="AN42" s="309" t="s">
        <v>552</v>
      </c>
      <c r="AO42" s="309">
        <v>0</v>
      </c>
      <c r="AP42" s="309" t="s">
        <v>552</v>
      </c>
      <c r="AQ42" s="309">
        <v>0</v>
      </c>
      <c r="AR42" s="309" t="s">
        <v>552</v>
      </c>
      <c r="AS42" s="309">
        <v>0</v>
      </c>
      <c r="AT42" s="309">
        <f t="shared" si="28"/>
        <v>165</v>
      </c>
      <c r="AU42" s="309">
        <v>0</v>
      </c>
      <c r="AV42" s="309">
        <v>0</v>
      </c>
      <c r="AW42" s="309">
        <v>0</v>
      </c>
      <c r="AX42" s="309">
        <v>165</v>
      </c>
      <c r="AY42" s="309">
        <v>0</v>
      </c>
      <c r="AZ42" s="309">
        <v>0</v>
      </c>
      <c r="BA42" s="309">
        <v>0</v>
      </c>
      <c r="BB42" s="309">
        <v>0</v>
      </c>
      <c r="BC42" s="309">
        <v>0</v>
      </c>
      <c r="BD42" s="309">
        <v>0</v>
      </c>
      <c r="BE42" s="309" t="s">
        <v>552</v>
      </c>
      <c r="BF42" s="309" t="s">
        <v>552</v>
      </c>
      <c r="BG42" s="309" t="s">
        <v>552</v>
      </c>
      <c r="BH42" s="309" t="s">
        <v>552</v>
      </c>
      <c r="BI42" s="309" t="s">
        <v>552</v>
      </c>
      <c r="BJ42" s="309" t="s">
        <v>552</v>
      </c>
      <c r="BK42" s="309" t="s">
        <v>552</v>
      </c>
      <c r="BL42" s="309" t="s">
        <v>552</v>
      </c>
      <c r="BM42" s="309" t="s">
        <v>552</v>
      </c>
      <c r="BN42" s="309">
        <v>0</v>
      </c>
      <c r="BO42" s="309">
        <f t="shared" si="29"/>
        <v>0</v>
      </c>
      <c r="BP42" s="309">
        <v>0</v>
      </c>
      <c r="BQ42" s="309">
        <v>0</v>
      </c>
      <c r="BR42" s="309">
        <v>0</v>
      </c>
      <c r="BS42" s="309">
        <v>0</v>
      </c>
      <c r="BT42" s="309">
        <v>0</v>
      </c>
      <c r="BU42" s="309">
        <v>0</v>
      </c>
      <c r="BV42" s="309">
        <v>0</v>
      </c>
      <c r="BW42" s="309">
        <v>0</v>
      </c>
      <c r="BX42" s="309">
        <v>0</v>
      </c>
      <c r="BY42" s="309">
        <v>0</v>
      </c>
      <c r="BZ42" s="309">
        <v>0</v>
      </c>
      <c r="CA42" s="309">
        <v>0</v>
      </c>
      <c r="CB42" s="309" t="s">
        <v>552</v>
      </c>
      <c r="CC42" s="309" t="s">
        <v>552</v>
      </c>
      <c r="CD42" s="309" t="s">
        <v>552</v>
      </c>
      <c r="CE42" s="309" t="s">
        <v>552</v>
      </c>
      <c r="CF42" s="309" t="s">
        <v>552</v>
      </c>
      <c r="CG42" s="309" t="s">
        <v>552</v>
      </c>
      <c r="CH42" s="309" t="s">
        <v>552</v>
      </c>
      <c r="CI42" s="309">
        <v>0</v>
      </c>
      <c r="CJ42" s="309">
        <f t="shared" si="30"/>
        <v>0</v>
      </c>
      <c r="CK42" s="309">
        <v>0</v>
      </c>
      <c r="CL42" s="309">
        <v>0</v>
      </c>
      <c r="CM42" s="309">
        <v>0</v>
      </c>
      <c r="CN42" s="309">
        <v>0</v>
      </c>
      <c r="CO42" s="309">
        <v>0</v>
      </c>
      <c r="CP42" s="309">
        <v>0</v>
      </c>
      <c r="CQ42" s="309">
        <v>0</v>
      </c>
      <c r="CR42" s="309">
        <v>0</v>
      </c>
      <c r="CS42" s="309">
        <v>0</v>
      </c>
      <c r="CT42" s="309">
        <v>0</v>
      </c>
      <c r="CU42" s="309">
        <v>0</v>
      </c>
      <c r="CV42" s="309">
        <v>0</v>
      </c>
      <c r="CW42" s="309" t="s">
        <v>552</v>
      </c>
      <c r="CX42" s="309" t="s">
        <v>552</v>
      </c>
      <c r="CY42" s="309" t="s">
        <v>552</v>
      </c>
      <c r="CZ42" s="309" t="s">
        <v>552</v>
      </c>
      <c r="DA42" s="309" t="s">
        <v>552</v>
      </c>
      <c r="DB42" s="309" t="s">
        <v>552</v>
      </c>
      <c r="DC42" s="309" t="s">
        <v>552</v>
      </c>
      <c r="DD42" s="309">
        <v>0</v>
      </c>
      <c r="DE42" s="309">
        <f t="shared" si="31"/>
        <v>0</v>
      </c>
      <c r="DF42" s="309">
        <v>0</v>
      </c>
      <c r="DG42" s="309">
        <v>0</v>
      </c>
      <c r="DH42" s="309">
        <v>0</v>
      </c>
      <c r="DI42" s="309">
        <v>0</v>
      </c>
      <c r="DJ42" s="309">
        <v>0</v>
      </c>
      <c r="DK42" s="309">
        <v>0</v>
      </c>
      <c r="DL42" s="309">
        <v>0</v>
      </c>
      <c r="DM42" s="309">
        <v>0</v>
      </c>
      <c r="DN42" s="309">
        <v>0</v>
      </c>
      <c r="DO42" s="309">
        <v>0</v>
      </c>
      <c r="DP42" s="309">
        <v>0</v>
      </c>
      <c r="DQ42" s="309">
        <v>0</v>
      </c>
      <c r="DR42" s="309" t="s">
        <v>552</v>
      </c>
      <c r="DS42" s="309" t="s">
        <v>552</v>
      </c>
      <c r="DT42" s="309">
        <v>0</v>
      </c>
      <c r="DU42" s="309" t="s">
        <v>552</v>
      </c>
      <c r="DV42" s="309" t="s">
        <v>552</v>
      </c>
      <c r="DW42" s="309" t="s">
        <v>552</v>
      </c>
      <c r="DX42" s="309" t="s">
        <v>552</v>
      </c>
      <c r="DY42" s="309">
        <v>0</v>
      </c>
      <c r="DZ42" s="309">
        <f t="shared" si="32"/>
        <v>0</v>
      </c>
      <c r="EA42" s="309">
        <v>0</v>
      </c>
      <c r="EB42" s="309">
        <v>0</v>
      </c>
      <c r="EC42" s="309">
        <v>0</v>
      </c>
      <c r="ED42" s="309">
        <v>0</v>
      </c>
      <c r="EE42" s="309">
        <v>0</v>
      </c>
      <c r="EF42" s="309">
        <v>0</v>
      </c>
      <c r="EG42" s="309">
        <v>0</v>
      </c>
      <c r="EH42" s="309">
        <v>0</v>
      </c>
      <c r="EI42" s="309">
        <v>0</v>
      </c>
      <c r="EJ42" s="309">
        <v>0</v>
      </c>
      <c r="EK42" s="309" t="s">
        <v>552</v>
      </c>
      <c r="EL42" s="309" t="s">
        <v>552</v>
      </c>
      <c r="EM42" s="309" t="s">
        <v>552</v>
      </c>
      <c r="EN42" s="309">
        <v>0</v>
      </c>
      <c r="EO42" s="309">
        <v>0</v>
      </c>
      <c r="EP42" s="309" t="s">
        <v>552</v>
      </c>
      <c r="EQ42" s="309" t="s">
        <v>552</v>
      </c>
      <c r="ER42" s="309" t="s">
        <v>552</v>
      </c>
      <c r="ES42" s="309">
        <v>0</v>
      </c>
      <c r="ET42" s="309">
        <v>0</v>
      </c>
      <c r="EU42" s="309">
        <f t="shared" si="33"/>
        <v>306</v>
      </c>
      <c r="EV42" s="309">
        <v>0</v>
      </c>
      <c r="EW42" s="309">
        <v>0</v>
      </c>
      <c r="EX42" s="309">
        <v>0</v>
      </c>
      <c r="EY42" s="309">
        <v>89</v>
      </c>
      <c r="EZ42" s="309">
        <v>200</v>
      </c>
      <c r="FA42" s="309">
        <v>17</v>
      </c>
      <c r="FB42" s="309">
        <v>0</v>
      </c>
      <c r="FC42" s="309">
        <v>0</v>
      </c>
      <c r="FD42" s="309">
        <v>0</v>
      </c>
      <c r="FE42" s="309">
        <v>0</v>
      </c>
      <c r="FF42" s="309">
        <v>0</v>
      </c>
      <c r="FG42" s="309">
        <v>0</v>
      </c>
      <c r="FH42" s="309" t="s">
        <v>552</v>
      </c>
      <c r="FI42" s="309" t="s">
        <v>552</v>
      </c>
      <c r="FJ42" s="309" t="s">
        <v>552</v>
      </c>
      <c r="FK42" s="309">
        <v>0</v>
      </c>
      <c r="FL42" s="309">
        <v>0</v>
      </c>
      <c r="FM42" s="309">
        <v>0</v>
      </c>
      <c r="FN42" s="309">
        <v>0</v>
      </c>
      <c r="FO42" s="309">
        <v>0</v>
      </c>
    </row>
    <row r="43" spans="1:171" s="282" customFormat="1" ht="12" customHeight="1">
      <c r="A43" s="277" t="s">
        <v>555</v>
      </c>
      <c r="B43" s="278" t="s">
        <v>634</v>
      </c>
      <c r="C43" s="277" t="s">
        <v>635</v>
      </c>
      <c r="D43" s="309">
        <f t="shared" si="36"/>
        <v>1273</v>
      </c>
      <c r="E43" s="309">
        <f t="shared" si="37"/>
        <v>0</v>
      </c>
      <c r="F43" s="309">
        <f t="shared" si="38"/>
        <v>0</v>
      </c>
      <c r="G43" s="309">
        <f t="shared" si="39"/>
        <v>0</v>
      </c>
      <c r="H43" s="309">
        <f t="shared" si="40"/>
        <v>321</v>
      </c>
      <c r="I43" s="309">
        <f t="shared" si="41"/>
        <v>228</v>
      </c>
      <c r="J43" s="309">
        <f t="shared" si="42"/>
        <v>75</v>
      </c>
      <c r="K43" s="309">
        <f t="shared" si="43"/>
        <v>0</v>
      </c>
      <c r="L43" s="309">
        <f t="shared" si="44"/>
        <v>208</v>
      </c>
      <c r="M43" s="309">
        <f t="shared" si="45"/>
        <v>0</v>
      </c>
      <c r="N43" s="309">
        <f t="shared" si="46"/>
        <v>0</v>
      </c>
      <c r="O43" s="309">
        <f t="shared" si="47"/>
        <v>436</v>
      </c>
      <c r="P43" s="309">
        <f t="shared" si="48"/>
        <v>0</v>
      </c>
      <c r="Q43" s="309">
        <f t="shared" si="49"/>
        <v>0</v>
      </c>
      <c r="R43" s="309">
        <f t="shared" si="50"/>
        <v>0</v>
      </c>
      <c r="S43" s="309">
        <f t="shared" si="21"/>
        <v>0</v>
      </c>
      <c r="T43" s="309">
        <f t="shared" si="22"/>
        <v>0</v>
      </c>
      <c r="U43" s="309">
        <f t="shared" si="23"/>
        <v>0</v>
      </c>
      <c r="V43" s="309">
        <f t="shared" si="24"/>
        <v>0</v>
      </c>
      <c r="W43" s="309">
        <f t="shared" si="25"/>
        <v>0</v>
      </c>
      <c r="X43" s="309">
        <f t="shared" si="26"/>
        <v>5</v>
      </c>
      <c r="Y43" s="309">
        <f t="shared" si="27"/>
        <v>0</v>
      </c>
      <c r="Z43" s="309">
        <v>0</v>
      </c>
      <c r="AA43" s="309">
        <v>0</v>
      </c>
      <c r="AB43" s="309">
        <v>0</v>
      </c>
      <c r="AC43" s="309"/>
      <c r="AD43" s="309">
        <v>0</v>
      </c>
      <c r="AE43" s="309">
        <v>0</v>
      </c>
      <c r="AF43" s="309">
        <v>0</v>
      </c>
      <c r="AG43" s="309">
        <v>0</v>
      </c>
      <c r="AH43" s="309">
        <v>0</v>
      </c>
      <c r="AI43" s="309">
        <v>0</v>
      </c>
      <c r="AJ43" s="309" t="s">
        <v>552</v>
      </c>
      <c r="AK43" s="309" t="s">
        <v>552</v>
      </c>
      <c r="AL43" s="309">
        <v>0</v>
      </c>
      <c r="AM43" s="309" t="s">
        <v>552</v>
      </c>
      <c r="AN43" s="309" t="s">
        <v>552</v>
      </c>
      <c r="AO43" s="309">
        <v>0</v>
      </c>
      <c r="AP43" s="309" t="s">
        <v>552</v>
      </c>
      <c r="AQ43" s="309">
        <v>0</v>
      </c>
      <c r="AR43" s="309" t="s">
        <v>552</v>
      </c>
      <c r="AS43" s="309">
        <v>0</v>
      </c>
      <c r="AT43" s="309">
        <f t="shared" si="28"/>
        <v>321</v>
      </c>
      <c r="AU43" s="309">
        <v>0</v>
      </c>
      <c r="AV43" s="309">
        <v>0</v>
      </c>
      <c r="AW43" s="309">
        <v>0</v>
      </c>
      <c r="AX43" s="309">
        <v>321</v>
      </c>
      <c r="AY43" s="309">
        <v>0</v>
      </c>
      <c r="AZ43" s="309">
        <v>0</v>
      </c>
      <c r="BA43" s="309">
        <v>0</v>
      </c>
      <c r="BB43" s="309">
        <v>0</v>
      </c>
      <c r="BC43" s="309">
        <v>0</v>
      </c>
      <c r="BD43" s="309">
        <v>0</v>
      </c>
      <c r="BE43" s="309" t="s">
        <v>552</v>
      </c>
      <c r="BF43" s="309" t="s">
        <v>552</v>
      </c>
      <c r="BG43" s="309" t="s">
        <v>552</v>
      </c>
      <c r="BH43" s="309" t="s">
        <v>552</v>
      </c>
      <c r="BI43" s="309" t="s">
        <v>552</v>
      </c>
      <c r="BJ43" s="309" t="s">
        <v>552</v>
      </c>
      <c r="BK43" s="309" t="s">
        <v>552</v>
      </c>
      <c r="BL43" s="309" t="s">
        <v>552</v>
      </c>
      <c r="BM43" s="309" t="s">
        <v>552</v>
      </c>
      <c r="BN43" s="309">
        <v>0</v>
      </c>
      <c r="BO43" s="309">
        <f t="shared" si="29"/>
        <v>436</v>
      </c>
      <c r="BP43" s="309">
        <v>0</v>
      </c>
      <c r="BQ43" s="309">
        <v>0</v>
      </c>
      <c r="BR43" s="309">
        <v>0</v>
      </c>
      <c r="BS43" s="309">
        <v>0</v>
      </c>
      <c r="BT43" s="309">
        <v>0</v>
      </c>
      <c r="BU43" s="309">
        <v>0</v>
      </c>
      <c r="BV43" s="309">
        <v>0</v>
      </c>
      <c r="BW43" s="309">
        <v>0</v>
      </c>
      <c r="BX43" s="309">
        <v>0</v>
      </c>
      <c r="BY43" s="309">
        <v>0</v>
      </c>
      <c r="BZ43" s="309">
        <v>436</v>
      </c>
      <c r="CA43" s="309">
        <v>0</v>
      </c>
      <c r="CB43" s="309" t="s">
        <v>552</v>
      </c>
      <c r="CC43" s="309" t="s">
        <v>552</v>
      </c>
      <c r="CD43" s="309" t="s">
        <v>552</v>
      </c>
      <c r="CE43" s="309" t="s">
        <v>552</v>
      </c>
      <c r="CF43" s="309" t="s">
        <v>552</v>
      </c>
      <c r="CG43" s="309" t="s">
        <v>552</v>
      </c>
      <c r="CH43" s="309" t="s">
        <v>552</v>
      </c>
      <c r="CI43" s="309">
        <v>0</v>
      </c>
      <c r="CJ43" s="309">
        <f t="shared" si="30"/>
        <v>0</v>
      </c>
      <c r="CK43" s="309">
        <v>0</v>
      </c>
      <c r="CL43" s="309">
        <v>0</v>
      </c>
      <c r="CM43" s="309">
        <v>0</v>
      </c>
      <c r="CN43" s="309">
        <v>0</v>
      </c>
      <c r="CO43" s="309">
        <v>0</v>
      </c>
      <c r="CP43" s="309">
        <v>0</v>
      </c>
      <c r="CQ43" s="309">
        <v>0</v>
      </c>
      <c r="CR43" s="309">
        <v>0</v>
      </c>
      <c r="CS43" s="309">
        <v>0</v>
      </c>
      <c r="CT43" s="309">
        <v>0</v>
      </c>
      <c r="CU43" s="309">
        <v>0</v>
      </c>
      <c r="CV43" s="309">
        <v>0</v>
      </c>
      <c r="CW43" s="309" t="s">
        <v>552</v>
      </c>
      <c r="CX43" s="309" t="s">
        <v>552</v>
      </c>
      <c r="CY43" s="309" t="s">
        <v>552</v>
      </c>
      <c r="CZ43" s="309" t="s">
        <v>552</v>
      </c>
      <c r="DA43" s="309" t="s">
        <v>552</v>
      </c>
      <c r="DB43" s="309" t="s">
        <v>552</v>
      </c>
      <c r="DC43" s="309" t="s">
        <v>552</v>
      </c>
      <c r="DD43" s="309">
        <v>0</v>
      </c>
      <c r="DE43" s="309">
        <f t="shared" si="31"/>
        <v>0</v>
      </c>
      <c r="DF43" s="309">
        <v>0</v>
      </c>
      <c r="DG43" s="309">
        <v>0</v>
      </c>
      <c r="DH43" s="309">
        <v>0</v>
      </c>
      <c r="DI43" s="309">
        <v>0</v>
      </c>
      <c r="DJ43" s="309">
        <v>0</v>
      </c>
      <c r="DK43" s="309">
        <v>0</v>
      </c>
      <c r="DL43" s="309">
        <v>0</v>
      </c>
      <c r="DM43" s="309">
        <v>0</v>
      </c>
      <c r="DN43" s="309">
        <v>0</v>
      </c>
      <c r="DO43" s="309">
        <v>0</v>
      </c>
      <c r="DP43" s="309">
        <v>0</v>
      </c>
      <c r="DQ43" s="309">
        <v>0</v>
      </c>
      <c r="DR43" s="309" t="s">
        <v>552</v>
      </c>
      <c r="DS43" s="309" t="s">
        <v>552</v>
      </c>
      <c r="DT43" s="309">
        <v>0</v>
      </c>
      <c r="DU43" s="309" t="s">
        <v>552</v>
      </c>
      <c r="DV43" s="309" t="s">
        <v>552</v>
      </c>
      <c r="DW43" s="309" t="s">
        <v>552</v>
      </c>
      <c r="DX43" s="309" t="s">
        <v>552</v>
      </c>
      <c r="DY43" s="309">
        <v>0</v>
      </c>
      <c r="DZ43" s="309">
        <f t="shared" si="32"/>
        <v>0</v>
      </c>
      <c r="EA43" s="309">
        <v>0</v>
      </c>
      <c r="EB43" s="309">
        <v>0</v>
      </c>
      <c r="EC43" s="309">
        <v>0</v>
      </c>
      <c r="ED43" s="309">
        <v>0</v>
      </c>
      <c r="EE43" s="309">
        <v>0</v>
      </c>
      <c r="EF43" s="309">
        <v>0</v>
      </c>
      <c r="EG43" s="309">
        <v>0</v>
      </c>
      <c r="EH43" s="309">
        <v>0</v>
      </c>
      <c r="EI43" s="309">
        <v>0</v>
      </c>
      <c r="EJ43" s="309">
        <v>0</v>
      </c>
      <c r="EK43" s="309" t="s">
        <v>552</v>
      </c>
      <c r="EL43" s="309" t="s">
        <v>552</v>
      </c>
      <c r="EM43" s="309" t="s">
        <v>552</v>
      </c>
      <c r="EN43" s="309">
        <v>0</v>
      </c>
      <c r="EO43" s="309">
        <v>0</v>
      </c>
      <c r="EP43" s="309" t="s">
        <v>552</v>
      </c>
      <c r="EQ43" s="309" t="s">
        <v>552</v>
      </c>
      <c r="ER43" s="309" t="s">
        <v>552</v>
      </c>
      <c r="ES43" s="309">
        <v>0</v>
      </c>
      <c r="ET43" s="309">
        <v>0</v>
      </c>
      <c r="EU43" s="309">
        <f t="shared" si="33"/>
        <v>516</v>
      </c>
      <c r="EV43" s="309">
        <v>0</v>
      </c>
      <c r="EW43" s="309">
        <v>0</v>
      </c>
      <c r="EX43" s="309">
        <v>0</v>
      </c>
      <c r="EY43" s="309">
        <v>0</v>
      </c>
      <c r="EZ43" s="309">
        <v>228</v>
      </c>
      <c r="FA43" s="309">
        <v>75</v>
      </c>
      <c r="FB43" s="309">
        <v>0</v>
      </c>
      <c r="FC43" s="309">
        <v>208</v>
      </c>
      <c r="FD43" s="309">
        <v>0</v>
      </c>
      <c r="FE43" s="309">
        <v>0</v>
      </c>
      <c r="FF43" s="309">
        <v>0</v>
      </c>
      <c r="FG43" s="309">
        <v>0</v>
      </c>
      <c r="FH43" s="309" t="s">
        <v>552</v>
      </c>
      <c r="FI43" s="309" t="s">
        <v>552</v>
      </c>
      <c r="FJ43" s="309" t="s">
        <v>552</v>
      </c>
      <c r="FK43" s="309">
        <v>0</v>
      </c>
      <c r="FL43" s="309">
        <v>0</v>
      </c>
      <c r="FM43" s="309">
        <v>0</v>
      </c>
      <c r="FN43" s="309">
        <v>0</v>
      </c>
      <c r="FO43" s="309">
        <v>5</v>
      </c>
    </row>
    <row r="44" spans="1:171" s="282" customFormat="1" ht="12" customHeight="1">
      <c r="A44" s="277" t="s">
        <v>555</v>
      </c>
      <c r="B44" s="278" t="s">
        <v>636</v>
      </c>
      <c r="C44" s="277" t="s">
        <v>637</v>
      </c>
      <c r="D44" s="309">
        <f t="shared" si="36"/>
        <v>269</v>
      </c>
      <c r="E44" s="309">
        <f t="shared" si="37"/>
        <v>0</v>
      </c>
      <c r="F44" s="309">
        <f t="shared" si="38"/>
        <v>0</v>
      </c>
      <c r="G44" s="309">
        <f t="shared" si="39"/>
        <v>0</v>
      </c>
      <c r="H44" s="309">
        <f t="shared" si="40"/>
        <v>244</v>
      </c>
      <c r="I44" s="309">
        <f t="shared" si="41"/>
        <v>0</v>
      </c>
      <c r="J44" s="309">
        <f t="shared" si="42"/>
        <v>25</v>
      </c>
      <c r="K44" s="309">
        <f t="shared" si="43"/>
        <v>0</v>
      </c>
      <c r="L44" s="309">
        <f t="shared" si="44"/>
        <v>0</v>
      </c>
      <c r="M44" s="309">
        <f t="shared" si="45"/>
        <v>0</v>
      </c>
      <c r="N44" s="309">
        <f t="shared" si="46"/>
        <v>0</v>
      </c>
      <c r="O44" s="309">
        <f t="shared" si="47"/>
        <v>0</v>
      </c>
      <c r="P44" s="309">
        <f t="shared" si="48"/>
        <v>0</v>
      </c>
      <c r="Q44" s="309">
        <f t="shared" si="49"/>
        <v>0</v>
      </c>
      <c r="R44" s="309">
        <f t="shared" si="50"/>
        <v>0</v>
      </c>
      <c r="S44" s="309">
        <f t="shared" si="21"/>
        <v>0</v>
      </c>
      <c r="T44" s="309">
        <f t="shared" si="22"/>
        <v>0</v>
      </c>
      <c r="U44" s="309">
        <f t="shared" si="23"/>
        <v>0</v>
      </c>
      <c r="V44" s="309">
        <f t="shared" si="24"/>
        <v>0</v>
      </c>
      <c r="W44" s="309">
        <f t="shared" si="25"/>
        <v>0</v>
      </c>
      <c r="X44" s="309">
        <f t="shared" si="26"/>
        <v>0</v>
      </c>
      <c r="Y44" s="309">
        <f t="shared" si="27"/>
        <v>0</v>
      </c>
      <c r="Z44" s="309">
        <v>0</v>
      </c>
      <c r="AA44" s="309">
        <v>0</v>
      </c>
      <c r="AB44" s="309">
        <v>0</v>
      </c>
      <c r="AC44" s="309">
        <v>0</v>
      </c>
      <c r="AD44" s="309">
        <v>0</v>
      </c>
      <c r="AE44" s="309">
        <v>0</v>
      </c>
      <c r="AF44" s="309">
        <v>0</v>
      </c>
      <c r="AG44" s="309">
        <v>0</v>
      </c>
      <c r="AH44" s="309">
        <v>0</v>
      </c>
      <c r="AI44" s="309">
        <v>0</v>
      </c>
      <c r="AJ44" s="309" t="s">
        <v>552</v>
      </c>
      <c r="AK44" s="309" t="s">
        <v>552</v>
      </c>
      <c r="AL44" s="309">
        <v>0</v>
      </c>
      <c r="AM44" s="309" t="s">
        <v>552</v>
      </c>
      <c r="AN44" s="309" t="s">
        <v>552</v>
      </c>
      <c r="AO44" s="309">
        <v>0</v>
      </c>
      <c r="AP44" s="309" t="s">
        <v>552</v>
      </c>
      <c r="AQ44" s="309">
        <v>0</v>
      </c>
      <c r="AR44" s="309" t="s">
        <v>552</v>
      </c>
      <c r="AS44" s="309">
        <v>0</v>
      </c>
      <c r="AT44" s="309">
        <f t="shared" si="28"/>
        <v>103</v>
      </c>
      <c r="AU44" s="309">
        <v>0</v>
      </c>
      <c r="AV44" s="309">
        <v>0</v>
      </c>
      <c r="AW44" s="309">
        <v>0</v>
      </c>
      <c r="AX44" s="309">
        <v>103</v>
      </c>
      <c r="AY44" s="309">
        <v>0</v>
      </c>
      <c r="AZ44" s="309">
        <v>0</v>
      </c>
      <c r="BA44" s="309">
        <v>0</v>
      </c>
      <c r="BB44" s="309">
        <v>0</v>
      </c>
      <c r="BC44" s="309">
        <v>0</v>
      </c>
      <c r="BD44" s="309">
        <v>0</v>
      </c>
      <c r="BE44" s="309" t="s">
        <v>552</v>
      </c>
      <c r="BF44" s="309" t="s">
        <v>552</v>
      </c>
      <c r="BG44" s="309" t="s">
        <v>552</v>
      </c>
      <c r="BH44" s="309" t="s">
        <v>552</v>
      </c>
      <c r="BI44" s="309" t="s">
        <v>552</v>
      </c>
      <c r="BJ44" s="309" t="s">
        <v>552</v>
      </c>
      <c r="BK44" s="309" t="s">
        <v>552</v>
      </c>
      <c r="BL44" s="309" t="s">
        <v>552</v>
      </c>
      <c r="BM44" s="309" t="s">
        <v>552</v>
      </c>
      <c r="BN44" s="309">
        <v>0</v>
      </c>
      <c r="BO44" s="309">
        <f t="shared" si="29"/>
        <v>0</v>
      </c>
      <c r="BP44" s="309">
        <v>0</v>
      </c>
      <c r="BQ44" s="309">
        <v>0</v>
      </c>
      <c r="BR44" s="309">
        <v>0</v>
      </c>
      <c r="BS44" s="309">
        <v>0</v>
      </c>
      <c r="BT44" s="309">
        <v>0</v>
      </c>
      <c r="BU44" s="309">
        <v>0</v>
      </c>
      <c r="BV44" s="309">
        <v>0</v>
      </c>
      <c r="BW44" s="309">
        <v>0</v>
      </c>
      <c r="BX44" s="309">
        <v>0</v>
      </c>
      <c r="BY44" s="309">
        <v>0</v>
      </c>
      <c r="BZ44" s="309">
        <v>0</v>
      </c>
      <c r="CA44" s="309">
        <v>0</v>
      </c>
      <c r="CB44" s="309" t="s">
        <v>552</v>
      </c>
      <c r="CC44" s="309" t="s">
        <v>552</v>
      </c>
      <c r="CD44" s="309" t="s">
        <v>552</v>
      </c>
      <c r="CE44" s="309" t="s">
        <v>552</v>
      </c>
      <c r="CF44" s="309" t="s">
        <v>552</v>
      </c>
      <c r="CG44" s="309" t="s">
        <v>552</v>
      </c>
      <c r="CH44" s="309" t="s">
        <v>552</v>
      </c>
      <c r="CI44" s="309">
        <v>0</v>
      </c>
      <c r="CJ44" s="309">
        <f t="shared" si="30"/>
        <v>0</v>
      </c>
      <c r="CK44" s="309">
        <v>0</v>
      </c>
      <c r="CL44" s="309">
        <v>0</v>
      </c>
      <c r="CM44" s="309">
        <v>0</v>
      </c>
      <c r="CN44" s="309">
        <v>0</v>
      </c>
      <c r="CO44" s="309">
        <v>0</v>
      </c>
      <c r="CP44" s="309">
        <v>0</v>
      </c>
      <c r="CQ44" s="309">
        <v>0</v>
      </c>
      <c r="CR44" s="309">
        <v>0</v>
      </c>
      <c r="CS44" s="309">
        <v>0</v>
      </c>
      <c r="CT44" s="309">
        <v>0</v>
      </c>
      <c r="CU44" s="309">
        <v>0</v>
      </c>
      <c r="CV44" s="309">
        <v>0</v>
      </c>
      <c r="CW44" s="309" t="s">
        <v>552</v>
      </c>
      <c r="CX44" s="309" t="s">
        <v>552</v>
      </c>
      <c r="CY44" s="309" t="s">
        <v>552</v>
      </c>
      <c r="CZ44" s="309" t="s">
        <v>552</v>
      </c>
      <c r="DA44" s="309" t="s">
        <v>552</v>
      </c>
      <c r="DB44" s="309" t="s">
        <v>552</v>
      </c>
      <c r="DC44" s="309" t="s">
        <v>552</v>
      </c>
      <c r="DD44" s="309">
        <v>0</v>
      </c>
      <c r="DE44" s="309">
        <f t="shared" si="31"/>
        <v>0</v>
      </c>
      <c r="DF44" s="309">
        <v>0</v>
      </c>
      <c r="DG44" s="309">
        <v>0</v>
      </c>
      <c r="DH44" s="309">
        <v>0</v>
      </c>
      <c r="DI44" s="309">
        <v>0</v>
      </c>
      <c r="DJ44" s="309">
        <v>0</v>
      </c>
      <c r="DK44" s="309">
        <v>0</v>
      </c>
      <c r="DL44" s="309">
        <v>0</v>
      </c>
      <c r="DM44" s="309">
        <v>0</v>
      </c>
      <c r="DN44" s="309">
        <v>0</v>
      </c>
      <c r="DO44" s="309">
        <v>0</v>
      </c>
      <c r="DP44" s="309">
        <v>0</v>
      </c>
      <c r="DQ44" s="309">
        <v>0</v>
      </c>
      <c r="DR44" s="309" t="s">
        <v>552</v>
      </c>
      <c r="DS44" s="309" t="s">
        <v>552</v>
      </c>
      <c r="DT44" s="309">
        <v>0</v>
      </c>
      <c r="DU44" s="309" t="s">
        <v>552</v>
      </c>
      <c r="DV44" s="309" t="s">
        <v>552</v>
      </c>
      <c r="DW44" s="309" t="s">
        <v>552</v>
      </c>
      <c r="DX44" s="309" t="s">
        <v>552</v>
      </c>
      <c r="DY44" s="309">
        <v>0</v>
      </c>
      <c r="DZ44" s="309">
        <f t="shared" si="32"/>
        <v>0</v>
      </c>
      <c r="EA44" s="309">
        <v>0</v>
      </c>
      <c r="EB44" s="309">
        <v>0</v>
      </c>
      <c r="EC44" s="309">
        <v>0</v>
      </c>
      <c r="ED44" s="309">
        <v>0</v>
      </c>
      <c r="EE44" s="309">
        <v>0</v>
      </c>
      <c r="EF44" s="309">
        <v>0</v>
      </c>
      <c r="EG44" s="309">
        <v>0</v>
      </c>
      <c r="EH44" s="309">
        <v>0</v>
      </c>
      <c r="EI44" s="309">
        <v>0</v>
      </c>
      <c r="EJ44" s="309">
        <v>0</v>
      </c>
      <c r="EK44" s="309" t="s">
        <v>552</v>
      </c>
      <c r="EL44" s="309" t="s">
        <v>552</v>
      </c>
      <c r="EM44" s="309" t="s">
        <v>552</v>
      </c>
      <c r="EN44" s="309">
        <v>0</v>
      </c>
      <c r="EO44" s="309">
        <v>0</v>
      </c>
      <c r="EP44" s="309" t="s">
        <v>552</v>
      </c>
      <c r="EQ44" s="309" t="s">
        <v>552</v>
      </c>
      <c r="ER44" s="309" t="s">
        <v>552</v>
      </c>
      <c r="ES44" s="309">
        <v>0</v>
      </c>
      <c r="ET44" s="309">
        <v>0</v>
      </c>
      <c r="EU44" s="309">
        <f t="shared" si="33"/>
        <v>166</v>
      </c>
      <c r="EV44" s="309">
        <v>0</v>
      </c>
      <c r="EW44" s="309">
        <v>0</v>
      </c>
      <c r="EX44" s="309">
        <v>0</v>
      </c>
      <c r="EY44" s="309">
        <v>141</v>
      </c>
      <c r="EZ44" s="309">
        <v>0</v>
      </c>
      <c r="FA44" s="309">
        <v>25</v>
      </c>
      <c r="FB44" s="309">
        <v>0</v>
      </c>
      <c r="FC44" s="309">
        <v>0</v>
      </c>
      <c r="FD44" s="309">
        <v>0</v>
      </c>
      <c r="FE44" s="309">
        <v>0</v>
      </c>
      <c r="FF44" s="309">
        <v>0</v>
      </c>
      <c r="FG44" s="309">
        <v>0</v>
      </c>
      <c r="FH44" s="309" t="s">
        <v>552</v>
      </c>
      <c r="FI44" s="309" t="s">
        <v>552</v>
      </c>
      <c r="FJ44" s="309" t="s">
        <v>552</v>
      </c>
      <c r="FK44" s="309">
        <v>0</v>
      </c>
      <c r="FL44" s="309">
        <v>0</v>
      </c>
      <c r="FM44" s="309">
        <v>0</v>
      </c>
      <c r="FN44" s="309">
        <v>0</v>
      </c>
      <c r="FO44" s="309">
        <v>0</v>
      </c>
    </row>
    <row r="45" spans="1:171" s="282" customFormat="1" ht="12" customHeight="1">
      <c r="A45" s="277" t="s">
        <v>555</v>
      </c>
      <c r="B45" s="278" t="s">
        <v>638</v>
      </c>
      <c r="C45" s="277" t="s">
        <v>639</v>
      </c>
      <c r="D45" s="309">
        <f t="shared" si="36"/>
        <v>239</v>
      </c>
      <c r="E45" s="309">
        <f t="shared" si="37"/>
        <v>0</v>
      </c>
      <c r="F45" s="309">
        <f t="shared" si="38"/>
        <v>0</v>
      </c>
      <c r="G45" s="309">
        <f t="shared" si="39"/>
        <v>0</v>
      </c>
      <c r="H45" s="309">
        <f t="shared" si="40"/>
        <v>68</v>
      </c>
      <c r="I45" s="309">
        <f t="shared" si="41"/>
        <v>140</v>
      </c>
      <c r="J45" s="309">
        <f t="shared" si="42"/>
        <v>0</v>
      </c>
      <c r="K45" s="309">
        <f t="shared" si="43"/>
        <v>0</v>
      </c>
      <c r="L45" s="309">
        <f t="shared" si="44"/>
        <v>0</v>
      </c>
      <c r="M45" s="309">
        <f t="shared" si="45"/>
        <v>0</v>
      </c>
      <c r="N45" s="309">
        <f t="shared" si="46"/>
        <v>0</v>
      </c>
      <c r="O45" s="309">
        <f t="shared" si="47"/>
        <v>0</v>
      </c>
      <c r="P45" s="309">
        <f t="shared" si="48"/>
        <v>0</v>
      </c>
      <c r="Q45" s="309">
        <f t="shared" si="49"/>
        <v>27</v>
      </c>
      <c r="R45" s="309">
        <f t="shared" si="50"/>
        <v>0</v>
      </c>
      <c r="S45" s="309">
        <f t="shared" si="21"/>
        <v>0</v>
      </c>
      <c r="T45" s="309">
        <f t="shared" si="22"/>
        <v>0</v>
      </c>
      <c r="U45" s="309">
        <f t="shared" si="23"/>
        <v>0</v>
      </c>
      <c r="V45" s="309">
        <f t="shared" si="24"/>
        <v>0</v>
      </c>
      <c r="W45" s="309">
        <f t="shared" si="25"/>
        <v>0</v>
      </c>
      <c r="X45" s="309">
        <f t="shared" si="26"/>
        <v>4</v>
      </c>
      <c r="Y45" s="309">
        <f t="shared" si="27"/>
        <v>31</v>
      </c>
      <c r="Z45" s="309">
        <v>0</v>
      </c>
      <c r="AA45" s="309">
        <v>0</v>
      </c>
      <c r="AB45" s="309">
        <v>0</v>
      </c>
      <c r="AC45" s="309">
        <v>0</v>
      </c>
      <c r="AD45" s="309">
        <v>0</v>
      </c>
      <c r="AE45" s="309">
        <v>0</v>
      </c>
      <c r="AF45" s="309">
        <v>0</v>
      </c>
      <c r="AG45" s="309">
        <v>0</v>
      </c>
      <c r="AH45" s="309">
        <v>0</v>
      </c>
      <c r="AI45" s="309">
        <v>0</v>
      </c>
      <c r="AJ45" s="309" t="s">
        <v>552</v>
      </c>
      <c r="AK45" s="309" t="s">
        <v>552</v>
      </c>
      <c r="AL45" s="309">
        <v>27</v>
      </c>
      <c r="AM45" s="309" t="s">
        <v>552</v>
      </c>
      <c r="AN45" s="309" t="s">
        <v>552</v>
      </c>
      <c r="AO45" s="309">
        <v>0</v>
      </c>
      <c r="AP45" s="309" t="s">
        <v>552</v>
      </c>
      <c r="AQ45" s="309">
        <v>0</v>
      </c>
      <c r="AR45" s="309" t="s">
        <v>552</v>
      </c>
      <c r="AS45" s="309">
        <v>4</v>
      </c>
      <c r="AT45" s="309">
        <f t="shared" si="28"/>
        <v>0</v>
      </c>
      <c r="AU45" s="309">
        <v>0</v>
      </c>
      <c r="AV45" s="309">
        <v>0</v>
      </c>
      <c r="AW45" s="309">
        <v>0</v>
      </c>
      <c r="AX45" s="309">
        <v>0</v>
      </c>
      <c r="AY45" s="309">
        <v>0</v>
      </c>
      <c r="AZ45" s="309">
        <v>0</v>
      </c>
      <c r="BA45" s="309">
        <v>0</v>
      </c>
      <c r="BB45" s="309">
        <v>0</v>
      </c>
      <c r="BC45" s="309">
        <v>0</v>
      </c>
      <c r="BD45" s="309">
        <v>0</v>
      </c>
      <c r="BE45" s="309" t="s">
        <v>552</v>
      </c>
      <c r="BF45" s="309" t="s">
        <v>552</v>
      </c>
      <c r="BG45" s="309" t="s">
        <v>552</v>
      </c>
      <c r="BH45" s="309" t="s">
        <v>552</v>
      </c>
      <c r="BI45" s="309" t="s">
        <v>552</v>
      </c>
      <c r="BJ45" s="309" t="s">
        <v>552</v>
      </c>
      <c r="BK45" s="309" t="s">
        <v>552</v>
      </c>
      <c r="BL45" s="309" t="s">
        <v>552</v>
      </c>
      <c r="BM45" s="309" t="s">
        <v>552</v>
      </c>
      <c r="BN45" s="309">
        <v>0</v>
      </c>
      <c r="BO45" s="309">
        <f t="shared" si="29"/>
        <v>0</v>
      </c>
      <c r="BP45" s="309">
        <v>0</v>
      </c>
      <c r="BQ45" s="309">
        <v>0</v>
      </c>
      <c r="BR45" s="309">
        <v>0</v>
      </c>
      <c r="BS45" s="309">
        <v>0</v>
      </c>
      <c r="BT45" s="309">
        <v>0</v>
      </c>
      <c r="BU45" s="309">
        <v>0</v>
      </c>
      <c r="BV45" s="309">
        <v>0</v>
      </c>
      <c r="BW45" s="309">
        <v>0</v>
      </c>
      <c r="BX45" s="309">
        <v>0</v>
      </c>
      <c r="BY45" s="309">
        <v>0</v>
      </c>
      <c r="BZ45" s="309">
        <v>0</v>
      </c>
      <c r="CA45" s="309">
        <v>0</v>
      </c>
      <c r="CB45" s="309" t="s">
        <v>552</v>
      </c>
      <c r="CC45" s="309" t="s">
        <v>552</v>
      </c>
      <c r="CD45" s="309" t="s">
        <v>552</v>
      </c>
      <c r="CE45" s="309" t="s">
        <v>552</v>
      </c>
      <c r="CF45" s="309" t="s">
        <v>552</v>
      </c>
      <c r="CG45" s="309" t="s">
        <v>552</v>
      </c>
      <c r="CH45" s="309" t="s">
        <v>552</v>
      </c>
      <c r="CI45" s="309">
        <v>0</v>
      </c>
      <c r="CJ45" s="309">
        <f t="shared" si="30"/>
        <v>0</v>
      </c>
      <c r="CK45" s="309">
        <v>0</v>
      </c>
      <c r="CL45" s="309">
        <v>0</v>
      </c>
      <c r="CM45" s="309">
        <v>0</v>
      </c>
      <c r="CN45" s="309">
        <v>0</v>
      </c>
      <c r="CO45" s="309">
        <v>0</v>
      </c>
      <c r="CP45" s="309">
        <v>0</v>
      </c>
      <c r="CQ45" s="309">
        <v>0</v>
      </c>
      <c r="CR45" s="309">
        <v>0</v>
      </c>
      <c r="CS45" s="309">
        <v>0</v>
      </c>
      <c r="CT45" s="309">
        <v>0</v>
      </c>
      <c r="CU45" s="309">
        <v>0</v>
      </c>
      <c r="CV45" s="309">
        <v>0</v>
      </c>
      <c r="CW45" s="309" t="s">
        <v>552</v>
      </c>
      <c r="CX45" s="309" t="s">
        <v>552</v>
      </c>
      <c r="CY45" s="309" t="s">
        <v>552</v>
      </c>
      <c r="CZ45" s="309" t="s">
        <v>552</v>
      </c>
      <c r="DA45" s="309" t="s">
        <v>552</v>
      </c>
      <c r="DB45" s="309" t="s">
        <v>552</v>
      </c>
      <c r="DC45" s="309" t="s">
        <v>552</v>
      </c>
      <c r="DD45" s="309">
        <v>0</v>
      </c>
      <c r="DE45" s="309">
        <f t="shared" si="31"/>
        <v>0</v>
      </c>
      <c r="DF45" s="309">
        <v>0</v>
      </c>
      <c r="DG45" s="309">
        <v>0</v>
      </c>
      <c r="DH45" s="309">
        <v>0</v>
      </c>
      <c r="DI45" s="309">
        <v>0</v>
      </c>
      <c r="DJ45" s="309">
        <v>0</v>
      </c>
      <c r="DK45" s="309">
        <v>0</v>
      </c>
      <c r="DL45" s="309">
        <v>0</v>
      </c>
      <c r="DM45" s="309">
        <v>0</v>
      </c>
      <c r="DN45" s="309">
        <v>0</v>
      </c>
      <c r="DO45" s="309">
        <v>0</v>
      </c>
      <c r="DP45" s="309">
        <v>0</v>
      </c>
      <c r="DQ45" s="309">
        <v>0</v>
      </c>
      <c r="DR45" s="309" t="s">
        <v>552</v>
      </c>
      <c r="DS45" s="309" t="s">
        <v>552</v>
      </c>
      <c r="DT45" s="309">
        <v>0</v>
      </c>
      <c r="DU45" s="309" t="s">
        <v>552</v>
      </c>
      <c r="DV45" s="309" t="s">
        <v>552</v>
      </c>
      <c r="DW45" s="309" t="s">
        <v>552</v>
      </c>
      <c r="DX45" s="309" t="s">
        <v>552</v>
      </c>
      <c r="DY45" s="309">
        <v>0</v>
      </c>
      <c r="DZ45" s="309">
        <f t="shared" si="32"/>
        <v>0</v>
      </c>
      <c r="EA45" s="309">
        <v>0</v>
      </c>
      <c r="EB45" s="309">
        <v>0</v>
      </c>
      <c r="EC45" s="309">
        <v>0</v>
      </c>
      <c r="ED45" s="309">
        <v>0</v>
      </c>
      <c r="EE45" s="309">
        <v>0</v>
      </c>
      <c r="EF45" s="309">
        <v>0</v>
      </c>
      <c r="EG45" s="309">
        <v>0</v>
      </c>
      <c r="EH45" s="309">
        <v>0</v>
      </c>
      <c r="EI45" s="309">
        <v>0</v>
      </c>
      <c r="EJ45" s="309">
        <v>0</v>
      </c>
      <c r="EK45" s="309" t="s">
        <v>552</v>
      </c>
      <c r="EL45" s="309" t="s">
        <v>552</v>
      </c>
      <c r="EM45" s="309" t="s">
        <v>552</v>
      </c>
      <c r="EN45" s="309">
        <v>0</v>
      </c>
      <c r="EO45" s="309">
        <v>0</v>
      </c>
      <c r="EP45" s="309" t="s">
        <v>552</v>
      </c>
      <c r="EQ45" s="309" t="s">
        <v>552</v>
      </c>
      <c r="ER45" s="309" t="s">
        <v>552</v>
      </c>
      <c r="ES45" s="309">
        <v>0</v>
      </c>
      <c r="ET45" s="309">
        <v>0</v>
      </c>
      <c r="EU45" s="309">
        <f t="shared" si="33"/>
        <v>208</v>
      </c>
      <c r="EV45" s="309">
        <v>0</v>
      </c>
      <c r="EW45" s="309">
        <v>0</v>
      </c>
      <c r="EX45" s="309">
        <v>0</v>
      </c>
      <c r="EY45" s="309">
        <v>68</v>
      </c>
      <c r="EZ45" s="309">
        <v>140</v>
      </c>
      <c r="FA45" s="309">
        <v>0</v>
      </c>
      <c r="FB45" s="309">
        <v>0</v>
      </c>
      <c r="FC45" s="309">
        <v>0</v>
      </c>
      <c r="FD45" s="309">
        <v>0</v>
      </c>
      <c r="FE45" s="309">
        <v>0</v>
      </c>
      <c r="FF45" s="309">
        <v>0</v>
      </c>
      <c r="FG45" s="309">
        <v>0</v>
      </c>
      <c r="FH45" s="309" t="s">
        <v>552</v>
      </c>
      <c r="FI45" s="309" t="s">
        <v>552</v>
      </c>
      <c r="FJ45" s="309" t="s">
        <v>552</v>
      </c>
      <c r="FK45" s="309">
        <v>0</v>
      </c>
      <c r="FL45" s="309">
        <v>0</v>
      </c>
      <c r="FM45" s="309">
        <v>0</v>
      </c>
      <c r="FN45" s="309">
        <v>0</v>
      </c>
      <c r="FO45" s="309">
        <v>0</v>
      </c>
    </row>
    <row r="46" spans="1:171" s="282" customFormat="1" ht="12" customHeight="1">
      <c r="A46" s="277" t="s">
        <v>555</v>
      </c>
      <c r="B46" s="278" t="s">
        <v>640</v>
      </c>
      <c r="C46" s="277" t="s">
        <v>641</v>
      </c>
      <c r="D46" s="309">
        <f t="shared" si="36"/>
        <v>939</v>
      </c>
      <c r="E46" s="309">
        <f t="shared" si="37"/>
        <v>0</v>
      </c>
      <c r="F46" s="309">
        <f t="shared" si="38"/>
        <v>0</v>
      </c>
      <c r="G46" s="309">
        <f t="shared" si="39"/>
        <v>0</v>
      </c>
      <c r="H46" s="309">
        <f t="shared" si="40"/>
        <v>516</v>
      </c>
      <c r="I46" s="309">
        <f t="shared" si="41"/>
        <v>304</v>
      </c>
      <c r="J46" s="309">
        <f t="shared" si="42"/>
        <v>119</v>
      </c>
      <c r="K46" s="309">
        <f t="shared" si="43"/>
        <v>0</v>
      </c>
      <c r="L46" s="309">
        <f t="shared" si="44"/>
        <v>0</v>
      </c>
      <c r="M46" s="309">
        <f t="shared" si="45"/>
        <v>0</v>
      </c>
      <c r="N46" s="309">
        <f t="shared" si="46"/>
        <v>0</v>
      </c>
      <c r="O46" s="309">
        <f t="shared" si="47"/>
        <v>0</v>
      </c>
      <c r="P46" s="309">
        <f t="shared" si="48"/>
        <v>0</v>
      </c>
      <c r="Q46" s="309">
        <f t="shared" si="49"/>
        <v>0</v>
      </c>
      <c r="R46" s="309">
        <f t="shared" si="50"/>
        <v>0</v>
      </c>
      <c r="S46" s="309">
        <f t="shared" si="21"/>
        <v>0</v>
      </c>
      <c r="T46" s="309">
        <f t="shared" si="22"/>
        <v>0</v>
      </c>
      <c r="U46" s="309">
        <f t="shared" si="23"/>
        <v>0</v>
      </c>
      <c r="V46" s="309">
        <f t="shared" si="24"/>
        <v>0</v>
      </c>
      <c r="W46" s="309">
        <f t="shared" si="25"/>
        <v>0</v>
      </c>
      <c r="X46" s="309">
        <f t="shared" si="26"/>
        <v>0</v>
      </c>
      <c r="Y46" s="309">
        <f t="shared" si="27"/>
        <v>0</v>
      </c>
      <c r="Z46" s="309">
        <v>0</v>
      </c>
      <c r="AA46" s="309">
        <v>0</v>
      </c>
      <c r="AB46" s="309">
        <v>0</v>
      </c>
      <c r="AC46" s="309">
        <v>0</v>
      </c>
      <c r="AD46" s="309">
        <v>0</v>
      </c>
      <c r="AE46" s="309">
        <v>0</v>
      </c>
      <c r="AF46" s="309">
        <v>0</v>
      </c>
      <c r="AG46" s="309">
        <v>0</v>
      </c>
      <c r="AH46" s="309">
        <v>0</v>
      </c>
      <c r="AI46" s="309">
        <v>0</v>
      </c>
      <c r="AJ46" s="309" t="s">
        <v>552</v>
      </c>
      <c r="AK46" s="309" t="s">
        <v>552</v>
      </c>
      <c r="AL46" s="309">
        <v>0</v>
      </c>
      <c r="AM46" s="309" t="s">
        <v>552</v>
      </c>
      <c r="AN46" s="309" t="s">
        <v>552</v>
      </c>
      <c r="AO46" s="309">
        <v>0</v>
      </c>
      <c r="AP46" s="309" t="s">
        <v>552</v>
      </c>
      <c r="AQ46" s="309">
        <v>0</v>
      </c>
      <c r="AR46" s="309" t="s">
        <v>552</v>
      </c>
      <c r="AS46" s="309">
        <v>0</v>
      </c>
      <c r="AT46" s="309">
        <f t="shared" si="28"/>
        <v>820</v>
      </c>
      <c r="AU46" s="309">
        <v>0</v>
      </c>
      <c r="AV46" s="309">
        <v>0</v>
      </c>
      <c r="AW46" s="309">
        <v>0</v>
      </c>
      <c r="AX46" s="309">
        <v>516</v>
      </c>
      <c r="AY46" s="309">
        <v>304</v>
      </c>
      <c r="AZ46" s="309">
        <v>0</v>
      </c>
      <c r="BA46" s="309">
        <v>0</v>
      </c>
      <c r="BB46" s="309">
        <v>0</v>
      </c>
      <c r="BC46" s="309">
        <v>0</v>
      </c>
      <c r="BD46" s="309">
        <v>0</v>
      </c>
      <c r="BE46" s="309" t="s">
        <v>552</v>
      </c>
      <c r="BF46" s="309" t="s">
        <v>552</v>
      </c>
      <c r="BG46" s="309" t="s">
        <v>552</v>
      </c>
      <c r="BH46" s="309" t="s">
        <v>552</v>
      </c>
      <c r="BI46" s="309" t="s">
        <v>552</v>
      </c>
      <c r="BJ46" s="309" t="s">
        <v>552</v>
      </c>
      <c r="BK46" s="309" t="s">
        <v>552</v>
      </c>
      <c r="BL46" s="309" t="s">
        <v>552</v>
      </c>
      <c r="BM46" s="309" t="s">
        <v>552</v>
      </c>
      <c r="BN46" s="309">
        <v>0</v>
      </c>
      <c r="BO46" s="309">
        <f t="shared" si="29"/>
        <v>0</v>
      </c>
      <c r="BP46" s="309">
        <v>0</v>
      </c>
      <c r="BQ46" s="309">
        <v>0</v>
      </c>
      <c r="BR46" s="309">
        <v>0</v>
      </c>
      <c r="BS46" s="309">
        <v>0</v>
      </c>
      <c r="BT46" s="309">
        <v>0</v>
      </c>
      <c r="BU46" s="309">
        <v>0</v>
      </c>
      <c r="BV46" s="309">
        <v>0</v>
      </c>
      <c r="BW46" s="309">
        <v>0</v>
      </c>
      <c r="BX46" s="309">
        <v>0</v>
      </c>
      <c r="BY46" s="309">
        <v>0</v>
      </c>
      <c r="BZ46" s="309">
        <v>0</v>
      </c>
      <c r="CA46" s="309">
        <v>0</v>
      </c>
      <c r="CB46" s="309" t="s">
        <v>552</v>
      </c>
      <c r="CC46" s="309" t="s">
        <v>552</v>
      </c>
      <c r="CD46" s="309" t="s">
        <v>552</v>
      </c>
      <c r="CE46" s="309" t="s">
        <v>552</v>
      </c>
      <c r="CF46" s="309" t="s">
        <v>552</v>
      </c>
      <c r="CG46" s="309" t="s">
        <v>552</v>
      </c>
      <c r="CH46" s="309" t="s">
        <v>552</v>
      </c>
      <c r="CI46" s="309">
        <v>0</v>
      </c>
      <c r="CJ46" s="309">
        <f t="shared" si="30"/>
        <v>0</v>
      </c>
      <c r="CK46" s="309">
        <v>0</v>
      </c>
      <c r="CL46" s="309">
        <v>0</v>
      </c>
      <c r="CM46" s="309">
        <v>0</v>
      </c>
      <c r="CN46" s="309">
        <v>0</v>
      </c>
      <c r="CO46" s="309">
        <v>0</v>
      </c>
      <c r="CP46" s="309">
        <v>0</v>
      </c>
      <c r="CQ46" s="309">
        <v>0</v>
      </c>
      <c r="CR46" s="309">
        <v>0</v>
      </c>
      <c r="CS46" s="309">
        <v>0</v>
      </c>
      <c r="CT46" s="309">
        <v>0</v>
      </c>
      <c r="CU46" s="309">
        <v>0</v>
      </c>
      <c r="CV46" s="309">
        <v>0</v>
      </c>
      <c r="CW46" s="309" t="s">
        <v>552</v>
      </c>
      <c r="CX46" s="309" t="s">
        <v>552</v>
      </c>
      <c r="CY46" s="309" t="s">
        <v>552</v>
      </c>
      <c r="CZ46" s="309" t="s">
        <v>552</v>
      </c>
      <c r="DA46" s="309" t="s">
        <v>552</v>
      </c>
      <c r="DB46" s="309" t="s">
        <v>552</v>
      </c>
      <c r="DC46" s="309" t="s">
        <v>552</v>
      </c>
      <c r="DD46" s="309">
        <v>0</v>
      </c>
      <c r="DE46" s="309">
        <f t="shared" si="31"/>
        <v>0</v>
      </c>
      <c r="DF46" s="309">
        <v>0</v>
      </c>
      <c r="DG46" s="309">
        <v>0</v>
      </c>
      <c r="DH46" s="309">
        <v>0</v>
      </c>
      <c r="DI46" s="309">
        <v>0</v>
      </c>
      <c r="DJ46" s="309">
        <v>0</v>
      </c>
      <c r="DK46" s="309">
        <v>0</v>
      </c>
      <c r="DL46" s="309">
        <v>0</v>
      </c>
      <c r="DM46" s="309">
        <v>0</v>
      </c>
      <c r="DN46" s="309">
        <v>0</v>
      </c>
      <c r="DO46" s="309">
        <v>0</v>
      </c>
      <c r="DP46" s="309">
        <v>0</v>
      </c>
      <c r="DQ46" s="309">
        <v>0</v>
      </c>
      <c r="DR46" s="309" t="s">
        <v>552</v>
      </c>
      <c r="DS46" s="309" t="s">
        <v>552</v>
      </c>
      <c r="DT46" s="309">
        <v>0</v>
      </c>
      <c r="DU46" s="309" t="s">
        <v>552</v>
      </c>
      <c r="DV46" s="309" t="s">
        <v>552</v>
      </c>
      <c r="DW46" s="309" t="s">
        <v>552</v>
      </c>
      <c r="DX46" s="309" t="s">
        <v>552</v>
      </c>
      <c r="DY46" s="309">
        <v>0</v>
      </c>
      <c r="DZ46" s="309">
        <f t="shared" si="32"/>
        <v>0</v>
      </c>
      <c r="EA46" s="309">
        <v>0</v>
      </c>
      <c r="EB46" s="309">
        <v>0</v>
      </c>
      <c r="EC46" s="309">
        <v>0</v>
      </c>
      <c r="ED46" s="309">
        <v>0</v>
      </c>
      <c r="EE46" s="309">
        <v>0</v>
      </c>
      <c r="EF46" s="309">
        <v>0</v>
      </c>
      <c r="EG46" s="309">
        <v>0</v>
      </c>
      <c r="EH46" s="309">
        <v>0</v>
      </c>
      <c r="EI46" s="309">
        <v>0</v>
      </c>
      <c r="EJ46" s="309">
        <v>0</v>
      </c>
      <c r="EK46" s="309" t="s">
        <v>552</v>
      </c>
      <c r="EL46" s="309" t="s">
        <v>552</v>
      </c>
      <c r="EM46" s="309" t="s">
        <v>552</v>
      </c>
      <c r="EN46" s="309">
        <v>0</v>
      </c>
      <c r="EO46" s="309">
        <v>0</v>
      </c>
      <c r="EP46" s="309" t="s">
        <v>552</v>
      </c>
      <c r="EQ46" s="309" t="s">
        <v>552</v>
      </c>
      <c r="ER46" s="309" t="s">
        <v>552</v>
      </c>
      <c r="ES46" s="309">
        <v>0</v>
      </c>
      <c r="ET46" s="309">
        <v>0</v>
      </c>
      <c r="EU46" s="309">
        <f t="shared" si="33"/>
        <v>119</v>
      </c>
      <c r="EV46" s="309">
        <v>0</v>
      </c>
      <c r="EW46" s="309">
        <v>0</v>
      </c>
      <c r="EX46" s="309">
        <v>0</v>
      </c>
      <c r="EY46" s="309">
        <v>0</v>
      </c>
      <c r="EZ46" s="309">
        <v>0</v>
      </c>
      <c r="FA46" s="309">
        <v>119</v>
      </c>
      <c r="FB46" s="309">
        <v>0</v>
      </c>
      <c r="FC46" s="309">
        <v>0</v>
      </c>
      <c r="FD46" s="309">
        <v>0</v>
      </c>
      <c r="FE46" s="309">
        <v>0</v>
      </c>
      <c r="FF46" s="309">
        <v>0</v>
      </c>
      <c r="FG46" s="309">
        <v>0</v>
      </c>
      <c r="FH46" s="309" t="s">
        <v>552</v>
      </c>
      <c r="FI46" s="309" t="s">
        <v>552</v>
      </c>
      <c r="FJ46" s="309" t="s">
        <v>552</v>
      </c>
      <c r="FK46" s="309">
        <v>0</v>
      </c>
      <c r="FL46" s="309">
        <v>0</v>
      </c>
      <c r="FM46" s="309">
        <v>0</v>
      </c>
      <c r="FN46" s="309">
        <v>0</v>
      </c>
      <c r="FO46" s="309">
        <v>0</v>
      </c>
    </row>
    <row r="47" spans="1:171" s="282" customFormat="1" ht="12" customHeight="1">
      <c r="A47" s="277" t="s">
        <v>555</v>
      </c>
      <c r="B47" s="278" t="s">
        <v>642</v>
      </c>
      <c r="C47" s="277" t="s">
        <v>643</v>
      </c>
      <c r="D47" s="309">
        <f t="shared" si="36"/>
        <v>313</v>
      </c>
      <c r="E47" s="309">
        <f t="shared" si="37"/>
        <v>0</v>
      </c>
      <c r="F47" s="309">
        <f t="shared" si="38"/>
        <v>0</v>
      </c>
      <c r="G47" s="309">
        <f t="shared" si="39"/>
        <v>31</v>
      </c>
      <c r="H47" s="309">
        <f t="shared" si="40"/>
        <v>62</v>
      </c>
      <c r="I47" s="309">
        <f t="shared" si="41"/>
        <v>21</v>
      </c>
      <c r="J47" s="309">
        <f t="shared" si="42"/>
        <v>0</v>
      </c>
      <c r="K47" s="309">
        <f t="shared" si="43"/>
        <v>0</v>
      </c>
      <c r="L47" s="309">
        <f t="shared" si="44"/>
        <v>0</v>
      </c>
      <c r="M47" s="309">
        <f t="shared" si="45"/>
        <v>0</v>
      </c>
      <c r="N47" s="309">
        <f t="shared" si="46"/>
        <v>0</v>
      </c>
      <c r="O47" s="309">
        <f t="shared" si="47"/>
        <v>0</v>
      </c>
      <c r="P47" s="309">
        <f t="shared" si="48"/>
        <v>0</v>
      </c>
      <c r="Q47" s="309">
        <f t="shared" si="49"/>
        <v>199</v>
      </c>
      <c r="R47" s="309">
        <f t="shared" si="50"/>
        <v>0</v>
      </c>
      <c r="S47" s="309">
        <f t="shared" si="21"/>
        <v>0</v>
      </c>
      <c r="T47" s="309">
        <f t="shared" si="22"/>
        <v>0</v>
      </c>
      <c r="U47" s="309">
        <f t="shared" si="23"/>
        <v>0</v>
      </c>
      <c r="V47" s="309">
        <f t="shared" si="24"/>
        <v>0</v>
      </c>
      <c r="W47" s="309">
        <f t="shared" si="25"/>
        <v>0</v>
      </c>
      <c r="X47" s="309">
        <f t="shared" si="26"/>
        <v>0</v>
      </c>
      <c r="Y47" s="309">
        <f t="shared" si="27"/>
        <v>200</v>
      </c>
      <c r="Z47" s="309">
        <v>0</v>
      </c>
      <c r="AA47" s="309">
        <v>0</v>
      </c>
      <c r="AB47" s="309">
        <v>0</v>
      </c>
      <c r="AC47" s="309">
        <v>1</v>
      </c>
      <c r="AD47" s="309">
        <v>0</v>
      </c>
      <c r="AE47" s="309">
        <v>0</v>
      </c>
      <c r="AF47" s="309">
        <v>0</v>
      </c>
      <c r="AG47" s="309">
        <v>0</v>
      </c>
      <c r="AH47" s="309">
        <v>0</v>
      </c>
      <c r="AI47" s="309">
        <v>0</v>
      </c>
      <c r="AJ47" s="309" t="s">
        <v>552</v>
      </c>
      <c r="AK47" s="309" t="s">
        <v>552</v>
      </c>
      <c r="AL47" s="309">
        <v>199</v>
      </c>
      <c r="AM47" s="309" t="s">
        <v>552</v>
      </c>
      <c r="AN47" s="309" t="s">
        <v>552</v>
      </c>
      <c r="AO47" s="309">
        <v>0</v>
      </c>
      <c r="AP47" s="309" t="s">
        <v>552</v>
      </c>
      <c r="AQ47" s="309">
        <v>0</v>
      </c>
      <c r="AR47" s="309" t="s">
        <v>552</v>
      </c>
      <c r="AS47" s="309">
        <v>0</v>
      </c>
      <c r="AT47" s="309">
        <f t="shared" si="28"/>
        <v>61</v>
      </c>
      <c r="AU47" s="309">
        <v>0</v>
      </c>
      <c r="AV47" s="309">
        <v>0</v>
      </c>
      <c r="AW47" s="309">
        <v>0</v>
      </c>
      <c r="AX47" s="309">
        <v>61</v>
      </c>
      <c r="AY47" s="309">
        <v>0</v>
      </c>
      <c r="AZ47" s="309">
        <v>0</v>
      </c>
      <c r="BA47" s="309">
        <v>0</v>
      </c>
      <c r="BB47" s="309">
        <v>0</v>
      </c>
      <c r="BC47" s="309">
        <v>0</v>
      </c>
      <c r="BD47" s="309">
        <v>0</v>
      </c>
      <c r="BE47" s="309" t="s">
        <v>552</v>
      </c>
      <c r="BF47" s="309" t="s">
        <v>552</v>
      </c>
      <c r="BG47" s="309" t="s">
        <v>552</v>
      </c>
      <c r="BH47" s="309" t="s">
        <v>552</v>
      </c>
      <c r="BI47" s="309" t="s">
        <v>552</v>
      </c>
      <c r="BJ47" s="309" t="s">
        <v>552</v>
      </c>
      <c r="BK47" s="309" t="s">
        <v>552</v>
      </c>
      <c r="BL47" s="309" t="s">
        <v>552</v>
      </c>
      <c r="BM47" s="309" t="s">
        <v>552</v>
      </c>
      <c r="BN47" s="309">
        <v>0</v>
      </c>
      <c r="BO47" s="309">
        <f t="shared" si="29"/>
        <v>0</v>
      </c>
      <c r="BP47" s="309">
        <v>0</v>
      </c>
      <c r="BQ47" s="309">
        <v>0</v>
      </c>
      <c r="BR47" s="309">
        <v>0</v>
      </c>
      <c r="BS47" s="309">
        <v>0</v>
      </c>
      <c r="BT47" s="309">
        <v>0</v>
      </c>
      <c r="BU47" s="309">
        <v>0</v>
      </c>
      <c r="BV47" s="309">
        <v>0</v>
      </c>
      <c r="BW47" s="309">
        <v>0</v>
      </c>
      <c r="BX47" s="309">
        <v>0</v>
      </c>
      <c r="BY47" s="309">
        <v>0</v>
      </c>
      <c r="BZ47" s="309">
        <v>0</v>
      </c>
      <c r="CA47" s="309">
        <v>0</v>
      </c>
      <c r="CB47" s="309" t="s">
        <v>552</v>
      </c>
      <c r="CC47" s="309" t="s">
        <v>552</v>
      </c>
      <c r="CD47" s="309" t="s">
        <v>552</v>
      </c>
      <c r="CE47" s="309" t="s">
        <v>552</v>
      </c>
      <c r="CF47" s="309" t="s">
        <v>552</v>
      </c>
      <c r="CG47" s="309" t="s">
        <v>552</v>
      </c>
      <c r="CH47" s="309" t="s">
        <v>552</v>
      </c>
      <c r="CI47" s="309">
        <v>0</v>
      </c>
      <c r="CJ47" s="309">
        <f t="shared" si="30"/>
        <v>0</v>
      </c>
      <c r="CK47" s="309">
        <v>0</v>
      </c>
      <c r="CL47" s="309">
        <v>0</v>
      </c>
      <c r="CM47" s="309">
        <v>0</v>
      </c>
      <c r="CN47" s="309">
        <v>0</v>
      </c>
      <c r="CO47" s="309">
        <v>0</v>
      </c>
      <c r="CP47" s="309">
        <v>0</v>
      </c>
      <c r="CQ47" s="309">
        <v>0</v>
      </c>
      <c r="CR47" s="309">
        <v>0</v>
      </c>
      <c r="CS47" s="309">
        <v>0</v>
      </c>
      <c r="CT47" s="309">
        <v>0</v>
      </c>
      <c r="CU47" s="309">
        <v>0</v>
      </c>
      <c r="CV47" s="309">
        <v>0</v>
      </c>
      <c r="CW47" s="309" t="s">
        <v>552</v>
      </c>
      <c r="CX47" s="309" t="s">
        <v>552</v>
      </c>
      <c r="CY47" s="309" t="s">
        <v>552</v>
      </c>
      <c r="CZ47" s="309" t="s">
        <v>552</v>
      </c>
      <c r="DA47" s="309" t="s">
        <v>552</v>
      </c>
      <c r="DB47" s="309" t="s">
        <v>552</v>
      </c>
      <c r="DC47" s="309" t="s">
        <v>552</v>
      </c>
      <c r="DD47" s="309">
        <v>0</v>
      </c>
      <c r="DE47" s="309">
        <f t="shared" si="31"/>
        <v>0</v>
      </c>
      <c r="DF47" s="309">
        <v>0</v>
      </c>
      <c r="DG47" s="309">
        <v>0</v>
      </c>
      <c r="DH47" s="309">
        <v>0</v>
      </c>
      <c r="DI47" s="309">
        <v>0</v>
      </c>
      <c r="DJ47" s="309">
        <v>0</v>
      </c>
      <c r="DK47" s="309">
        <v>0</v>
      </c>
      <c r="DL47" s="309">
        <v>0</v>
      </c>
      <c r="DM47" s="309">
        <v>0</v>
      </c>
      <c r="DN47" s="309">
        <v>0</v>
      </c>
      <c r="DO47" s="309">
        <v>0</v>
      </c>
      <c r="DP47" s="309">
        <v>0</v>
      </c>
      <c r="DQ47" s="309">
        <v>0</v>
      </c>
      <c r="DR47" s="309" t="s">
        <v>552</v>
      </c>
      <c r="DS47" s="309" t="s">
        <v>552</v>
      </c>
      <c r="DT47" s="309">
        <v>0</v>
      </c>
      <c r="DU47" s="309" t="s">
        <v>552</v>
      </c>
      <c r="DV47" s="309" t="s">
        <v>552</v>
      </c>
      <c r="DW47" s="309" t="s">
        <v>552</v>
      </c>
      <c r="DX47" s="309" t="s">
        <v>552</v>
      </c>
      <c r="DY47" s="309">
        <v>0</v>
      </c>
      <c r="DZ47" s="309">
        <f t="shared" si="32"/>
        <v>0</v>
      </c>
      <c r="EA47" s="309">
        <v>0</v>
      </c>
      <c r="EB47" s="309">
        <v>0</v>
      </c>
      <c r="EC47" s="309">
        <v>0</v>
      </c>
      <c r="ED47" s="309">
        <v>0</v>
      </c>
      <c r="EE47" s="309">
        <v>0</v>
      </c>
      <c r="EF47" s="309">
        <v>0</v>
      </c>
      <c r="EG47" s="309">
        <v>0</v>
      </c>
      <c r="EH47" s="309">
        <v>0</v>
      </c>
      <c r="EI47" s="309">
        <v>0</v>
      </c>
      <c r="EJ47" s="309">
        <v>0</v>
      </c>
      <c r="EK47" s="309" t="s">
        <v>552</v>
      </c>
      <c r="EL47" s="309" t="s">
        <v>552</v>
      </c>
      <c r="EM47" s="309" t="s">
        <v>552</v>
      </c>
      <c r="EN47" s="309">
        <v>0</v>
      </c>
      <c r="EO47" s="309">
        <v>0</v>
      </c>
      <c r="EP47" s="309" t="s">
        <v>552</v>
      </c>
      <c r="EQ47" s="309" t="s">
        <v>552</v>
      </c>
      <c r="ER47" s="309" t="s">
        <v>552</v>
      </c>
      <c r="ES47" s="309">
        <v>0</v>
      </c>
      <c r="ET47" s="309">
        <v>0</v>
      </c>
      <c r="EU47" s="309">
        <f t="shared" si="33"/>
        <v>52</v>
      </c>
      <c r="EV47" s="309">
        <v>0</v>
      </c>
      <c r="EW47" s="309">
        <v>0</v>
      </c>
      <c r="EX47" s="309">
        <v>31</v>
      </c>
      <c r="EY47" s="309">
        <v>0</v>
      </c>
      <c r="EZ47" s="309">
        <v>21</v>
      </c>
      <c r="FA47" s="309">
        <v>0</v>
      </c>
      <c r="FB47" s="309">
        <v>0</v>
      </c>
      <c r="FC47" s="309">
        <v>0</v>
      </c>
      <c r="FD47" s="309">
        <v>0</v>
      </c>
      <c r="FE47" s="309">
        <v>0</v>
      </c>
      <c r="FF47" s="309">
        <v>0</v>
      </c>
      <c r="FG47" s="309">
        <v>0</v>
      </c>
      <c r="FH47" s="309" t="s">
        <v>552</v>
      </c>
      <c r="FI47" s="309" t="s">
        <v>552</v>
      </c>
      <c r="FJ47" s="309" t="s">
        <v>552</v>
      </c>
      <c r="FK47" s="309">
        <v>0</v>
      </c>
      <c r="FL47" s="309">
        <v>0</v>
      </c>
      <c r="FM47" s="309">
        <v>0</v>
      </c>
      <c r="FN47" s="309">
        <v>0</v>
      </c>
      <c r="FO47" s="309">
        <v>0</v>
      </c>
    </row>
    <row r="48" spans="1:171" s="282" customFormat="1" ht="12" customHeight="1">
      <c r="A48" s="277" t="s">
        <v>555</v>
      </c>
      <c r="B48" s="278" t="s">
        <v>644</v>
      </c>
      <c r="C48" s="277" t="s">
        <v>645</v>
      </c>
      <c r="D48" s="309">
        <f t="shared" si="36"/>
        <v>107</v>
      </c>
      <c r="E48" s="309">
        <f t="shared" si="37"/>
        <v>0</v>
      </c>
      <c r="F48" s="309">
        <f t="shared" si="38"/>
        <v>0</v>
      </c>
      <c r="G48" s="309">
        <f t="shared" si="39"/>
        <v>0</v>
      </c>
      <c r="H48" s="309">
        <f t="shared" si="40"/>
        <v>105</v>
      </c>
      <c r="I48" s="309">
        <f t="shared" si="41"/>
        <v>2</v>
      </c>
      <c r="J48" s="309">
        <f t="shared" si="42"/>
        <v>0</v>
      </c>
      <c r="K48" s="309">
        <f t="shared" si="43"/>
        <v>0</v>
      </c>
      <c r="L48" s="309">
        <f t="shared" si="44"/>
        <v>0</v>
      </c>
      <c r="M48" s="309">
        <f t="shared" si="45"/>
        <v>0</v>
      </c>
      <c r="N48" s="309">
        <f t="shared" si="46"/>
        <v>0</v>
      </c>
      <c r="O48" s="309">
        <f t="shared" si="47"/>
        <v>0</v>
      </c>
      <c r="P48" s="309">
        <f t="shared" si="48"/>
        <v>0</v>
      </c>
      <c r="Q48" s="309">
        <f t="shared" si="49"/>
        <v>0</v>
      </c>
      <c r="R48" s="309">
        <f t="shared" si="50"/>
        <v>0</v>
      </c>
      <c r="S48" s="309">
        <f t="shared" si="21"/>
        <v>0</v>
      </c>
      <c r="T48" s="309">
        <f t="shared" si="22"/>
        <v>0</v>
      </c>
      <c r="U48" s="309">
        <f t="shared" si="23"/>
        <v>0</v>
      </c>
      <c r="V48" s="309">
        <f t="shared" si="24"/>
        <v>0</v>
      </c>
      <c r="W48" s="309">
        <f t="shared" si="25"/>
        <v>0</v>
      </c>
      <c r="X48" s="309">
        <f t="shared" si="26"/>
        <v>0</v>
      </c>
      <c r="Y48" s="309">
        <f t="shared" si="27"/>
        <v>0</v>
      </c>
      <c r="Z48" s="309">
        <v>0</v>
      </c>
      <c r="AA48" s="309">
        <v>0</v>
      </c>
      <c r="AB48" s="309">
        <v>0</v>
      </c>
      <c r="AC48" s="309">
        <v>0</v>
      </c>
      <c r="AD48" s="309">
        <v>0</v>
      </c>
      <c r="AE48" s="309">
        <v>0</v>
      </c>
      <c r="AF48" s="309">
        <v>0</v>
      </c>
      <c r="AG48" s="309">
        <v>0</v>
      </c>
      <c r="AH48" s="309">
        <v>0</v>
      </c>
      <c r="AI48" s="309">
        <v>0</v>
      </c>
      <c r="AJ48" s="309" t="s">
        <v>552</v>
      </c>
      <c r="AK48" s="309" t="s">
        <v>552</v>
      </c>
      <c r="AL48" s="309">
        <v>0</v>
      </c>
      <c r="AM48" s="309" t="s">
        <v>552</v>
      </c>
      <c r="AN48" s="309" t="s">
        <v>552</v>
      </c>
      <c r="AO48" s="309">
        <v>0</v>
      </c>
      <c r="AP48" s="309" t="s">
        <v>552</v>
      </c>
      <c r="AQ48" s="309">
        <v>0</v>
      </c>
      <c r="AR48" s="309" t="s">
        <v>552</v>
      </c>
      <c r="AS48" s="309">
        <v>0</v>
      </c>
      <c r="AT48" s="309">
        <f t="shared" si="28"/>
        <v>100</v>
      </c>
      <c r="AU48" s="309">
        <v>0</v>
      </c>
      <c r="AV48" s="309">
        <v>0</v>
      </c>
      <c r="AW48" s="309">
        <v>0</v>
      </c>
      <c r="AX48" s="309">
        <v>100</v>
      </c>
      <c r="AY48" s="309">
        <v>0</v>
      </c>
      <c r="AZ48" s="309">
        <v>0</v>
      </c>
      <c r="BA48" s="309">
        <v>0</v>
      </c>
      <c r="BB48" s="309">
        <v>0</v>
      </c>
      <c r="BC48" s="309">
        <v>0</v>
      </c>
      <c r="BD48" s="309">
        <v>0</v>
      </c>
      <c r="BE48" s="309" t="s">
        <v>552</v>
      </c>
      <c r="BF48" s="309" t="s">
        <v>552</v>
      </c>
      <c r="BG48" s="309" t="s">
        <v>552</v>
      </c>
      <c r="BH48" s="309" t="s">
        <v>552</v>
      </c>
      <c r="BI48" s="309" t="s">
        <v>552</v>
      </c>
      <c r="BJ48" s="309" t="s">
        <v>552</v>
      </c>
      <c r="BK48" s="309" t="s">
        <v>552</v>
      </c>
      <c r="BL48" s="309" t="s">
        <v>552</v>
      </c>
      <c r="BM48" s="309" t="s">
        <v>552</v>
      </c>
      <c r="BN48" s="309">
        <v>0</v>
      </c>
      <c r="BO48" s="309">
        <f t="shared" si="29"/>
        <v>0</v>
      </c>
      <c r="BP48" s="309">
        <v>0</v>
      </c>
      <c r="BQ48" s="309">
        <v>0</v>
      </c>
      <c r="BR48" s="309">
        <v>0</v>
      </c>
      <c r="BS48" s="309">
        <v>0</v>
      </c>
      <c r="BT48" s="309">
        <v>0</v>
      </c>
      <c r="BU48" s="309">
        <v>0</v>
      </c>
      <c r="BV48" s="309">
        <v>0</v>
      </c>
      <c r="BW48" s="309">
        <v>0</v>
      </c>
      <c r="BX48" s="309">
        <v>0</v>
      </c>
      <c r="BY48" s="309">
        <v>0</v>
      </c>
      <c r="BZ48" s="309">
        <v>0</v>
      </c>
      <c r="CA48" s="309">
        <v>0</v>
      </c>
      <c r="CB48" s="309" t="s">
        <v>552</v>
      </c>
      <c r="CC48" s="309" t="s">
        <v>552</v>
      </c>
      <c r="CD48" s="309" t="s">
        <v>552</v>
      </c>
      <c r="CE48" s="309" t="s">
        <v>552</v>
      </c>
      <c r="CF48" s="309" t="s">
        <v>552</v>
      </c>
      <c r="CG48" s="309" t="s">
        <v>552</v>
      </c>
      <c r="CH48" s="309" t="s">
        <v>552</v>
      </c>
      <c r="CI48" s="309">
        <v>0</v>
      </c>
      <c r="CJ48" s="309">
        <f t="shared" si="30"/>
        <v>0</v>
      </c>
      <c r="CK48" s="309">
        <v>0</v>
      </c>
      <c r="CL48" s="309">
        <v>0</v>
      </c>
      <c r="CM48" s="309">
        <v>0</v>
      </c>
      <c r="CN48" s="309">
        <v>0</v>
      </c>
      <c r="CO48" s="309">
        <v>0</v>
      </c>
      <c r="CP48" s="309">
        <v>0</v>
      </c>
      <c r="CQ48" s="309">
        <v>0</v>
      </c>
      <c r="CR48" s="309">
        <v>0</v>
      </c>
      <c r="CS48" s="309">
        <v>0</v>
      </c>
      <c r="CT48" s="309">
        <v>0</v>
      </c>
      <c r="CU48" s="309">
        <v>0</v>
      </c>
      <c r="CV48" s="309">
        <v>0</v>
      </c>
      <c r="CW48" s="309" t="s">
        <v>552</v>
      </c>
      <c r="CX48" s="309" t="s">
        <v>552</v>
      </c>
      <c r="CY48" s="309" t="s">
        <v>552</v>
      </c>
      <c r="CZ48" s="309" t="s">
        <v>552</v>
      </c>
      <c r="DA48" s="309" t="s">
        <v>552</v>
      </c>
      <c r="DB48" s="309" t="s">
        <v>552</v>
      </c>
      <c r="DC48" s="309" t="s">
        <v>552</v>
      </c>
      <c r="DD48" s="309">
        <v>0</v>
      </c>
      <c r="DE48" s="309">
        <f t="shared" si="31"/>
        <v>0</v>
      </c>
      <c r="DF48" s="309">
        <v>0</v>
      </c>
      <c r="DG48" s="309">
        <v>0</v>
      </c>
      <c r="DH48" s="309">
        <v>0</v>
      </c>
      <c r="DI48" s="309">
        <v>0</v>
      </c>
      <c r="DJ48" s="309">
        <v>0</v>
      </c>
      <c r="DK48" s="309">
        <v>0</v>
      </c>
      <c r="DL48" s="309">
        <v>0</v>
      </c>
      <c r="DM48" s="309">
        <v>0</v>
      </c>
      <c r="DN48" s="309">
        <v>0</v>
      </c>
      <c r="DO48" s="309">
        <v>0</v>
      </c>
      <c r="DP48" s="309">
        <v>0</v>
      </c>
      <c r="DQ48" s="309">
        <v>0</v>
      </c>
      <c r="DR48" s="309" t="s">
        <v>552</v>
      </c>
      <c r="DS48" s="309" t="s">
        <v>552</v>
      </c>
      <c r="DT48" s="309">
        <v>0</v>
      </c>
      <c r="DU48" s="309" t="s">
        <v>552</v>
      </c>
      <c r="DV48" s="309" t="s">
        <v>552</v>
      </c>
      <c r="DW48" s="309" t="s">
        <v>552</v>
      </c>
      <c r="DX48" s="309" t="s">
        <v>552</v>
      </c>
      <c r="DY48" s="309">
        <v>0</v>
      </c>
      <c r="DZ48" s="309">
        <f t="shared" si="32"/>
        <v>0</v>
      </c>
      <c r="EA48" s="309">
        <v>0</v>
      </c>
      <c r="EB48" s="309">
        <v>0</v>
      </c>
      <c r="EC48" s="309">
        <v>0</v>
      </c>
      <c r="ED48" s="309">
        <v>0</v>
      </c>
      <c r="EE48" s="309">
        <v>0</v>
      </c>
      <c r="EF48" s="309">
        <v>0</v>
      </c>
      <c r="EG48" s="309">
        <v>0</v>
      </c>
      <c r="EH48" s="309">
        <v>0</v>
      </c>
      <c r="EI48" s="309">
        <v>0</v>
      </c>
      <c r="EJ48" s="309">
        <v>0</v>
      </c>
      <c r="EK48" s="309" t="s">
        <v>552</v>
      </c>
      <c r="EL48" s="309" t="s">
        <v>552</v>
      </c>
      <c r="EM48" s="309" t="s">
        <v>552</v>
      </c>
      <c r="EN48" s="309">
        <v>0</v>
      </c>
      <c r="EO48" s="309">
        <v>0</v>
      </c>
      <c r="EP48" s="309" t="s">
        <v>552</v>
      </c>
      <c r="EQ48" s="309" t="s">
        <v>552</v>
      </c>
      <c r="ER48" s="309" t="s">
        <v>552</v>
      </c>
      <c r="ES48" s="309">
        <v>0</v>
      </c>
      <c r="ET48" s="309">
        <v>0</v>
      </c>
      <c r="EU48" s="309">
        <f t="shared" si="33"/>
        <v>7</v>
      </c>
      <c r="EV48" s="309">
        <v>0</v>
      </c>
      <c r="EW48" s="309">
        <v>0</v>
      </c>
      <c r="EX48" s="309">
        <v>0</v>
      </c>
      <c r="EY48" s="309">
        <v>5</v>
      </c>
      <c r="EZ48" s="309">
        <v>2</v>
      </c>
      <c r="FA48" s="309">
        <v>0</v>
      </c>
      <c r="FB48" s="309">
        <v>0</v>
      </c>
      <c r="FC48" s="309">
        <v>0</v>
      </c>
      <c r="FD48" s="309">
        <v>0</v>
      </c>
      <c r="FE48" s="309">
        <v>0</v>
      </c>
      <c r="FF48" s="309">
        <v>0</v>
      </c>
      <c r="FG48" s="309">
        <v>0</v>
      </c>
      <c r="FH48" s="309" t="s">
        <v>552</v>
      </c>
      <c r="FI48" s="309" t="s">
        <v>552</v>
      </c>
      <c r="FJ48" s="309" t="s">
        <v>552</v>
      </c>
      <c r="FK48" s="309">
        <v>0</v>
      </c>
      <c r="FL48" s="309">
        <v>0</v>
      </c>
      <c r="FM48" s="309">
        <v>0</v>
      </c>
      <c r="FN48" s="309">
        <v>0</v>
      </c>
      <c r="FO48" s="309">
        <v>0</v>
      </c>
    </row>
    <row r="49" spans="1:171" s="282" customFormat="1" ht="12" customHeight="1">
      <c r="A49" s="277" t="s">
        <v>555</v>
      </c>
      <c r="B49" s="278" t="s">
        <v>646</v>
      </c>
      <c r="C49" s="277" t="s">
        <v>647</v>
      </c>
      <c r="D49" s="309">
        <f t="shared" si="36"/>
        <v>247</v>
      </c>
      <c r="E49" s="309">
        <f t="shared" si="37"/>
        <v>2</v>
      </c>
      <c r="F49" s="309">
        <f t="shared" si="38"/>
        <v>0</v>
      </c>
      <c r="G49" s="309">
        <f t="shared" si="39"/>
        <v>0</v>
      </c>
      <c r="H49" s="309">
        <f t="shared" si="40"/>
        <v>82</v>
      </c>
      <c r="I49" s="309">
        <f t="shared" si="41"/>
        <v>19</v>
      </c>
      <c r="J49" s="309">
        <f t="shared" si="42"/>
        <v>27</v>
      </c>
      <c r="K49" s="309">
        <f t="shared" si="43"/>
        <v>0</v>
      </c>
      <c r="L49" s="309">
        <f t="shared" si="44"/>
        <v>0</v>
      </c>
      <c r="M49" s="309">
        <f t="shared" si="45"/>
        <v>0</v>
      </c>
      <c r="N49" s="309">
        <f t="shared" si="46"/>
        <v>0</v>
      </c>
      <c r="O49" s="309">
        <f t="shared" si="47"/>
        <v>0</v>
      </c>
      <c r="P49" s="309">
        <f t="shared" si="48"/>
        <v>0</v>
      </c>
      <c r="Q49" s="309">
        <f t="shared" si="49"/>
        <v>117</v>
      </c>
      <c r="R49" s="309">
        <f t="shared" si="50"/>
        <v>0</v>
      </c>
      <c r="S49" s="309">
        <f t="shared" si="21"/>
        <v>0</v>
      </c>
      <c r="T49" s="309">
        <f t="shared" si="22"/>
        <v>0</v>
      </c>
      <c r="U49" s="309">
        <f t="shared" si="23"/>
        <v>0</v>
      </c>
      <c r="V49" s="309">
        <f t="shared" si="24"/>
        <v>0</v>
      </c>
      <c r="W49" s="309">
        <f t="shared" si="25"/>
        <v>0</v>
      </c>
      <c r="X49" s="309">
        <f t="shared" si="26"/>
        <v>0</v>
      </c>
      <c r="Y49" s="309">
        <f t="shared" si="27"/>
        <v>142</v>
      </c>
      <c r="Z49" s="309">
        <v>0</v>
      </c>
      <c r="AA49" s="309">
        <v>0</v>
      </c>
      <c r="AB49" s="309">
        <v>0</v>
      </c>
      <c r="AC49" s="309">
        <v>25</v>
      </c>
      <c r="AD49" s="309">
        <v>0</v>
      </c>
      <c r="AE49" s="309">
        <v>0</v>
      </c>
      <c r="AF49" s="309">
        <v>0</v>
      </c>
      <c r="AG49" s="309">
        <v>0</v>
      </c>
      <c r="AH49" s="309">
        <v>0</v>
      </c>
      <c r="AI49" s="309">
        <v>0</v>
      </c>
      <c r="AJ49" s="309" t="s">
        <v>552</v>
      </c>
      <c r="AK49" s="309" t="s">
        <v>552</v>
      </c>
      <c r="AL49" s="309">
        <v>117</v>
      </c>
      <c r="AM49" s="309" t="s">
        <v>552</v>
      </c>
      <c r="AN49" s="309" t="s">
        <v>552</v>
      </c>
      <c r="AO49" s="309">
        <v>0</v>
      </c>
      <c r="AP49" s="309" t="s">
        <v>552</v>
      </c>
      <c r="AQ49" s="309">
        <v>0</v>
      </c>
      <c r="AR49" s="309" t="s">
        <v>552</v>
      </c>
      <c r="AS49" s="309">
        <v>0</v>
      </c>
      <c r="AT49" s="309">
        <f t="shared" si="28"/>
        <v>105</v>
      </c>
      <c r="AU49" s="309">
        <v>2</v>
      </c>
      <c r="AV49" s="309">
        <v>0</v>
      </c>
      <c r="AW49" s="309">
        <v>0</v>
      </c>
      <c r="AX49" s="309">
        <v>57</v>
      </c>
      <c r="AY49" s="309">
        <v>19</v>
      </c>
      <c r="AZ49" s="309">
        <v>27</v>
      </c>
      <c r="BA49" s="309">
        <v>0</v>
      </c>
      <c r="BB49" s="309">
        <v>0</v>
      </c>
      <c r="BC49" s="309">
        <v>0</v>
      </c>
      <c r="BD49" s="309">
        <v>0</v>
      </c>
      <c r="BE49" s="309" t="s">
        <v>552</v>
      </c>
      <c r="BF49" s="309" t="s">
        <v>552</v>
      </c>
      <c r="BG49" s="309" t="s">
        <v>552</v>
      </c>
      <c r="BH49" s="309" t="s">
        <v>552</v>
      </c>
      <c r="BI49" s="309" t="s">
        <v>552</v>
      </c>
      <c r="BJ49" s="309" t="s">
        <v>552</v>
      </c>
      <c r="BK49" s="309" t="s">
        <v>552</v>
      </c>
      <c r="BL49" s="309" t="s">
        <v>552</v>
      </c>
      <c r="BM49" s="309" t="s">
        <v>552</v>
      </c>
      <c r="BN49" s="309">
        <v>0</v>
      </c>
      <c r="BO49" s="309">
        <f t="shared" si="29"/>
        <v>0</v>
      </c>
      <c r="BP49" s="309">
        <v>0</v>
      </c>
      <c r="BQ49" s="309">
        <v>0</v>
      </c>
      <c r="BR49" s="309">
        <v>0</v>
      </c>
      <c r="BS49" s="309">
        <v>0</v>
      </c>
      <c r="BT49" s="309">
        <v>0</v>
      </c>
      <c r="BU49" s="309">
        <v>0</v>
      </c>
      <c r="BV49" s="309">
        <v>0</v>
      </c>
      <c r="BW49" s="309">
        <v>0</v>
      </c>
      <c r="BX49" s="309">
        <v>0</v>
      </c>
      <c r="BY49" s="309">
        <v>0</v>
      </c>
      <c r="BZ49" s="309">
        <v>0</v>
      </c>
      <c r="CA49" s="309">
        <v>0</v>
      </c>
      <c r="CB49" s="309" t="s">
        <v>552</v>
      </c>
      <c r="CC49" s="309" t="s">
        <v>552</v>
      </c>
      <c r="CD49" s="309" t="s">
        <v>552</v>
      </c>
      <c r="CE49" s="309" t="s">
        <v>552</v>
      </c>
      <c r="CF49" s="309" t="s">
        <v>552</v>
      </c>
      <c r="CG49" s="309" t="s">
        <v>552</v>
      </c>
      <c r="CH49" s="309" t="s">
        <v>552</v>
      </c>
      <c r="CI49" s="309">
        <v>0</v>
      </c>
      <c r="CJ49" s="309">
        <f t="shared" si="30"/>
        <v>0</v>
      </c>
      <c r="CK49" s="309">
        <v>0</v>
      </c>
      <c r="CL49" s="309">
        <v>0</v>
      </c>
      <c r="CM49" s="309">
        <v>0</v>
      </c>
      <c r="CN49" s="309">
        <v>0</v>
      </c>
      <c r="CO49" s="309">
        <v>0</v>
      </c>
      <c r="CP49" s="309">
        <v>0</v>
      </c>
      <c r="CQ49" s="309">
        <v>0</v>
      </c>
      <c r="CR49" s="309">
        <v>0</v>
      </c>
      <c r="CS49" s="309">
        <v>0</v>
      </c>
      <c r="CT49" s="309">
        <v>0</v>
      </c>
      <c r="CU49" s="309">
        <v>0</v>
      </c>
      <c r="CV49" s="309">
        <v>0</v>
      </c>
      <c r="CW49" s="309" t="s">
        <v>552</v>
      </c>
      <c r="CX49" s="309" t="s">
        <v>552</v>
      </c>
      <c r="CY49" s="309" t="s">
        <v>552</v>
      </c>
      <c r="CZ49" s="309" t="s">
        <v>552</v>
      </c>
      <c r="DA49" s="309" t="s">
        <v>552</v>
      </c>
      <c r="DB49" s="309" t="s">
        <v>552</v>
      </c>
      <c r="DC49" s="309" t="s">
        <v>552</v>
      </c>
      <c r="DD49" s="309">
        <v>0</v>
      </c>
      <c r="DE49" s="309">
        <f t="shared" si="31"/>
        <v>0</v>
      </c>
      <c r="DF49" s="309">
        <v>0</v>
      </c>
      <c r="DG49" s="309">
        <v>0</v>
      </c>
      <c r="DH49" s="309">
        <v>0</v>
      </c>
      <c r="DI49" s="309">
        <v>0</v>
      </c>
      <c r="DJ49" s="309">
        <v>0</v>
      </c>
      <c r="DK49" s="309">
        <v>0</v>
      </c>
      <c r="DL49" s="309">
        <v>0</v>
      </c>
      <c r="DM49" s="309">
        <v>0</v>
      </c>
      <c r="DN49" s="309">
        <v>0</v>
      </c>
      <c r="DO49" s="309">
        <v>0</v>
      </c>
      <c r="DP49" s="309">
        <v>0</v>
      </c>
      <c r="DQ49" s="309">
        <v>0</v>
      </c>
      <c r="DR49" s="309" t="s">
        <v>552</v>
      </c>
      <c r="DS49" s="309" t="s">
        <v>552</v>
      </c>
      <c r="DT49" s="309">
        <v>0</v>
      </c>
      <c r="DU49" s="309" t="s">
        <v>552</v>
      </c>
      <c r="DV49" s="309" t="s">
        <v>552</v>
      </c>
      <c r="DW49" s="309" t="s">
        <v>552</v>
      </c>
      <c r="DX49" s="309" t="s">
        <v>552</v>
      </c>
      <c r="DY49" s="309">
        <v>0</v>
      </c>
      <c r="DZ49" s="309">
        <f t="shared" si="32"/>
        <v>0</v>
      </c>
      <c r="EA49" s="309">
        <v>0</v>
      </c>
      <c r="EB49" s="309">
        <v>0</v>
      </c>
      <c r="EC49" s="309">
        <v>0</v>
      </c>
      <c r="ED49" s="309">
        <v>0</v>
      </c>
      <c r="EE49" s="309">
        <v>0</v>
      </c>
      <c r="EF49" s="309">
        <v>0</v>
      </c>
      <c r="EG49" s="309">
        <v>0</v>
      </c>
      <c r="EH49" s="309">
        <v>0</v>
      </c>
      <c r="EI49" s="309">
        <v>0</v>
      </c>
      <c r="EJ49" s="309">
        <v>0</v>
      </c>
      <c r="EK49" s="309" t="s">
        <v>552</v>
      </c>
      <c r="EL49" s="309" t="s">
        <v>552</v>
      </c>
      <c r="EM49" s="309" t="s">
        <v>552</v>
      </c>
      <c r="EN49" s="309">
        <v>0</v>
      </c>
      <c r="EO49" s="309">
        <v>0</v>
      </c>
      <c r="EP49" s="309" t="s">
        <v>552</v>
      </c>
      <c r="EQ49" s="309" t="s">
        <v>552</v>
      </c>
      <c r="ER49" s="309" t="s">
        <v>552</v>
      </c>
      <c r="ES49" s="309">
        <v>0</v>
      </c>
      <c r="ET49" s="309">
        <v>0</v>
      </c>
      <c r="EU49" s="309">
        <f t="shared" si="33"/>
        <v>0</v>
      </c>
      <c r="EV49" s="309">
        <v>0</v>
      </c>
      <c r="EW49" s="309">
        <v>0</v>
      </c>
      <c r="EX49" s="309">
        <v>0</v>
      </c>
      <c r="EY49" s="309">
        <v>0</v>
      </c>
      <c r="EZ49" s="309">
        <v>0</v>
      </c>
      <c r="FA49" s="309">
        <v>0</v>
      </c>
      <c r="FB49" s="309">
        <v>0</v>
      </c>
      <c r="FC49" s="309">
        <v>0</v>
      </c>
      <c r="FD49" s="309">
        <v>0</v>
      </c>
      <c r="FE49" s="309">
        <v>0</v>
      </c>
      <c r="FF49" s="309">
        <v>0</v>
      </c>
      <c r="FG49" s="309">
        <v>0</v>
      </c>
      <c r="FH49" s="309" t="s">
        <v>552</v>
      </c>
      <c r="FI49" s="309" t="s">
        <v>552</v>
      </c>
      <c r="FJ49" s="309" t="s">
        <v>552</v>
      </c>
      <c r="FK49" s="309">
        <v>0</v>
      </c>
      <c r="FL49" s="309">
        <v>0</v>
      </c>
      <c r="FM49" s="309">
        <v>0</v>
      </c>
      <c r="FN49" s="309">
        <v>0</v>
      </c>
      <c r="FO49" s="309">
        <v>0</v>
      </c>
    </row>
    <row r="50" spans="1:171" s="282" customFormat="1" ht="12" customHeight="1">
      <c r="A50" s="277" t="s">
        <v>555</v>
      </c>
      <c r="B50" s="278" t="s">
        <v>648</v>
      </c>
      <c r="C50" s="277" t="s">
        <v>649</v>
      </c>
      <c r="D50" s="309">
        <f t="shared" si="36"/>
        <v>552</v>
      </c>
      <c r="E50" s="309">
        <f t="shared" si="37"/>
        <v>6</v>
      </c>
      <c r="F50" s="309">
        <f t="shared" si="38"/>
        <v>0</v>
      </c>
      <c r="G50" s="309">
        <f t="shared" si="39"/>
        <v>0</v>
      </c>
      <c r="H50" s="309">
        <f t="shared" si="40"/>
        <v>154</v>
      </c>
      <c r="I50" s="309">
        <f t="shared" si="41"/>
        <v>51</v>
      </c>
      <c r="J50" s="309">
        <f t="shared" si="42"/>
        <v>72</v>
      </c>
      <c r="K50" s="309">
        <f t="shared" si="43"/>
        <v>0</v>
      </c>
      <c r="L50" s="309">
        <f t="shared" si="44"/>
        <v>0</v>
      </c>
      <c r="M50" s="309">
        <f t="shared" si="45"/>
        <v>0</v>
      </c>
      <c r="N50" s="309">
        <f t="shared" si="46"/>
        <v>0</v>
      </c>
      <c r="O50" s="309">
        <f t="shared" si="47"/>
        <v>0</v>
      </c>
      <c r="P50" s="309">
        <f t="shared" si="48"/>
        <v>0</v>
      </c>
      <c r="Q50" s="309">
        <f t="shared" si="49"/>
        <v>268</v>
      </c>
      <c r="R50" s="309">
        <f t="shared" si="50"/>
        <v>0</v>
      </c>
      <c r="S50" s="309">
        <f t="shared" si="21"/>
        <v>0</v>
      </c>
      <c r="T50" s="309">
        <f t="shared" si="22"/>
        <v>0</v>
      </c>
      <c r="U50" s="309">
        <f t="shared" si="23"/>
        <v>0</v>
      </c>
      <c r="V50" s="309">
        <f t="shared" si="24"/>
        <v>0</v>
      </c>
      <c r="W50" s="309">
        <f t="shared" si="25"/>
        <v>0</v>
      </c>
      <c r="X50" s="309">
        <f t="shared" si="26"/>
        <v>1</v>
      </c>
      <c r="Y50" s="309">
        <f t="shared" si="27"/>
        <v>268</v>
      </c>
      <c r="Z50" s="309">
        <v>0</v>
      </c>
      <c r="AA50" s="309">
        <v>0</v>
      </c>
      <c r="AB50" s="309">
        <v>0</v>
      </c>
      <c r="AC50" s="309">
        <v>0</v>
      </c>
      <c r="AD50" s="309">
        <v>0</v>
      </c>
      <c r="AE50" s="309">
        <v>0</v>
      </c>
      <c r="AF50" s="309">
        <v>0</v>
      </c>
      <c r="AG50" s="309">
        <v>0</v>
      </c>
      <c r="AH50" s="309">
        <v>0</v>
      </c>
      <c r="AI50" s="309">
        <v>0</v>
      </c>
      <c r="AJ50" s="309" t="s">
        <v>552</v>
      </c>
      <c r="AK50" s="309" t="s">
        <v>552</v>
      </c>
      <c r="AL50" s="309">
        <v>268</v>
      </c>
      <c r="AM50" s="309" t="s">
        <v>552</v>
      </c>
      <c r="AN50" s="309" t="s">
        <v>552</v>
      </c>
      <c r="AO50" s="309">
        <v>0</v>
      </c>
      <c r="AP50" s="309" t="s">
        <v>552</v>
      </c>
      <c r="AQ50" s="309">
        <v>0</v>
      </c>
      <c r="AR50" s="309" t="s">
        <v>552</v>
      </c>
      <c r="AS50" s="309">
        <v>0</v>
      </c>
      <c r="AT50" s="309">
        <f t="shared" si="28"/>
        <v>284</v>
      </c>
      <c r="AU50" s="309">
        <v>6</v>
      </c>
      <c r="AV50" s="309">
        <v>0</v>
      </c>
      <c r="AW50" s="309">
        <v>0</v>
      </c>
      <c r="AX50" s="309">
        <v>154</v>
      </c>
      <c r="AY50" s="309">
        <v>51</v>
      </c>
      <c r="AZ50" s="309">
        <v>72</v>
      </c>
      <c r="BA50" s="309">
        <v>0</v>
      </c>
      <c r="BB50" s="309">
        <v>0</v>
      </c>
      <c r="BC50" s="309">
        <v>0</v>
      </c>
      <c r="BD50" s="309">
        <v>0</v>
      </c>
      <c r="BE50" s="309" t="s">
        <v>552</v>
      </c>
      <c r="BF50" s="309" t="s">
        <v>552</v>
      </c>
      <c r="BG50" s="309" t="s">
        <v>552</v>
      </c>
      <c r="BH50" s="309" t="s">
        <v>552</v>
      </c>
      <c r="BI50" s="309" t="s">
        <v>552</v>
      </c>
      <c r="BJ50" s="309" t="s">
        <v>552</v>
      </c>
      <c r="BK50" s="309" t="s">
        <v>552</v>
      </c>
      <c r="BL50" s="309" t="s">
        <v>552</v>
      </c>
      <c r="BM50" s="309" t="s">
        <v>552</v>
      </c>
      <c r="BN50" s="309">
        <v>1</v>
      </c>
      <c r="BO50" s="309">
        <f t="shared" si="29"/>
        <v>0</v>
      </c>
      <c r="BP50" s="309">
        <v>0</v>
      </c>
      <c r="BQ50" s="309">
        <v>0</v>
      </c>
      <c r="BR50" s="309">
        <v>0</v>
      </c>
      <c r="BS50" s="309">
        <v>0</v>
      </c>
      <c r="BT50" s="309">
        <v>0</v>
      </c>
      <c r="BU50" s="309">
        <v>0</v>
      </c>
      <c r="BV50" s="309">
        <v>0</v>
      </c>
      <c r="BW50" s="309">
        <v>0</v>
      </c>
      <c r="BX50" s="309">
        <v>0</v>
      </c>
      <c r="BY50" s="309">
        <v>0</v>
      </c>
      <c r="BZ50" s="309">
        <v>0</v>
      </c>
      <c r="CA50" s="309">
        <v>0</v>
      </c>
      <c r="CB50" s="309" t="s">
        <v>552</v>
      </c>
      <c r="CC50" s="309" t="s">
        <v>552</v>
      </c>
      <c r="CD50" s="309" t="s">
        <v>552</v>
      </c>
      <c r="CE50" s="309" t="s">
        <v>552</v>
      </c>
      <c r="CF50" s="309" t="s">
        <v>552</v>
      </c>
      <c r="CG50" s="309" t="s">
        <v>552</v>
      </c>
      <c r="CH50" s="309" t="s">
        <v>552</v>
      </c>
      <c r="CI50" s="309">
        <v>0</v>
      </c>
      <c r="CJ50" s="309">
        <f t="shared" si="30"/>
        <v>0</v>
      </c>
      <c r="CK50" s="309">
        <v>0</v>
      </c>
      <c r="CL50" s="309">
        <v>0</v>
      </c>
      <c r="CM50" s="309">
        <v>0</v>
      </c>
      <c r="CN50" s="309">
        <v>0</v>
      </c>
      <c r="CO50" s="309">
        <v>0</v>
      </c>
      <c r="CP50" s="309">
        <v>0</v>
      </c>
      <c r="CQ50" s="309">
        <v>0</v>
      </c>
      <c r="CR50" s="309">
        <v>0</v>
      </c>
      <c r="CS50" s="309">
        <v>0</v>
      </c>
      <c r="CT50" s="309">
        <v>0</v>
      </c>
      <c r="CU50" s="309">
        <v>0</v>
      </c>
      <c r="CV50" s="309">
        <v>0</v>
      </c>
      <c r="CW50" s="309" t="s">
        <v>552</v>
      </c>
      <c r="CX50" s="309" t="s">
        <v>552</v>
      </c>
      <c r="CY50" s="309" t="s">
        <v>552</v>
      </c>
      <c r="CZ50" s="309" t="s">
        <v>552</v>
      </c>
      <c r="DA50" s="309" t="s">
        <v>552</v>
      </c>
      <c r="DB50" s="309" t="s">
        <v>552</v>
      </c>
      <c r="DC50" s="309" t="s">
        <v>552</v>
      </c>
      <c r="DD50" s="309">
        <v>0</v>
      </c>
      <c r="DE50" s="309">
        <f t="shared" si="31"/>
        <v>0</v>
      </c>
      <c r="DF50" s="309">
        <v>0</v>
      </c>
      <c r="DG50" s="309">
        <v>0</v>
      </c>
      <c r="DH50" s="309">
        <v>0</v>
      </c>
      <c r="DI50" s="309">
        <v>0</v>
      </c>
      <c r="DJ50" s="309">
        <v>0</v>
      </c>
      <c r="DK50" s="309">
        <v>0</v>
      </c>
      <c r="DL50" s="309">
        <v>0</v>
      </c>
      <c r="DM50" s="309">
        <v>0</v>
      </c>
      <c r="DN50" s="309">
        <v>0</v>
      </c>
      <c r="DO50" s="309">
        <v>0</v>
      </c>
      <c r="DP50" s="309">
        <v>0</v>
      </c>
      <c r="DQ50" s="309">
        <v>0</v>
      </c>
      <c r="DR50" s="309" t="s">
        <v>552</v>
      </c>
      <c r="DS50" s="309" t="s">
        <v>552</v>
      </c>
      <c r="DT50" s="309">
        <v>0</v>
      </c>
      <c r="DU50" s="309" t="s">
        <v>552</v>
      </c>
      <c r="DV50" s="309" t="s">
        <v>552</v>
      </c>
      <c r="DW50" s="309" t="s">
        <v>552</v>
      </c>
      <c r="DX50" s="309" t="s">
        <v>552</v>
      </c>
      <c r="DY50" s="309">
        <v>0</v>
      </c>
      <c r="DZ50" s="309">
        <f t="shared" si="32"/>
        <v>0</v>
      </c>
      <c r="EA50" s="309">
        <v>0</v>
      </c>
      <c r="EB50" s="309">
        <v>0</v>
      </c>
      <c r="EC50" s="309">
        <v>0</v>
      </c>
      <c r="ED50" s="309">
        <v>0</v>
      </c>
      <c r="EE50" s="309">
        <v>0</v>
      </c>
      <c r="EF50" s="309">
        <v>0</v>
      </c>
      <c r="EG50" s="309">
        <v>0</v>
      </c>
      <c r="EH50" s="309">
        <v>0</v>
      </c>
      <c r="EI50" s="309">
        <v>0</v>
      </c>
      <c r="EJ50" s="309">
        <v>0</v>
      </c>
      <c r="EK50" s="309" t="s">
        <v>552</v>
      </c>
      <c r="EL50" s="309" t="s">
        <v>552</v>
      </c>
      <c r="EM50" s="309" t="s">
        <v>552</v>
      </c>
      <c r="EN50" s="309">
        <v>0</v>
      </c>
      <c r="EO50" s="309">
        <v>0</v>
      </c>
      <c r="EP50" s="309" t="s">
        <v>552</v>
      </c>
      <c r="EQ50" s="309" t="s">
        <v>552</v>
      </c>
      <c r="ER50" s="309" t="s">
        <v>552</v>
      </c>
      <c r="ES50" s="309">
        <v>0</v>
      </c>
      <c r="ET50" s="309">
        <v>0</v>
      </c>
      <c r="EU50" s="309">
        <f t="shared" si="33"/>
        <v>0</v>
      </c>
      <c r="EV50" s="309">
        <v>0</v>
      </c>
      <c r="EW50" s="309">
        <v>0</v>
      </c>
      <c r="EX50" s="309">
        <v>0</v>
      </c>
      <c r="EY50" s="309">
        <v>0</v>
      </c>
      <c r="EZ50" s="309">
        <v>0</v>
      </c>
      <c r="FA50" s="309">
        <v>0</v>
      </c>
      <c r="FB50" s="309">
        <v>0</v>
      </c>
      <c r="FC50" s="309">
        <v>0</v>
      </c>
      <c r="FD50" s="309">
        <v>0</v>
      </c>
      <c r="FE50" s="309">
        <v>0</v>
      </c>
      <c r="FF50" s="309">
        <v>0</v>
      </c>
      <c r="FG50" s="309">
        <v>0</v>
      </c>
      <c r="FH50" s="309" t="s">
        <v>552</v>
      </c>
      <c r="FI50" s="309" t="s">
        <v>552</v>
      </c>
      <c r="FJ50" s="309" t="s">
        <v>552</v>
      </c>
      <c r="FK50" s="309">
        <v>0</v>
      </c>
      <c r="FL50" s="309">
        <v>0</v>
      </c>
      <c r="FM50" s="309">
        <v>0</v>
      </c>
      <c r="FN50" s="309">
        <v>0</v>
      </c>
      <c r="FO50" s="309">
        <v>0</v>
      </c>
    </row>
    <row r="51" spans="1:171" s="282" customFormat="1" ht="12" customHeight="1">
      <c r="A51" s="277" t="s">
        <v>555</v>
      </c>
      <c r="B51" s="278" t="s">
        <v>650</v>
      </c>
      <c r="C51" s="277" t="s">
        <v>651</v>
      </c>
      <c r="D51" s="309">
        <f t="shared" si="36"/>
        <v>539</v>
      </c>
      <c r="E51" s="309">
        <f t="shared" si="37"/>
        <v>0</v>
      </c>
      <c r="F51" s="309">
        <f t="shared" si="38"/>
        <v>0</v>
      </c>
      <c r="G51" s="309">
        <f t="shared" si="39"/>
        <v>0</v>
      </c>
      <c r="H51" s="309">
        <f t="shared" si="40"/>
        <v>155</v>
      </c>
      <c r="I51" s="309">
        <f t="shared" si="41"/>
        <v>0</v>
      </c>
      <c r="J51" s="309">
        <f t="shared" si="42"/>
        <v>29</v>
      </c>
      <c r="K51" s="309">
        <f t="shared" si="43"/>
        <v>0</v>
      </c>
      <c r="L51" s="309">
        <f t="shared" si="44"/>
        <v>0</v>
      </c>
      <c r="M51" s="309">
        <f t="shared" si="45"/>
        <v>0</v>
      </c>
      <c r="N51" s="309">
        <f t="shared" si="46"/>
        <v>0</v>
      </c>
      <c r="O51" s="309">
        <f t="shared" si="47"/>
        <v>0</v>
      </c>
      <c r="P51" s="309">
        <f t="shared" si="48"/>
        <v>0</v>
      </c>
      <c r="Q51" s="309">
        <f t="shared" si="49"/>
        <v>355</v>
      </c>
      <c r="R51" s="309">
        <f t="shared" si="50"/>
        <v>0</v>
      </c>
      <c r="S51" s="309">
        <f t="shared" si="21"/>
        <v>0</v>
      </c>
      <c r="T51" s="309">
        <f t="shared" si="22"/>
        <v>0</v>
      </c>
      <c r="U51" s="309">
        <f t="shared" si="23"/>
        <v>0</v>
      </c>
      <c r="V51" s="309">
        <f t="shared" si="24"/>
        <v>0</v>
      </c>
      <c r="W51" s="309">
        <f t="shared" si="25"/>
        <v>0</v>
      </c>
      <c r="X51" s="309">
        <f t="shared" si="26"/>
        <v>0</v>
      </c>
      <c r="Y51" s="309">
        <f t="shared" si="27"/>
        <v>357</v>
      </c>
      <c r="Z51" s="309">
        <v>0</v>
      </c>
      <c r="AA51" s="309">
        <v>0</v>
      </c>
      <c r="AB51" s="309">
        <v>0</v>
      </c>
      <c r="AC51" s="309">
        <v>2</v>
      </c>
      <c r="AD51" s="309">
        <v>0</v>
      </c>
      <c r="AE51" s="309">
        <v>0</v>
      </c>
      <c r="AF51" s="309">
        <v>0</v>
      </c>
      <c r="AG51" s="309">
        <v>0</v>
      </c>
      <c r="AH51" s="309">
        <v>0</v>
      </c>
      <c r="AI51" s="309">
        <v>0</v>
      </c>
      <c r="AJ51" s="309" t="s">
        <v>552</v>
      </c>
      <c r="AK51" s="309" t="s">
        <v>552</v>
      </c>
      <c r="AL51" s="309">
        <v>355</v>
      </c>
      <c r="AM51" s="309" t="s">
        <v>552</v>
      </c>
      <c r="AN51" s="309" t="s">
        <v>552</v>
      </c>
      <c r="AO51" s="309">
        <v>0</v>
      </c>
      <c r="AP51" s="309" t="s">
        <v>552</v>
      </c>
      <c r="AQ51" s="309">
        <v>0</v>
      </c>
      <c r="AR51" s="309" t="s">
        <v>552</v>
      </c>
      <c r="AS51" s="309">
        <v>0</v>
      </c>
      <c r="AT51" s="309">
        <f t="shared" si="28"/>
        <v>118</v>
      </c>
      <c r="AU51" s="309">
        <v>0</v>
      </c>
      <c r="AV51" s="309">
        <v>0</v>
      </c>
      <c r="AW51" s="309">
        <v>0</v>
      </c>
      <c r="AX51" s="309">
        <v>118</v>
      </c>
      <c r="AY51" s="309">
        <v>0</v>
      </c>
      <c r="AZ51" s="309">
        <v>0</v>
      </c>
      <c r="BA51" s="309">
        <v>0</v>
      </c>
      <c r="BB51" s="309">
        <v>0</v>
      </c>
      <c r="BC51" s="309">
        <v>0</v>
      </c>
      <c r="BD51" s="309">
        <v>0</v>
      </c>
      <c r="BE51" s="309" t="s">
        <v>552</v>
      </c>
      <c r="BF51" s="309" t="s">
        <v>552</v>
      </c>
      <c r="BG51" s="309" t="s">
        <v>552</v>
      </c>
      <c r="BH51" s="309" t="s">
        <v>552</v>
      </c>
      <c r="BI51" s="309" t="s">
        <v>552</v>
      </c>
      <c r="BJ51" s="309" t="s">
        <v>552</v>
      </c>
      <c r="BK51" s="309" t="s">
        <v>552</v>
      </c>
      <c r="BL51" s="309" t="s">
        <v>552</v>
      </c>
      <c r="BM51" s="309" t="s">
        <v>552</v>
      </c>
      <c r="BN51" s="309">
        <v>0</v>
      </c>
      <c r="BO51" s="309">
        <f t="shared" si="29"/>
        <v>0</v>
      </c>
      <c r="BP51" s="309">
        <v>0</v>
      </c>
      <c r="BQ51" s="309">
        <v>0</v>
      </c>
      <c r="BR51" s="309">
        <v>0</v>
      </c>
      <c r="BS51" s="309">
        <v>0</v>
      </c>
      <c r="BT51" s="309">
        <v>0</v>
      </c>
      <c r="BU51" s="309">
        <v>0</v>
      </c>
      <c r="BV51" s="309">
        <v>0</v>
      </c>
      <c r="BW51" s="309">
        <v>0</v>
      </c>
      <c r="BX51" s="309">
        <v>0</v>
      </c>
      <c r="BY51" s="309">
        <v>0</v>
      </c>
      <c r="BZ51" s="309">
        <v>0</v>
      </c>
      <c r="CA51" s="309">
        <v>0</v>
      </c>
      <c r="CB51" s="309" t="s">
        <v>552</v>
      </c>
      <c r="CC51" s="309" t="s">
        <v>552</v>
      </c>
      <c r="CD51" s="309" t="s">
        <v>552</v>
      </c>
      <c r="CE51" s="309" t="s">
        <v>552</v>
      </c>
      <c r="CF51" s="309" t="s">
        <v>552</v>
      </c>
      <c r="CG51" s="309" t="s">
        <v>552</v>
      </c>
      <c r="CH51" s="309" t="s">
        <v>552</v>
      </c>
      <c r="CI51" s="309">
        <v>0</v>
      </c>
      <c r="CJ51" s="309">
        <f t="shared" si="30"/>
        <v>0</v>
      </c>
      <c r="CK51" s="309">
        <v>0</v>
      </c>
      <c r="CL51" s="309">
        <v>0</v>
      </c>
      <c r="CM51" s="309">
        <v>0</v>
      </c>
      <c r="CN51" s="309">
        <v>0</v>
      </c>
      <c r="CO51" s="309">
        <v>0</v>
      </c>
      <c r="CP51" s="309">
        <v>0</v>
      </c>
      <c r="CQ51" s="309">
        <v>0</v>
      </c>
      <c r="CR51" s="309">
        <v>0</v>
      </c>
      <c r="CS51" s="309">
        <v>0</v>
      </c>
      <c r="CT51" s="309">
        <v>0</v>
      </c>
      <c r="CU51" s="309">
        <v>0</v>
      </c>
      <c r="CV51" s="309">
        <v>0</v>
      </c>
      <c r="CW51" s="309" t="s">
        <v>552</v>
      </c>
      <c r="CX51" s="309" t="s">
        <v>552</v>
      </c>
      <c r="CY51" s="309" t="s">
        <v>552</v>
      </c>
      <c r="CZ51" s="309" t="s">
        <v>552</v>
      </c>
      <c r="DA51" s="309" t="s">
        <v>552</v>
      </c>
      <c r="DB51" s="309" t="s">
        <v>552</v>
      </c>
      <c r="DC51" s="309" t="s">
        <v>552</v>
      </c>
      <c r="DD51" s="309">
        <v>0</v>
      </c>
      <c r="DE51" s="309">
        <f t="shared" si="31"/>
        <v>0</v>
      </c>
      <c r="DF51" s="309">
        <v>0</v>
      </c>
      <c r="DG51" s="309">
        <v>0</v>
      </c>
      <c r="DH51" s="309">
        <v>0</v>
      </c>
      <c r="DI51" s="309">
        <v>0</v>
      </c>
      <c r="DJ51" s="309">
        <v>0</v>
      </c>
      <c r="DK51" s="309">
        <v>0</v>
      </c>
      <c r="DL51" s="309">
        <v>0</v>
      </c>
      <c r="DM51" s="309">
        <v>0</v>
      </c>
      <c r="DN51" s="309">
        <v>0</v>
      </c>
      <c r="DO51" s="309">
        <v>0</v>
      </c>
      <c r="DP51" s="309">
        <v>0</v>
      </c>
      <c r="DQ51" s="309">
        <v>0</v>
      </c>
      <c r="DR51" s="309" t="s">
        <v>552</v>
      </c>
      <c r="DS51" s="309" t="s">
        <v>552</v>
      </c>
      <c r="DT51" s="309">
        <v>0</v>
      </c>
      <c r="DU51" s="309" t="s">
        <v>552</v>
      </c>
      <c r="DV51" s="309" t="s">
        <v>552</v>
      </c>
      <c r="DW51" s="309" t="s">
        <v>552</v>
      </c>
      <c r="DX51" s="309" t="s">
        <v>552</v>
      </c>
      <c r="DY51" s="309">
        <v>0</v>
      </c>
      <c r="DZ51" s="309">
        <f t="shared" si="32"/>
        <v>0</v>
      </c>
      <c r="EA51" s="309">
        <v>0</v>
      </c>
      <c r="EB51" s="309">
        <v>0</v>
      </c>
      <c r="EC51" s="309">
        <v>0</v>
      </c>
      <c r="ED51" s="309">
        <v>0</v>
      </c>
      <c r="EE51" s="309">
        <v>0</v>
      </c>
      <c r="EF51" s="309">
        <v>0</v>
      </c>
      <c r="EG51" s="309">
        <v>0</v>
      </c>
      <c r="EH51" s="309">
        <v>0</v>
      </c>
      <c r="EI51" s="309">
        <v>0</v>
      </c>
      <c r="EJ51" s="309">
        <v>0</v>
      </c>
      <c r="EK51" s="309" t="s">
        <v>552</v>
      </c>
      <c r="EL51" s="309" t="s">
        <v>552</v>
      </c>
      <c r="EM51" s="309" t="s">
        <v>552</v>
      </c>
      <c r="EN51" s="309">
        <v>0</v>
      </c>
      <c r="EO51" s="309">
        <v>0</v>
      </c>
      <c r="EP51" s="309" t="s">
        <v>552</v>
      </c>
      <c r="EQ51" s="309" t="s">
        <v>552</v>
      </c>
      <c r="ER51" s="309" t="s">
        <v>552</v>
      </c>
      <c r="ES51" s="309">
        <v>0</v>
      </c>
      <c r="ET51" s="309">
        <v>0</v>
      </c>
      <c r="EU51" s="309">
        <f t="shared" si="33"/>
        <v>64</v>
      </c>
      <c r="EV51" s="309">
        <v>0</v>
      </c>
      <c r="EW51" s="309">
        <v>0</v>
      </c>
      <c r="EX51" s="309">
        <v>0</v>
      </c>
      <c r="EY51" s="309">
        <v>35</v>
      </c>
      <c r="EZ51" s="309">
        <v>0</v>
      </c>
      <c r="FA51" s="309">
        <v>29</v>
      </c>
      <c r="FB51" s="309">
        <v>0</v>
      </c>
      <c r="FC51" s="309">
        <v>0</v>
      </c>
      <c r="FD51" s="309">
        <v>0</v>
      </c>
      <c r="FE51" s="309">
        <v>0</v>
      </c>
      <c r="FF51" s="309">
        <v>0</v>
      </c>
      <c r="FG51" s="309">
        <v>0</v>
      </c>
      <c r="FH51" s="309" t="s">
        <v>552</v>
      </c>
      <c r="FI51" s="309" t="s">
        <v>552</v>
      </c>
      <c r="FJ51" s="309" t="s">
        <v>552</v>
      </c>
      <c r="FK51" s="309">
        <v>0</v>
      </c>
      <c r="FL51" s="309">
        <v>0</v>
      </c>
      <c r="FM51" s="309">
        <v>0</v>
      </c>
      <c r="FN51" s="309">
        <v>0</v>
      </c>
      <c r="FO51" s="309">
        <v>0</v>
      </c>
    </row>
  </sheetData>
  <sheetProtection/>
  <mergeCells count="171"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DI4:DI5"/>
    <mergeCell ref="DJ4:DJ5"/>
    <mergeCell ref="DK4:DK5"/>
    <mergeCell ref="DY4:DY5"/>
    <mergeCell ref="DV4:DV5"/>
    <mergeCell ref="DU4:DU5"/>
    <mergeCell ref="DW4:DW5"/>
    <mergeCell ref="DX4:DX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5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8" customWidth="1"/>
    <col min="2" max="2" width="8.69921875" style="314" customWidth="1"/>
    <col min="3" max="3" width="12.59765625" style="308" customWidth="1"/>
    <col min="4" max="103" width="10" style="306" customWidth="1"/>
    <col min="104" max="16384" width="9" style="308" customWidth="1"/>
  </cols>
  <sheetData>
    <row r="1" spans="1:103" s="175" customFormat="1" ht="17.25">
      <c r="A1" s="249" t="s">
        <v>563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17" t="s">
        <v>459</v>
      </c>
      <c r="B2" s="366" t="s">
        <v>460</v>
      </c>
      <c r="C2" s="317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3" t="s">
        <v>471</v>
      </c>
      <c r="CC2" s="364"/>
      <c r="CD2" s="364"/>
      <c r="CE2" s="364"/>
      <c r="CF2" s="364"/>
      <c r="CG2" s="364"/>
      <c r="CH2" s="364"/>
      <c r="CI2" s="364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18"/>
      <c r="B3" s="367"/>
      <c r="C3" s="320"/>
      <c r="D3" s="360" t="s">
        <v>474</v>
      </c>
      <c r="E3" s="359" t="s">
        <v>475</v>
      </c>
      <c r="F3" s="363" t="s">
        <v>476</v>
      </c>
      <c r="G3" s="364"/>
      <c r="H3" s="364"/>
      <c r="I3" s="364"/>
      <c r="J3" s="364"/>
      <c r="K3" s="364"/>
      <c r="L3" s="364"/>
      <c r="M3" s="365"/>
      <c r="N3" s="361" t="s">
        <v>478</v>
      </c>
      <c r="O3" s="361" t="s">
        <v>480</v>
      </c>
      <c r="P3" s="360" t="s">
        <v>474</v>
      </c>
      <c r="Q3" s="359" t="s">
        <v>481</v>
      </c>
      <c r="R3" s="359" t="s">
        <v>482</v>
      </c>
      <c r="S3" s="359" t="s">
        <v>483</v>
      </c>
      <c r="T3" s="359" t="s">
        <v>484</v>
      </c>
      <c r="U3" s="359" t="s">
        <v>485</v>
      </c>
      <c r="V3" s="359" t="s">
        <v>486</v>
      </c>
      <c r="W3" s="359" t="s">
        <v>487</v>
      </c>
      <c r="X3" s="360" t="s">
        <v>474</v>
      </c>
      <c r="Y3" s="359" t="s">
        <v>481</v>
      </c>
      <c r="Z3" s="359" t="s">
        <v>482</v>
      </c>
      <c r="AA3" s="359" t="s">
        <v>483</v>
      </c>
      <c r="AB3" s="359" t="s">
        <v>484</v>
      </c>
      <c r="AC3" s="359" t="s">
        <v>485</v>
      </c>
      <c r="AD3" s="359" t="s">
        <v>486</v>
      </c>
      <c r="AE3" s="359" t="s">
        <v>487</v>
      </c>
      <c r="AF3" s="360" t="s">
        <v>474</v>
      </c>
      <c r="AG3" s="359" t="s">
        <v>481</v>
      </c>
      <c r="AH3" s="359" t="s">
        <v>482</v>
      </c>
      <c r="AI3" s="359" t="s">
        <v>483</v>
      </c>
      <c r="AJ3" s="359" t="s">
        <v>484</v>
      </c>
      <c r="AK3" s="359" t="s">
        <v>485</v>
      </c>
      <c r="AL3" s="359" t="s">
        <v>486</v>
      </c>
      <c r="AM3" s="359" t="s">
        <v>487</v>
      </c>
      <c r="AN3" s="360" t="s">
        <v>474</v>
      </c>
      <c r="AO3" s="359" t="s">
        <v>481</v>
      </c>
      <c r="AP3" s="359" t="s">
        <v>482</v>
      </c>
      <c r="AQ3" s="359" t="s">
        <v>483</v>
      </c>
      <c r="AR3" s="359" t="s">
        <v>484</v>
      </c>
      <c r="AS3" s="359" t="s">
        <v>485</v>
      </c>
      <c r="AT3" s="359" t="s">
        <v>486</v>
      </c>
      <c r="AU3" s="359" t="s">
        <v>487</v>
      </c>
      <c r="AV3" s="360" t="s">
        <v>474</v>
      </c>
      <c r="AW3" s="359" t="s">
        <v>481</v>
      </c>
      <c r="AX3" s="359" t="s">
        <v>482</v>
      </c>
      <c r="AY3" s="359" t="s">
        <v>483</v>
      </c>
      <c r="AZ3" s="359" t="s">
        <v>484</v>
      </c>
      <c r="BA3" s="359" t="s">
        <v>485</v>
      </c>
      <c r="BB3" s="359" t="s">
        <v>486</v>
      </c>
      <c r="BC3" s="359" t="s">
        <v>487</v>
      </c>
      <c r="BD3" s="360" t="s">
        <v>474</v>
      </c>
      <c r="BE3" s="359" t="s">
        <v>481</v>
      </c>
      <c r="BF3" s="359" t="s">
        <v>482</v>
      </c>
      <c r="BG3" s="359" t="s">
        <v>483</v>
      </c>
      <c r="BH3" s="359" t="s">
        <v>484</v>
      </c>
      <c r="BI3" s="359" t="s">
        <v>485</v>
      </c>
      <c r="BJ3" s="359" t="s">
        <v>486</v>
      </c>
      <c r="BK3" s="359" t="s">
        <v>487</v>
      </c>
      <c r="BL3" s="360" t="s">
        <v>474</v>
      </c>
      <c r="BM3" s="359" t="s">
        <v>481</v>
      </c>
      <c r="BN3" s="359" t="s">
        <v>482</v>
      </c>
      <c r="BO3" s="359" t="s">
        <v>483</v>
      </c>
      <c r="BP3" s="359" t="s">
        <v>484</v>
      </c>
      <c r="BQ3" s="359" t="s">
        <v>485</v>
      </c>
      <c r="BR3" s="359" t="s">
        <v>486</v>
      </c>
      <c r="BS3" s="359" t="s">
        <v>487</v>
      </c>
      <c r="BT3" s="360" t="s">
        <v>474</v>
      </c>
      <c r="BU3" s="359" t="s">
        <v>481</v>
      </c>
      <c r="BV3" s="359" t="s">
        <v>482</v>
      </c>
      <c r="BW3" s="359" t="s">
        <v>483</v>
      </c>
      <c r="BX3" s="359" t="s">
        <v>484</v>
      </c>
      <c r="BY3" s="359" t="s">
        <v>485</v>
      </c>
      <c r="BZ3" s="359" t="s">
        <v>486</v>
      </c>
      <c r="CA3" s="359" t="s">
        <v>487</v>
      </c>
      <c r="CB3" s="360" t="s">
        <v>474</v>
      </c>
      <c r="CC3" s="359" t="s">
        <v>481</v>
      </c>
      <c r="CD3" s="359" t="s">
        <v>482</v>
      </c>
      <c r="CE3" s="359" t="s">
        <v>483</v>
      </c>
      <c r="CF3" s="359" t="s">
        <v>484</v>
      </c>
      <c r="CG3" s="359" t="s">
        <v>485</v>
      </c>
      <c r="CH3" s="359" t="s">
        <v>486</v>
      </c>
      <c r="CI3" s="359" t="s">
        <v>487</v>
      </c>
      <c r="CJ3" s="360" t="s">
        <v>474</v>
      </c>
      <c r="CK3" s="359" t="s">
        <v>481</v>
      </c>
      <c r="CL3" s="359" t="s">
        <v>482</v>
      </c>
      <c r="CM3" s="359" t="s">
        <v>483</v>
      </c>
      <c r="CN3" s="359" t="s">
        <v>484</v>
      </c>
      <c r="CO3" s="359" t="s">
        <v>485</v>
      </c>
      <c r="CP3" s="359" t="s">
        <v>486</v>
      </c>
      <c r="CQ3" s="359" t="s">
        <v>487</v>
      </c>
      <c r="CR3" s="360" t="s">
        <v>474</v>
      </c>
      <c r="CS3" s="359" t="s">
        <v>481</v>
      </c>
      <c r="CT3" s="359" t="s">
        <v>482</v>
      </c>
      <c r="CU3" s="359" t="s">
        <v>483</v>
      </c>
      <c r="CV3" s="359" t="s">
        <v>484</v>
      </c>
      <c r="CW3" s="359" t="s">
        <v>485</v>
      </c>
      <c r="CX3" s="359" t="s">
        <v>486</v>
      </c>
      <c r="CY3" s="359" t="s">
        <v>487</v>
      </c>
    </row>
    <row r="4" spans="1:103" s="175" customFormat="1" ht="25.5" customHeight="1">
      <c r="A4" s="318"/>
      <c r="B4" s="367"/>
      <c r="C4" s="320"/>
      <c r="D4" s="360"/>
      <c r="E4" s="360"/>
      <c r="F4" s="360" t="s">
        <v>474</v>
      </c>
      <c r="G4" s="361" t="s">
        <v>489</v>
      </c>
      <c r="H4" s="361" t="s">
        <v>490</v>
      </c>
      <c r="I4" s="361" t="s">
        <v>491</v>
      </c>
      <c r="J4" s="361" t="s">
        <v>492</v>
      </c>
      <c r="K4" s="361" t="s">
        <v>493</v>
      </c>
      <c r="L4" s="361" t="s">
        <v>494</v>
      </c>
      <c r="M4" s="361" t="s">
        <v>495</v>
      </c>
      <c r="N4" s="362"/>
      <c r="O4" s="362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60"/>
      <c r="CV4" s="360"/>
      <c r="CW4" s="360"/>
      <c r="CX4" s="360"/>
      <c r="CY4" s="360"/>
    </row>
    <row r="5" spans="1:103" s="175" customFormat="1" ht="25.5" customHeight="1">
      <c r="A5" s="318"/>
      <c r="B5" s="367"/>
      <c r="C5" s="320"/>
      <c r="D5" s="203"/>
      <c r="E5" s="360"/>
      <c r="F5" s="360"/>
      <c r="G5" s="362"/>
      <c r="H5" s="362"/>
      <c r="I5" s="362"/>
      <c r="J5" s="362"/>
      <c r="K5" s="362"/>
      <c r="L5" s="362"/>
      <c r="M5" s="362"/>
      <c r="N5" s="362"/>
      <c r="O5" s="362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</row>
    <row r="6" spans="1:103" s="179" customFormat="1" ht="13.5">
      <c r="A6" s="318"/>
      <c r="B6" s="368"/>
      <c r="C6" s="320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555</v>
      </c>
      <c r="B7" s="272" t="s">
        <v>556</v>
      </c>
      <c r="C7" s="273" t="s">
        <v>300</v>
      </c>
      <c r="D7" s="274">
        <f aca="true" t="shared" si="0" ref="D7:AI7">SUM(D8:D51)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SUM(AJ8:AJ51)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SUM(BP8:BP51)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SUM(CV8:CV51)</f>
        <v>0</v>
      </c>
      <c r="CW7" s="274">
        <f>SUM(CW8:CW51)</f>
        <v>0</v>
      </c>
      <c r="CX7" s="274">
        <f>SUM(CX8:CX51)</f>
        <v>0</v>
      </c>
      <c r="CY7" s="274">
        <f>SUM(CY8:CY51)</f>
        <v>0</v>
      </c>
    </row>
    <row r="8" spans="1:103" s="282" customFormat="1" ht="12" customHeight="1">
      <c r="A8" s="277" t="s">
        <v>555</v>
      </c>
      <c r="B8" s="278" t="s">
        <v>564</v>
      </c>
      <c r="C8" s="277" t="s">
        <v>565</v>
      </c>
      <c r="D8" s="285">
        <f aca="true" t="shared" si="3" ref="D8:D51">SUM(E8,F8,N8,O8)</f>
        <v>0</v>
      </c>
      <c r="E8" s="285">
        <f aca="true" t="shared" si="4" ref="E8:E51">X8</f>
        <v>0</v>
      </c>
      <c r="F8" s="285">
        <f aca="true" t="shared" si="5" ref="F8:F51">SUM(G8:M8)</f>
        <v>0</v>
      </c>
      <c r="G8" s="285">
        <f aca="true" t="shared" si="6" ref="G8:G51">AF8</f>
        <v>0</v>
      </c>
      <c r="H8" s="285">
        <f aca="true" t="shared" si="7" ref="H8:H51">AN8</f>
        <v>0</v>
      </c>
      <c r="I8" s="285">
        <f aca="true" t="shared" si="8" ref="I8:I51">AV8</f>
        <v>0</v>
      </c>
      <c r="J8" s="285">
        <f aca="true" t="shared" si="9" ref="J8:J51">BD8</f>
        <v>0</v>
      </c>
      <c r="K8" s="285">
        <f aca="true" t="shared" si="10" ref="K8:K51">BL8</f>
        <v>0</v>
      </c>
      <c r="L8" s="285">
        <f aca="true" t="shared" si="11" ref="L8:L51">BT8</f>
        <v>0</v>
      </c>
      <c r="M8" s="285">
        <f aca="true" t="shared" si="12" ref="M8:M51">CB8</f>
        <v>0</v>
      </c>
      <c r="N8" s="285">
        <f aca="true" t="shared" si="13" ref="N8:N51">CJ8</f>
        <v>0</v>
      </c>
      <c r="O8" s="285">
        <f aca="true" t="shared" si="14" ref="O8:O51">CR8</f>
        <v>0</v>
      </c>
      <c r="P8" s="285">
        <f aca="true" t="shared" si="15" ref="P8:P51">SUM(Q8:W8)</f>
        <v>0</v>
      </c>
      <c r="Q8" s="285">
        <f aca="true" t="shared" si="16" ref="Q8:W44">SUM(Y8,AG8,AO8,AW8,BE8,BM8,BU8,CC8,CK8,CS8)</f>
        <v>0</v>
      </c>
      <c r="R8" s="285">
        <f t="shared" si="16"/>
        <v>0</v>
      </c>
      <c r="S8" s="285">
        <f t="shared" si="16"/>
        <v>0</v>
      </c>
      <c r="T8" s="285">
        <f t="shared" si="16"/>
        <v>0</v>
      </c>
      <c r="U8" s="285">
        <f t="shared" si="16"/>
        <v>0</v>
      </c>
      <c r="V8" s="285">
        <f t="shared" si="16"/>
        <v>0</v>
      </c>
      <c r="W8" s="285">
        <f t="shared" si="16"/>
        <v>0</v>
      </c>
      <c r="X8" s="285">
        <f aca="true" t="shared" si="17" ref="X8:X51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18" ref="AF8:AF51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19" ref="AN8:AN51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0" ref="AV8:AV51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1" ref="BD8:BD51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2" ref="BL8:BL51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3" ref="BT8:BT51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4" ref="CB8:CB51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5" ref="CJ8:CJ51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26" ref="CR8:CR51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555</v>
      </c>
      <c r="B9" s="278" t="s">
        <v>566</v>
      </c>
      <c r="C9" s="277" t="s">
        <v>567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6"/>
        <v>0</v>
      </c>
      <c r="S9" s="285">
        <f t="shared" si="16"/>
        <v>0</v>
      </c>
      <c r="T9" s="285">
        <f t="shared" si="16"/>
        <v>0</v>
      </c>
      <c r="U9" s="285">
        <f t="shared" si="16"/>
        <v>0</v>
      </c>
      <c r="V9" s="285">
        <f t="shared" si="16"/>
        <v>0</v>
      </c>
      <c r="W9" s="285">
        <f t="shared" si="16"/>
        <v>0</v>
      </c>
      <c r="X9" s="285">
        <f t="shared" si="17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18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19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0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1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2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3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4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5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26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555</v>
      </c>
      <c r="B10" s="278" t="s">
        <v>568</v>
      </c>
      <c r="C10" s="277" t="s">
        <v>569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6"/>
        <v>0</v>
      </c>
      <c r="S10" s="285">
        <f t="shared" si="16"/>
        <v>0</v>
      </c>
      <c r="T10" s="285">
        <f t="shared" si="16"/>
        <v>0</v>
      </c>
      <c r="U10" s="285">
        <f t="shared" si="16"/>
        <v>0</v>
      </c>
      <c r="V10" s="285">
        <f t="shared" si="16"/>
        <v>0</v>
      </c>
      <c r="W10" s="285">
        <f t="shared" si="16"/>
        <v>0</v>
      </c>
      <c r="X10" s="285">
        <f t="shared" si="17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18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19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0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1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2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3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4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5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26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555</v>
      </c>
      <c r="B11" s="278" t="s">
        <v>570</v>
      </c>
      <c r="C11" s="277" t="s">
        <v>571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6"/>
        <v>0</v>
      </c>
      <c r="S11" s="285">
        <f t="shared" si="16"/>
        <v>0</v>
      </c>
      <c r="T11" s="285">
        <f t="shared" si="16"/>
        <v>0</v>
      </c>
      <c r="U11" s="285">
        <f t="shared" si="16"/>
        <v>0</v>
      </c>
      <c r="V11" s="285">
        <f t="shared" si="16"/>
        <v>0</v>
      </c>
      <c r="W11" s="285">
        <f t="shared" si="16"/>
        <v>0</v>
      </c>
      <c r="X11" s="285">
        <f t="shared" si="17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18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19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0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1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2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3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4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5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26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555</v>
      </c>
      <c r="B12" s="278" t="s">
        <v>572</v>
      </c>
      <c r="C12" s="277" t="s">
        <v>573</v>
      </c>
      <c r="D12" s="311">
        <f t="shared" si="3"/>
        <v>0</v>
      </c>
      <c r="E12" s="311">
        <f t="shared" si="4"/>
        <v>0</v>
      </c>
      <c r="F12" s="311">
        <f t="shared" si="5"/>
        <v>0</v>
      </c>
      <c r="G12" s="311">
        <f t="shared" si="6"/>
        <v>0</v>
      </c>
      <c r="H12" s="311">
        <f t="shared" si="7"/>
        <v>0</v>
      </c>
      <c r="I12" s="311">
        <f t="shared" si="8"/>
        <v>0</v>
      </c>
      <c r="J12" s="311">
        <f t="shared" si="9"/>
        <v>0</v>
      </c>
      <c r="K12" s="311">
        <f t="shared" si="10"/>
        <v>0</v>
      </c>
      <c r="L12" s="311">
        <f t="shared" si="11"/>
        <v>0</v>
      </c>
      <c r="M12" s="311">
        <f t="shared" si="12"/>
        <v>0</v>
      </c>
      <c r="N12" s="311">
        <f t="shared" si="13"/>
        <v>0</v>
      </c>
      <c r="O12" s="311">
        <f t="shared" si="14"/>
        <v>0</v>
      </c>
      <c r="P12" s="311">
        <f t="shared" si="15"/>
        <v>0</v>
      </c>
      <c r="Q12" s="311">
        <f t="shared" si="16"/>
        <v>0</v>
      </c>
      <c r="R12" s="311">
        <f t="shared" si="16"/>
        <v>0</v>
      </c>
      <c r="S12" s="311">
        <f t="shared" si="16"/>
        <v>0</v>
      </c>
      <c r="T12" s="311">
        <f t="shared" si="16"/>
        <v>0</v>
      </c>
      <c r="U12" s="311">
        <f t="shared" si="16"/>
        <v>0</v>
      </c>
      <c r="V12" s="311">
        <f t="shared" si="16"/>
        <v>0</v>
      </c>
      <c r="W12" s="311">
        <f t="shared" si="16"/>
        <v>0</v>
      </c>
      <c r="X12" s="311">
        <f t="shared" si="17"/>
        <v>0</v>
      </c>
      <c r="Y12" s="311">
        <v>0</v>
      </c>
      <c r="Z12" s="311">
        <v>0</v>
      </c>
      <c r="AA12" s="311">
        <v>0</v>
      </c>
      <c r="AB12" s="311">
        <v>0</v>
      </c>
      <c r="AC12" s="311">
        <v>0</v>
      </c>
      <c r="AD12" s="311">
        <v>0</v>
      </c>
      <c r="AE12" s="311">
        <v>0</v>
      </c>
      <c r="AF12" s="311">
        <f t="shared" si="18"/>
        <v>0</v>
      </c>
      <c r="AG12" s="311">
        <v>0</v>
      </c>
      <c r="AH12" s="311">
        <v>0</v>
      </c>
      <c r="AI12" s="311">
        <v>0</v>
      </c>
      <c r="AJ12" s="311">
        <v>0</v>
      </c>
      <c r="AK12" s="311">
        <v>0</v>
      </c>
      <c r="AL12" s="311">
        <v>0</v>
      </c>
      <c r="AM12" s="311">
        <v>0</v>
      </c>
      <c r="AN12" s="311">
        <f t="shared" si="19"/>
        <v>0</v>
      </c>
      <c r="AO12" s="311">
        <v>0</v>
      </c>
      <c r="AP12" s="311">
        <v>0</v>
      </c>
      <c r="AQ12" s="311">
        <v>0</v>
      </c>
      <c r="AR12" s="311">
        <v>0</v>
      </c>
      <c r="AS12" s="311">
        <v>0</v>
      </c>
      <c r="AT12" s="311">
        <v>0</v>
      </c>
      <c r="AU12" s="311">
        <v>0</v>
      </c>
      <c r="AV12" s="311">
        <f t="shared" si="20"/>
        <v>0</v>
      </c>
      <c r="AW12" s="311">
        <v>0</v>
      </c>
      <c r="AX12" s="311">
        <v>0</v>
      </c>
      <c r="AY12" s="311">
        <v>0</v>
      </c>
      <c r="AZ12" s="311">
        <v>0</v>
      </c>
      <c r="BA12" s="311">
        <v>0</v>
      </c>
      <c r="BB12" s="311">
        <v>0</v>
      </c>
      <c r="BC12" s="311">
        <v>0</v>
      </c>
      <c r="BD12" s="311">
        <f t="shared" si="21"/>
        <v>0</v>
      </c>
      <c r="BE12" s="311">
        <v>0</v>
      </c>
      <c r="BF12" s="311">
        <v>0</v>
      </c>
      <c r="BG12" s="311">
        <v>0</v>
      </c>
      <c r="BH12" s="311">
        <v>0</v>
      </c>
      <c r="BI12" s="311">
        <v>0</v>
      </c>
      <c r="BJ12" s="311">
        <v>0</v>
      </c>
      <c r="BK12" s="311">
        <v>0</v>
      </c>
      <c r="BL12" s="311">
        <f t="shared" si="22"/>
        <v>0</v>
      </c>
      <c r="BM12" s="311">
        <v>0</v>
      </c>
      <c r="BN12" s="311">
        <v>0</v>
      </c>
      <c r="BO12" s="311">
        <v>0</v>
      </c>
      <c r="BP12" s="311">
        <v>0</v>
      </c>
      <c r="BQ12" s="311">
        <v>0</v>
      </c>
      <c r="BR12" s="311">
        <v>0</v>
      </c>
      <c r="BS12" s="311">
        <v>0</v>
      </c>
      <c r="BT12" s="311">
        <f t="shared" si="23"/>
        <v>0</v>
      </c>
      <c r="BU12" s="311">
        <v>0</v>
      </c>
      <c r="BV12" s="311">
        <v>0</v>
      </c>
      <c r="BW12" s="311">
        <v>0</v>
      </c>
      <c r="BX12" s="311">
        <v>0</v>
      </c>
      <c r="BY12" s="311">
        <v>0</v>
      </c>
      <c r="BZ12" s="311">
        <v>0</v>
      </c>
      <c r="CA12" s="311">
        <v>0</v>
      </c>
      <c r="CB12" s="311">
        <f t="shared" si="24"/>
        <v>0</v>
      </c>
      <c r="CC12" s="311">
        <v>0</v>
      </c>
      <c r="CD12" s="311">
        <v>0</v>
      </c>
      <c r="CE12" s="311">
        <v>0</v>
      </c>
      <c r="CF12" s="311">
        <v>0</v>
      </c>
      <c r="CG12" s="311">
        <v>0</v>
      </c>
      <c r="CH12" s="311">
        <v>0</v>
      </c>
      <c r="CI12" s="311">
        <v>0</v>
      </c>
      <c r="CJ12" s="311">
        <f t="shared" si="25"/>
        <v>0</v>
      </c>
      <c r="CK12" s="311">
        <v>0</v>
      </c>
      <c r="CL12" s="311">
        <v>0</v>
      </c>
      <c r="CM12" s="311">
        <v>0</v>
      </c>
      <c r="CN12" s="311">
        <v>0</v>
      </c>
      <c r="CO12" s="311">
        <v>0</v>
      </c>
      <c r="CP12" s="311">
        <v>0</v>
      </c>
      <c r="CQ12" s="311">
        <v>0</v>
      </c>
      <c r="CR12" s="311">
        <f t="shared" si="26"/>
        <v>0</v>
      </c>
      <c r="CS12" s="311">
        <v>0</v>
      </c>
      <c r="CT12" s="311">
        <v>0</v>
      </c>
      <c r="CU12" s="311">
        <v>0</v>
      </c>
      <c r="CV12" s="311">
        <v>0</v>
      </c>
      <c r="CW12" s="311">
        <v>0</v>
      </c>
      <c r="CX12" s="311">
        <v>0</v>
      </c>
      <c r="CY12" s="311">
        <v>0</v>
      </c>
    </row>
    <row r="13" spans="1:103" s="282" customFormat="1" ht="12" customHeight="1">
      <c r="A13" s="277" t="s">
        <v>555</v>
      </c>
      <c r="B13" s="278" t="s">
        <v>574</v>
      </c>
      <c r="C13" s="277" t="s">
        <v>575</v>
      </c>
      <c r="D13" s="311">
        <f t="shared" si="3"/>
        <v>0</v>
      </c>
      <c r="E13" s="311">
        <f t="shared" si="4"/>
        <v>0</v>
      </c>
      <c r="F13" s="311">
        <f t="shared" si="5"/>
        <v>0</v>
      </c>
      <c r="G13" s="311">
        <f t="shared" si="6"/>
        <v>0</v>
      </c>
      <c r="H13" s="311">
        <f t="shared" si="7"/>
        <v>0</v>
      </c>
      <c r="I13" s="311">
        <f t="shared" si="8"/>
        <v>0</v>
      </c>
      <c r="J13" s="311">
        <f t="shared" si="9"/>
        <v>0</v>
      </c>
      <c r="K13" s="311">
        <f t="shared" si="10"/>
        <v>0</v>
      </c>
      <c r="L13" s="311">
        <f t="shared" si="11"/>
        <v>0</v>
      </c>
      <c r="M13" s="311">
        <f t="shared" si="12"/>
        <v>0</v>
      </c>
      <c r="N13" s="311">
        <f t="shared" si="13"/>
        <v>0</v>
      </c>
      <c r="O13" s="311">
        <f t="shared" si="14"/>
        <v>0</v>
      </c>
      <c r="P13" s="311">
        <f t="shared" si="15"/>
        <v>0</v>
      </c>
      <c r="Q13" s="311">
        <f t="shared" si="16"/>
        <v>0</v>
      </c>
      <c r="R13" s="311">
        <f t="shared" si="16"/>
        <v>0</v>
      </c>
      <c r="S13" s="311">
        <f t="shared" si="16"/>
        <v>0</v>
      </c>
      <c r="T13" s="311">
        <f t="shared" si="16"/>
        <v>0</v>
      </c>
      <c r="U13" s="311">
        <f t="shared" si="16"/>
        <v>0</v>
      </c>
      <c r="V13" s="311">
        <f t="shared" si="16"/>
        <v>0</v>
      </c>
      <c r="W13" s="311">
        <f t="shared" si="16"/>
        <v>0</v>
      </c>
      <c r="X13" s="311">
        <f t="shared" si="17"/>
        <v>0</v>
      </c>
      <c r="Y13" s="311">
        <v>0</v>
      </c>
      <c r="Z13" s="311">
        <v>0</v>
      </c>
      <c r="AA13" s="311">
        <v>0</v>
      </c>
      <c r="AB13" s="311">
        <v>0</v>
      </c>
      <c r="AC13" s="311">
        <v>0</v>
      </c>
      <c r="AD13" s="311">
        <v>0</v>
      </c>
      <c r="AE13" s="311">
        <v>0</v>
      </c>
      <c r="AF13" s="311">
        <f t="shared" si="18"/>
        <v>0</v>
      </c>
      <c r="AG13" s="311">
        <v>0</v>
      </c>
      <c r="AH13" s="311">
        <v>0</v>
      </c>
      <c r="AI13" s="311">
        <v>0</v>
      </c>
      <c r="AJ13" s="311">
        <v>0</v>
      </c>
      <c r="AK13" s="311">
        <v>0</v>
      </c>
      <c r="AL13" s="311">
        <v>0</v>
      </c>
      <c r="AM13" s="311">
        <v>0</v>
      </c>
      <c r="AN13" s="311">
        <f t="shared" si="19"/>
        <v>0</v>
      </c>
      <c r="AO13" s="311">
        <v>0</v>
      </c>
      <c r="AP13" s="311">
        <v>0</v>
      </c>
      <c r="AQ13" s="311">
        <v>0</v>
      </c>
      <c r="AR13" s="311">
        <v>0</v>
      </c>
      <c r="AS13" s="311">
        <v>0</v>
      </c>
      <c r="AT13" s="311">
        <v>0</v>
      </c>
      <c r="AU13" s="311">
        <v>0</v>
      </c>
      <c r="AV13" s="311">
        <f t="shared" si="20"/>
        <v>0</v>
      </c>
      <c r="AW13" s="311">
        <v>0</v>
      </c>
      <c r="AX13" s="311">
        <v>0</v>
      </c>
      <c r="AY13" s="311">
        <v>0</v>
      </c>
      <c r="AZ13" s="311">
        <v>0</v>
      </c>
      <c r="BA13" s="311">
        <v>0</v>
      </c>
      <c r="BB13" s="311">
        <v>0</v>
      </c>
      <c r="BC13" s="311">
        <v>0</v>
      </c>
      <c r="BD13" s="311">
        <f t="shared" si="21"/>
        <v>0</v>
      </c>
      <c r="BE13" s="311">
        <v>0</v>
      </c>
      <c r="BF13" s="311">
        <v>0</v>
      </c>
      <c r="BG13" s="311">
        <v>0</v>
      </c>
      <c r="BH13" s="311">
        <v>0</v>
      </c>
      <c r="BI13" s="311">
        <v>0</v>
      </c>
      <c r="BJ13" s="311">
        <v>0</v>
      </c>
      <c r="BK13" s="311">
        <v>0</v>
      </c>
      <c r="BL13" s="311">
        <f t="shared" si="22"/>
        <v>0</v>
      </c>
      <c r="BM13" s="311">
        <v>0</v>
      </c>
      <c r="BN13" s="311">
        <v>0</v>
      </c>
      <c r="BO13" s="311">
        <v>0</v>
      </c>
      <c r="BP13" s="311">
        <v>0</v>
      </c>
      <c r="BQ13" s="311">
        <v>0</v>
      </c>
      <c r="BR13" s="311">
        <v>0</v>
      </c>
      <c r="BS13" s="311">
        <v>0</v>
      </c>
      <c r="BT13" s="311">
        <f t="shared" si="23"/>
        <v>0</v>
      </c>
      <c r="BU13" s="311">
        <v>0</v>
      </c>
      <c r="BV13" s="311">
        <v>0</v>
      </c>
      <c r="BW13" s="311">
        <v>0</v>
      </c>
      <c r="BX13" s="311">
        <v>0</v>
      </c>
      <c r="BY13" s="311">
        <v>0</v>
      </c>
      <c r="BZ13" s="311">
        <v>0</v>
      </c>
      <c r="CA13" s="311">
        <v>0</v>
      </c>
      <c r="CB13" s="311">
        <f t="shared" si="24"/>
        <v>0</v>
      </c>
      <c r="CC13" s="311">
        <v>0</v>
      </c>
      <c r="CD13" s="311">
        <v>0</v>
      </c>
      <c r="CE13" s="311">
        <v>0</v>
      </c>
      <c r="CF13" s="311">
        <v>0</v>
      </c>
      <c r="CG13" s="311">
        <v>0</v>
      </c>
      <c r="CH13" s="311">
        <v>0</v>
      </c>
      <c r="CI13" s="311">
        <v>0</v>
      </c>
      <c r="CJ13" s="311">
        <f t="shared" si="25"/>
        <v>0</v>
      </c>
      <c r="CK13" s="311">
        <v>0</v>
      </c>
      <c r="CL13" s="311">
        <v>0</v>
      </c>
      <c r="CM13" s="311">
        <v>0</v>
      </c>
      <c r="CN13" s="311">
        <v>0</v>
      </c>
      <c r="CO13" s="311">
        <v>0</v>
      </c>
      <c r="CP13" s="311">
        <v>0</v>
      </c>
      <c r="CQ13" s="311">
        <v>0</v>
      </c>
      <c r="CR13" s="311">
        <f t="shared" si="26"/>
        <v>0</v>
      </c>
      <c r="CS13" s="311">
        <v>0</v>
      </c>
      <c r="CT13" s="311">
        <v>0</v>
      </c>
      <c r="CU13" s="311">
        <v>0</v>
      </c>
      <c r="CV13" s="311">
        <v>0</v>
      </c>
      <c r="CW13" s="311">
        <v>0</v>
      </c>
      <c r="CX13" s="311">
        <v>0</v>
      </c>
      <c r="CY13" s="311">
        <v>0</v>
      </c>
    </row>
    <row r="14" spans="1:103" s="282" customFormat="1" ht="12" customHeight="1">
      <c r="A14" s="277" t="s">
        <v>555</v>
      </c>
      <c r="B14" s="278" t="s">
        <v>576</v>
      </c>
      <c r="C14" s="277" t="s">
        <v>577</v>
      </c>
      <c r="D14" s="311">
        <f t="shared" si="3"/>
        <v>0</v>
      </c>
      <c r="E14" s="311">
        <f t="shared" si="4"/>
        <v>0</v>
      </c>
      <c r="F14" s="311">
        <f t="shared" si="5"/>
        <v>0</v>
      </c>
      <c r="G14" s="311">
        <f t="shared" si="6"/>
        <v>0</v>
      </c>
      <c r="H14" s="311">
        <f t="shared" si="7"/>
        <v>0</v>
      </c>
      <c r="I14" s="311">
        <f t="shared" si="8"/>
        <v>0</v>
      </c>
      <c r="J14" s="311">
        <f t="shared" si="9"/>
        <v>0</v>
      </c>
      <c r="K14" s="311">
        <f t="shared" si="10"/>
        <v>0</v>
      </c>
      <c r="L14" s="311">
        <f t="shared" si="11"/>
        <v>0</v>
      </c>
      <c r="M14" s="311">
        <f t="shared" si="12"/>
        <v>0</v>
      </c>
      <c r="N14" s="311">
        <f t="shared" si="13"/>
        <v>0</v>
      </c>
      <c r="O14" s="311">
        <f t="shared" si="14"/>
        <v>0</v>
      </c>
      <c r="P14" s="311">
        <f t="shared" si="15"/>
        <v>0</v>
      </c>
      <c r="Q14" s="311">
        <f t="shared" si="16"/>
        <v>0</v>
      </c>
      <c r="R14" s="311">
        <f t="shared" si="16"/>
        <v>0</v>
      </c>
      <c r="S14" s="311">
        <f t="shared" si="16"/>
        <v>0</v>
      </c>
      <c r="T14" s="311">
        <f t="shared" si="16"/>
        <v>0</v>
      </c>
      <c r="U14" s="311">
        <f t="shared" si="16"/>
        <v>0</v>
      </c>
      <c r="V14" s="311">
        <f t="shared" si="16"/>
        <v>0</v>
      </c>
      <c r="W14" s="311">
        <f t="shared" si="16"/>
        <v>0</v>
      </c>
      <c r="X14" s="311">
        <f t="shared" si="17"/>
        <v>0</v>
      </c>
      <c r="Y14" s="311">
        <v>0</v>
      </c>
      <c r="Z14" s="311">
        <v>0</v>
      </c>
      <c r="AA14" s="311">
        <v>0</v>
      </c>
      <c r="AB14" s="311">
        <v>0</v>
      </c>
      <c r="AC14" s="311">
        <v>0</v>
      </c>
      <c r="AD14" s="311">
        <v>0</v>
      </c>
      <c r="AE14" s="311">
        <v>0</v>
      </c>
      <c r="AF14" s="311">
        <f t="shared" si="18"/>
        <v>0</v>
      </c>
      <c r="AG14" s="311">
        <v>0</v>
      </c>
      <c r="AH14" s="311">
        <v>0</v>
      </c>
      <c r="AI14" s="311">
        <v>0</v>
      </c>
      <c r="AJ14" s="311">
        <v>0</v>
      </c>
      <c r="AK14" s="311">
        <v>0</v>
      </c>
      <c r="AL14" s="311">
        <v>0</v>
      </c>
      <c r="AM14" s="311">
        <v>0</v>
      </c>
      <c r="AN14" s="311">
        <f t="shared" si="19"/>
        <v>0</v>
      </c>
      <c r="AO14" s="311">
        <v>0</v>
      </c>
      <c r="AP14" s="311">
        <v>0</v>
      </c>
      <c r="AQ14" s="311">
        <v>0</v>
      </c>
      <c r="AR14" s="311">
        <v>0</v>
      </c>
      <c r="AS14" s="311">
        <v>0</v>
      </c>
      <c r="AT14" s="311">
        <v>0</v>
      </c>
      <c r="AU14" s="311">
        <v>0</v>
      </c>
      <c r="AV14" s="311">
        <f t="shared" si="20"/>
        <v>0</v>
      </c>
      <c r="AW14" s="311">
        <v>0</v>
      </c>
      <c r="AX14" s="311">
        <v>0</v>
      </c>
      <c r="AY14" s="311">
        <v>0</v>
      </c>
      <c r="AZ14" s="311">
        <v>0</v>
      </c>
      <c r="BA14" s="311">
        <v>0</v>
      </c>
      <c r="BB14" s="311">
        <v>0</v>
      </c>
      <c r="BC14" s="311">
        <v>0</v>
      </c>
      <c r="BD14" s="311">
        <f t="shared" si="21"/>
        <v>0</v>
      </c>
      <c r="BE14" s="311">
        <v>0</v>
      </c>
      <c r="BF14" s="311">
        <v>0</v>
      </c>
      <c r="BG14" s="311">
        <v>0</v>
      </c>
      <c r="BH14" s="311">
        <v>0</v>
      </c>
      <c r="BI14" s="311">
        <v>0</v>
      </c>
      <c r="BJ14" s="311">
        <v>0</v>
      </c>
      <c r="BK14" s="311">
        <v>0</v>
      </c>
      <c r="BL14" s="311">
        <f t="shared" si="22"/>
        <v>0</v>
      </c>
      <c r="BM14" s="311">
        <v>0</v>
      </c>
      <c r="BN14" s="311">
        <v>0</v>
      </c>
      <c r="BO14" s="311">
        <v>0</v>
      </c>
      <c r="BP14" s="311">
        <v>0</v>
      </c>
      <c r="BQ14" s="311">
        <v>0</v>
      </c>
      <c r="BR14" s="311">
        <v>0</v>
      </c>
      <c r="BS14" s="311">
        <v>0</v>
      </c>
      <c r="BT14" s="311">
        <f t="shared" si="23"/>
        <v>0</v>
      </c>
      <c r="BU14" s="311">
        <v>0</v>
      </c>
      <c r="BV14" s="311">
        <v>0</v>
      </c>
      <c r="BW14" s="311">
        <v>0</v>
      </c>
      <c r="BX14" s="311">
        <v>0</v>
      </c>
      <c r="BY14" s="311">
        <v>0</v>
      </c>
      <c r="BZ14" s="311">
        <v>0</v>
      </c>
      <c r="CA14" s="311">
        <v>0</v>
      </c>
      <c r="CB14" s="311">
        <f t="shared" si="24"/>
        <v>0</v>
      </c>
      <c r="CC14" s="311">
        <v>0</v>
      </c>
      <c r="CD14" s="311">
        <v>0</v>
      </c>
      <c r="CE14" s="311">
        <v>0</v>
      </c>
      <c r="CF14" s="311">
        <v>0</v>
      </c>
      <c r="CG14" s="311">
        <v>0</v>
      </c>
      <c r="CH14" s="311">
        <v>0</v>
      </c>
      <c r="CI14" s="311">
        <v>0</v>
      </c>
      <c r="CJ14" s="311">
        <f t="shared" si="25"/>
        <v>0</v>
      </c>
      <c r="CK14" s="311">
        <v>0</v>
      </c>
      <c r="CL14" s="311">
        <v>0</v>
      </c>
      <c r="CM14" s="311">
        <v>0</v>
      </c>
      <c r="CN14" s="311">
        <v>0</v>
      </c>
      <c r="CO14" s="311">
        <v>0</v>
      </c>
      <c r="CP14" s="311">
        <v>0</v>
      </c>
      <c r="CQ14" s="311">
        <v>0</v>
      </c>
      <c r="CR14" s="311">
        <f t="shared" si="26"/>
        <v>0</v>
      </c>
      <c r="CS14" s="311">
        <v>0</v>
      </c>
      <c r="CT14" s="311">
        <v>0</v>
      </c>
      <c r="CU14" s="311">
        <v>0</v>
      </c>
      <c r="CV14" s="311">
        <v>0</v>
      </c>
      <c r="CW14" s="311">
        <v>0</v>
      </c>
      <c r="CX14" s="311">
        <v>0</v>
      </c>
      <c r="CY14" s="311">
        <v>0</v>
      </c>
    </row>
    <row r="15" spans="1:103" s="282" customFormat="1" ht="12" customHeight="1">
      <c r="A15" s="277" t="s">
        <v>555</v>
      </c>
      <c r="B15" s="278" t="s">
        <v>578</v>
      </c>
      <c r="C15" s="277" t="s">
        <v>579</v>
      </c>
      <c r="D15" s="311">
        <f t="shared" si="3"/>
        <v>0</v>
      </c>
      <c r="E15" s="311">
        <f t="shared" si="4"/>
        <v>0</v>
      </c>
      <c r="F15" s="311">
        <f t="shared" si="5"/>
        <v>0</v>
      </c>
      <c r="G15" s="311">
        <f t="shared" si="6"/>
        <v>0</v>
      </c>
      <c r="H15" s="311">
        <f t="shared" si="7"/>
        <v>0</v>
      </c>
      <c r="I15" s="311">
        <f t="shared" si="8"/>
        <v>0</v>
      </c>
      <c r="J15" s="311">
        <f t="shared" si="9"/>
        <v>0</v>
      </c>
      <c r="K15" s="311">
        <f t="shared" si="10"/>
        <v>0</v>
      </c>
      <c r="L15" s="311">
        <f t="shared" si="11"/>
        <v>0</v>
      </c>
      <c r="M15" s="311">
        <f t="shared" si="12"/>
        <v>0</v>
      </c>
      <c r="N15" s="311">
        <f t="shared" si="13"/>
        <v>0</v>
      </c>
      <c r="O15" s="311">
        <f t="shared" si="14"/>
        <v>0</v>
      </c>
      <c r="P15" s="311">
        <f t="shared" si="15"/>
        <v>0</v>
      </c>
      <c r="Q15" s="311">
        <f t="shared" si="16"/>
        <v>0</v>
      </c>
      <c r="R15" s="311">
        <f t="shared" si="16"/>
        <v>0</v>
      </c>
      <c r="S15" s="311">
        <f t="shared" si="16"/>
        <v>0</v>
      </c>
      <c r="T15" s="311">
        <f t="shared" si="16"/>
        <v>0</v>
      </c>
      <c r="U15" s="311">
        <f t="shared" si="16"/>
        <v>0</v>
      </c>
      <c r="V15" s="311">
        <f t="shared" si="16"/>
        <v>0</v>
      </c>
      <c r="W15" s="311">
        <f t="shared" si="16"/>
        <v>0</v>
      </c>
      <c r="X15" s="311">
        <f t="shared" si="17"/>
        <v>0</v>
      </c>
      <c r="Y15" s="311">
        <v>0</v>
      </c>
      <c r="Z15" s="311">
        <v>0</v>
      </c>
      <c r="AA15" s="311">
        <v>0</v>
      </c>
      <c r="AB15" s="311">
        <v>0</v>
      </c>
      <c r="AC15" s="311">
        <v>0</v>
      </c>
      <c r="AD15" s="311">
        <v>0</v>
      </c>
      <c r="AE15" s="311">
        <v>0</v>
      </c>
      <c r="AF15" s="311">
        <f t="shared" si="18"/>
        <v>0</v>
      </c>
      <c r="AG15" s="311">
        <v>0</v>
      </c>
      <c r="AH15" s="311">
        <v>0</v>
      </c>
      <c r="AI15" s="311">
        <v>0</v>
      </c>
      <c r="AJ15" s="311">
        <v>0</v>
      </c>
      <c r="AK15" s="311">
        <v>0</v>
      </c>
      <c r="AL15" s="311">
        <v>0</v>
      </c>
      <c r="AM15" s="311">
        <v>0</v>
      </c>
      <c r="AN15" s="311">
        <f t="shared" si="19"/>
        <v>0</v>
      </c>
      <c r="AO15" s="311">
        <v>0</v>
      </c>
      <c r="AP15" s="311">
        <v>0</v>
      </c>
      <c r="AQ15" s="311">
        <v>0</v>
      </c>
      <c r="AR15" s="311">
        <v>0</v>
      </c>
      <c r="AS15" s="311">
        <v>0</v>
      </c>
      <c r="AT15" s="311">
        <v>0</v>
      </c>
      <c r="AU15" s="311">
        <v>0</v>
      </c>
      <c r="AV15" s="311">
        <f t="shared" si="20"/>
        <v>0</v>
      </c>
      <c r="AW15" s="311">
        <v>0</v>
      </c>
      <c r="AX15" s="311">
        <v>0</v>
      </c>
      <c r="AY15" s="311">
        <v>0</v>
      </c>
      <c r="AZ15" s="311">
        <v>0</v>
      </c>
      <c r="BA15" s="311">
        <v>0</v>
      </c>
      <c r="BB15" s="311">
        <v>0</v>
      </c>
      <c r="BC15" s="311">
        <v>0</v>
      </c>
      <c r="BD15" s="311">
        <f t="shared" si="21"/>
        <v>0</v>
      </c>
      <c r="BE15" s="311">
        <v>0</v>
      </c>
      <c r="BF15" s="311">
        <v>0</v>
      </c>
      <c r="BG15" s="311">
        <v>0</v>
      </c>
      <c r="BH15" s="311">
        <v>0</v>
      </c>
      <c r="BI15" s="311">
        <v>0</v>
      </c>
      <c r="BJ15" s="311">
        <v>0</v>
      </c>
      <c r="BK15" s="311">
        <v>0</v>
      </c>
      <c r="BL15" s="311">
        <f t="shared" si="22"/>
        <v>0</v>
      </c>
      <c r="BM15" s="311">
        <v>0</v>
      </c>
      <c r="BN15" s="311">
        <v>0</v>
      </c>
      <c r="BO15" s="311">
        <v>0</v>
      </c>
      <c r="BP15" s="311">
        <v>0</v>
      </c>
      <c r="BQ15" s="311">
        <v>0</v>
      </c>
      <c r="BR15" s="311">
        <v>0</v>
      </c>
      <c r="BS15" s="311">
        <v>0</v>
      </c>
      <c r="BT15" s="311">
        <f t="shared" si="23"/>
        <v>0</v>
      </c>
      <c r="BU15" s="311">
        <v>0</v>
      </c>
      <c r="BV15" s="311">
        <v>0</v>
      </c>
      <c r="BW15" s="311">
        <v>0</v>
      </c>
      <c r="BX15" s="311">
        <v>0</v>
      </c>
      <c r="BY15" s="311">
        <v>0</v>
      </c>
      <c r="BZ15" s="311">
        <v>0</v>
      </c>
      <c r="CA15" s="311">
        <v>0</v>
      </c>
      <c r="CB15" s="311">
        <f t="shared" si="24"/>
        <v>0</v>
      </c>
      <c r="CC15" s="311">
        <v>0</v>
      </c>
      <c r="CD15" s="311">
        <v>0</v>
      </c>
      <c r="CE15" s="311">
        <v>0</v>
      </c>
      <c r="CF15" s="311">
        <v>0</v>
      </c>
      <c r="CG15" s="311">
        <v>0</v>
      </c>
      <c r="CH15" s="311">
        <v>0</v>
      </c>
      <c r="CI15" s="311">
        <v>0</v>
      </c>
      <c r="CJ15" s="311">
        <f t="shared" si="25"/>
        <v>0</v>
      </c>
      <c r="CK15" s="311">
        <v>0</v>
      </c>
      <c r="CL15" s="311">
        <v>0</v>
      </c>
      <c r="CM15" s="311">
        <v>0</v>
      </c>
      <c r="CN15" s="311">
        <v>0</v>
      </c>
      <c r="CO15" s="311">
        <v>0</v>
      </c>
      <c r="CP15" s="311">
        <v>0</v>
      </c>
      <c r="CQ15" s="311">
        <v>0</v>
      </c>
      <c r="CR15" s="311">
        <f t="shared" si="26"/>
        <v>0</v>
      </c>
      <c r="CS15" s="311">
        <v>0</v>
      </c>
      <c r="CT15" s="311">
        <v>0</v>
      </c>
      <c r="CU15" s="311">
        <v>0</v>
      </c>
      <c r="CV15" s="311">
        <v>0</v>
      </c>
      <c r="CW15" s="311">
        <v>0</v>
      </c>
      <c r="CX15" s="311">
        <v>0</v>
      </c>
      <c r="CY15" s="311">
        <v>0</v>
      </c>
    </row>
    <row r="16" spans="1:103" s="282" customFormat="1" ht="12" customHeight="1">
      <c r="A16" s="277" t="s">
        <v>555</v>
      </c>
      <c r="B16" s="278" t="s">
        <v>580</v>
      </c>
      <c r="C16" s="277" t="s">
        <v>581</v>
      </c>
      <c r="D16" s="311">
        <f t="shared" si="3"/>
        <v>0</v>
      </c>
      <c r="E16" s="311">
        <f t="shared" si="4"/>
        <v>0</v>
      </c>
      <c r="F16" s="311">
        <f t="shared" si="5"/>
        <v>0</v>
      </c>
      <c r="G16" s="311">
        <f t="shared" si="6"/>
        <v>0</v>
      </c>
      <c r="H16" s="311">
        <f t="shared" si="7"/>
        <v>0</v>
      </c>
      <c r="I16" s="311">
        <f t="shared" si="8"/>
        <v>0</v>
      </c>
      <c r="J16" s="311">
        <f t="shared" si="9"/>
        <v>0</v>
      </c>
      <c r="K16" s="311">
        <f t="shared" si="10"/>
        <v>0</v>
      </c>
      <c r="L16" s="311">
        <f t="shared" si="11"/>
        <v>0</v>
      </c>
      <c r="M16" s="311">
        <f t="shared" si="12"/>
        <v>0</v>
      </c>
      <c r="N16" s="311">
        <f t="shared" si="13"/>
        <v>0</v>
      </c>
      <c r="O16" s="311">
        <f t="shared" si="14"/>
        <v>0</v>
      </c>
      <c r="P16" s="311">
        <f t="shared" si="15"/>
        <v>0</v>
      </c>
      <c r="Q16" s="311">
        <f t="shared" si="16"/>
        <v>0</v>
      </c>
      <c r="R16" s="311">
        <f t="shared" si="16"/>
        <v>0</v>
      </c>
      <c r="S16" s="311">
        <f t="shared" si="16"/>
        <v>0</v>
      </c>
      <c r="T16" s="311">
        <f t="shared" si="16"/>
        <v>0</v>
      </c>
      <c r="U16" s="311">
        <f t="shared" si="16"/>
        <v>0</v>
      </c>
      <c r="V16" s="311">
        <f t="shared" si="16"/>
        <v>0</v>
      </c>
      <c r="W16" s="311">
        <f t="shared" si="16"/>
        <v>0</v>
      </c>
      <c r="X16" s="311">
        <f t="shared" si="17"/>
        <v>0</v>
      </c>
      <c r="Y16" s="311">
        <v>0</v>
      </c>
      <c r="Z16" s="311">
        <v>0</v>
      </c>
      <c r="AA16" s="311">
        <v>0</v>
      </c>
      <c r="AB16" s="311">
        <v>0</v>
      </c>
      <c r="AC16" s="311">
        <v>0</v>
      </c>
      <c r="AD16" s="311">
        <v>0</v>
      </c>
      <c r="AE16" s="311">
        <v>0</v>
      </c>
      <c r="AF16" s="311">
        <f t="shared" si="18"/>
        <v>0</v>
      </c>
      <c r="AG16" s="311">
        <v>0</v>
      </c>
      <c r="AH16" s="311">
        <v>0</v>
      </c>
      <c r="AI16" s="311">
        <v>0</v>
      </c>
      <c r="AJ16" s="311">
        <v>0</v>
      </c>
      <c r="AK16" s="311">
        <v>0</v>
      </c>
      <c r="AL16" s="311">
        <v>0</v>
      </c>
      <c r="AM16" s="311">
        <v>0</v>
      </c>
      <c r="AN16" s="311">
        <f t="shared" si="19"/>
        <v>0</v>
      </c>
      <c r="AO16" s="311">
        <v>0</v>
      </c>
      <c r="AP16" s="311">
        <v>0</v>
      </c>
      <c r="AQ16" s="311">
        <v>0</v>
      </c>
      <c r="AR16" s="311">
        <v>0</v>
      </c>
      <c r="AS16" s="311">
        <v>0</v>
      </c>
      <c r="AT16" s="311">
        <v>0</v>
      </c>
      <c r="AU16" s="311">
        <v>0</v>
      </c>
      <c r="AV16" s="311">
        <f t="shared" si="20"/>
        <v>0</v>
      </c>
      <c r="AW16" s="311">
        <v>0</v>
      </c>
      <c r="AX16" s="311">
        <v>0</v>
      </c>
      <c r="AY16" s="311">
        <v>0</v>
      </c>
      <c r="AZ16" s="311">
        <v>0</v>
      </c>
      <c r="BA16" s="311">
        <v>0</v>
      </c>
      <c r="BB16" s="311">
        <v>0</v>
      </c>
      <c r="BC16" s="311">
        <v>0</v>
      </c>
      <c r="BD16" s="311">
        <f t="shared" si="21"/>
        <v>0</v>
      </c>
      <c r="BE16" s="311">
        <v>0</v>
      </c>
      <c r="BF16" s="311">
        <v>0</v>
      </c>
      <c r="BG16" s="311">
        <v>0</v>
      </c>
      <c r="BH16" s="311">
        <v>0</v>
      </c>
      <c r="BI16" s="311">
        <v>0</v>
      </c>
      <c r="BJ16" s="311">
        <v>0</v>
      </c>
      <c r="BK16" s="311">
        <v>0</v>
      </c>
      <c r="BL16" s="311">
        <f t="shared" si="22"/>
        <v>0</v>
      </c>
      <c r="BM16" s="311">
        <v>0</v>
      </c>
      <c r="BN16" s="311">
        <v>0</v>
      </c>
      <c r="BO16" s="311">
        <v>0</v>
      </c>
      <c r="BP16" s="311">
        <v>0</v>
      </c>
      <c r="BQ16" s="311">
        <v>0</v>
      </c>
      <c r="BR16" s="311">
        <v>0</v>
      </c>
      <c r="BS16" s="311">
        <v>0</v>
      </c>
      <c r="BT16" s="311">
        <f t="shared" si="23"/>
        <v>0</v>
      </c>
      <c r="BU16" s="311">
        <v>0</v>
      </c>
      <c r="BV16" s="311">
        <v>0</v>
      </c>
      <c r="BW16" s="311">
        <v>0</v>
      </c>
      <c r="BX16" s="311">
        <v>0</v>
      </c>
      <c r="BY16" s="311">
        <v>0</v>
      </c>
      <c r="BZ16" s="311">
        <v>0</v>
      </c>
      <c r="CA16" s="311">
        <v>0</v>
      </c>
      <c r="CB16" s="311">
        <f t="shared" si="24"/>
        <v>0</v>
      </c>
      <c r="CC16" s="311">
        <v>0</v>
      </c>
      <c r="CD16" s="311">
        <v>0</v>
      </c>
      <c r="CE16" s="311">
        <v>0</v>
      </c>
      <c r="CF16" s="311">
        <v>0</v>
      </c>
      <c r="CG16" s="311">
        <v>0</v>
      </c>
      <c r="CH16" s="311">
        <v>0</v>
      </c>
      <c r="CI16" s="311">
        <v>0</v>
      </c>
      <c r="CJ16" s="311">
        <f t="shared" si="25"/>
        <v>0</v>
      </c>
      <c r="CK16" s="311">
        <v>0</v>
      </c>
      <c r="CL16" s="311">
        <v>0</v>
      </c>
      <c r="CM16" s="311">
        <v>0</v>
      </c>
      <c r="CN16" s="311">
        <v>0</v>
      </c>
      <c r="CO16" s="311">
        <v>0</v>
      </c>
      <c r="CP16" s="311">
        <v>0</v>
      </c>
      <c r="CQ16" s="311">
        <v>0</v>
      </c>
      <c r="CR16" s="311">
        <f t="shared" si="26"/>
        <v>0</v>
      </c>
      <c r="CS16" s="311">
        <v>0</v>
      </c>
      <c r="CT16" s="311">
        <v>0</v>
      </c>
      <c r="CU16" s="311">
        <v>0</v>
      </c>
      <c r="CV16" s="311">
        <v>0</v>
      </c>
      <c r="CW16" s="311">
        <v>0</v>
      </c>
      <c r="CX16" s="311">
        <v>0</v>
      </c>
      <c r="CY16" s="311">
        <v>0</v>
      </c>
    </row>
    <row r="17" spans="1:103" s="282" customFormat="1" ht="12" customHeight="1">
      <c r="A17" s="277" t="s">
        <v>555</v>
      </c>
      <c r="B17" s="278" t="s">
        <v>582</v>
      </c>
      <c r="C17" s="277" t="s">
        <v>583</v>
      </c>
      <c r="D17" s="311">
        <f t="shared" si="3"/>
        <v>0</v>
      </c>
      <c r="E17" s="311">
        <f t="shared" si="4"/>
        <v>0</v>
      </c>
      <c r="F17" s="311">
        <f t="shared" si="5"/>
        <v>0</v>
      </c>
      <c r="G17" s="311">
        <f t="shared" si="6"/>
        <v>0</v>
      </c>
      <c r="H17" s="311">
        <f t="shared" si="7"/>
        <v>0</v>
      </c>
      <c r="I17" s="311">
        <f t="shared" si="8"/>
        <v>0</v>
      </c>
      <c r="J17" s="311">
        <f t="shared" si="9"/>
        <v>0</v>
      </c>
      <c r="K17" s="311">
        <f t="shared" si="10"/>
        <v>0</v>
      </c>
      <c r="L17" s="311">
        <f t="shared" si="11"/>
        <v>0</v>
      </c>
      <c r="M17" s="311">
        <f t="shared" si="12"/>
        <v>0</v>
      </c>
      <c r="N17" s="311">
        <f t="shared" si="13"/>
        <v>0</v>
      </c>
      <c r="O17" s="311">
        <f t="shared" si="14"/>
        <v>0</v>
      </c>
      <c r="P17" s="311">
        <f t="shared" si="15"/>
        <v>0</v>
      </c>
      <c r="Q17" s="311">
        <f t="shared" si="16"/>
        <v>0</v>
      </c>
      <c r="R17" s="311">
        <f t="shared" si="16"/>
        <v>0</v>
      </c>
      <c r="S17" s="311">
        <f t="shared" si="16"/>
        <v>0</v>
      </c>
      <c r="T17" s="311">
        <f t="shared" si="16"/>
        <v>0</v>
      </c>
      <c r="U17" s="311">
        <f t="shared" si="16"/>
        <v>0</v>
      </c>
      <c r="V17" s="311">
        <f t="shared" si="16"/>
        <v>0</v>
      </c>
      <c r="W17" s="311">
        <f t="shared" si="16"/>
        <v>0</v>
      </c>
      <c r="X17" s="311">
        <f t="shared" si="17"/>
        <v>0</v>
      </c>
      <c r="Y17" s="311">
        <v>0</v>
      </c>
      <c r="Z17" s="311">
        <v>0</v>
      </c>
      <c r="AA17" s="311">
        <v>0</v>
      </c>
      <c r="AB17" s="311">
        <v>0</v>
      </c>
      <c r="AC17" s="311">
        <v>0</v>
      </c>
      <c r="AD17" s="311">
        <v>0</v>
      </c>
      <c r="AE17" s="311">
        <v>0</v>
      </c>
      <c r="AF17" s="311">
        <f t="shared" si="18"/>
        <v>0</v>
      </c>
      <c r="AG17" s="311">
        <v>0</v>
      </c>
      <c r="AH17" s="311">
        <v>0</v>
      </c>
      <c r="AI17" s="311">
        <v>0</v>
      </c>
      <c r="AJ17" s="311">
        <v>0</v>
      </c>
      <c r="AK17" s="311">
        <v>0</v>
      </c>
      <c r="AL17" s="311">
        <v>0</v>
      </c>
      <c r="AM17" s="311">
        <v>0</v>
      </c>
      <c r="AN17" s="311">
        <f t="shared" si="19"/>
        <v>0</v>
      </c>
      <c r="AO17" s="311">
        <v>0</v>
      </c>
      <c r="AP17" s="311">
        <v>0</v>
      </c>
      <c r="AQ17" s="311">
        <v>0</v>
      </c>
      <c r="AR17" s="311">
        <v>0</v>
      </c>
      <c r="AS17" s="311">
        <v>0</v>
      </c>
      <c r="AT17" s="311">
        <v>0</v>
      </c>
      <c r="AU17" s="311">
        <v>0</v>
      </c>
      <c r="AV17" s="311">
        <f t="shared" si="20"/>
        <v>0</v>
      </c>
      <c r="AW17" s="311">
        <v>0</v>
      </c>
      <c r="AX17" s="311">
        <v>0</v>
      </c>
      <c r="AY17" s="311">
        <v>0</v>
      </c>
      <c r="AZ17" s="311">
        <v>0</v>
      </c>
      <c r="BA17" s="311">
        <v>0</v>
      </c>
      <c r="BB17" s="311">
        <v>0</v>
      </c>
      <c r="BC17" s="311">
        <v>0</v>
      </c>
      <c r="BD17" s="311">
        <f t="shared" si="21"/>
        <v>0</v>
      </c>
      <c r="BE17" s="311">
        <v>0</v>
      </c>
      <c r="BF17" s="311">
        <v>0</v>
      </c>
      <c r="BG17" s="311">
        <v>0</v>
      </c>
      <c r="BH17" s="311">
        <v>0</v>
      </c>
      <c r="BI17" s="311">
        <v>0</v>
      </c>
      <c r="BJ17" s="311">
        <v>0</v>
      </c>
      <c r="BK17" s="311">
        <v>0</v>
      </c>
      <c r="BL17" s="311">
        <f t="shared" si="22"/>
        <v>0</v>
      </c>
      <c r="BM17" s="311">
        <v>0</v>
      </c>
      <c r="BN17" s="311">
        <v>0</v>
      </c>
      <c r="BO17" s="311">
        <v>0</v>
      </c>
      <c r="BP17" s="311">
        <v>0</v>
      </c>
      <c r="BQ17" s="311">
        <v>0</v>
      </c>
      <c r="BR17" s="311">
        <v>0</v>
      </c>
      <c r="BS17" s="311">
        <v>0</v>
      </c>
      <c r="BT17" s="311">
        <f t="shared" si="23"/>
        <v>0</v>
      </c>
      <c r="BU17" s="311">
        <v>0</v>
      </c>
      <c r="BV17" s="311">
        <v>0</v>
      </c>
      <c r="BW17" s="311">
        <v>0</v>
      </c>
      <c r="BX17" s="311">
        <v>0</v>
      </c>
      <c r="BY17" s="311">
        <v>0</v>
      </c>
      <c r="BZ17" s="311">
        <v>0</v>
      </c>
      <c r="CA17" s="311">
        <v>0</v>
      </c>
      <c r="CB17" s="311">
        <f t="shared" si="24"/>
        <v>0</v>
      </c>
      <c r="CC17" s="311">
        <v>0</v>
      </c>
      <c r="CD17" s="311">
        <v>0</v>
      </c>
      <c r="CE17" s="311">
        <v>0</v>
      </c>
      <c r="CF17" s="311">
        <v>0</v>
      </c>
      <c r="CG17" s="311">
        <v>0</v>
      </c>
      <c r="CH17" s="311">
        <v>0</v>
      </c>
      <c r="CI17" s="311">
        <v>0</v>
      </c>
      <c r="CJ17" s="311">
        <f t="shared" si="25"/>
        <v>0</v>
      </c>
      <c r="CK17" s="311">
        <v>0</v>
      </c>
      <c r="CL17" s="311">
        <v>0</v>
      </c>
      <c r="CM17" s="311">
        <v>0</v>
      </c>
      <c r="CN17" s="311">
        <v>0</v>
      </c>
      <c r="CO17" s="311">
        <v>0</v>
      </c>
      <c r="CP17" s="311">
        <v>0</v>
      </c>
      <c r="CQ17" s="311">
        <v>0</v>
      </c>
      <c r="CR17" s="311">
        <f t="shared" si="26"/>
        <v>0</v>
      </c>
      <c r="CS17" s="311">
        <v>0</v>
      </c>
      <c r="CT17" s="311">
        <v>0</v>
      </c>
      <c r="CU17" s="311">
        <v>0</v>
      </c>
      <c r="CV17" s="311">
        <v>0</v>
      </c>
      <c r="CW17" s="311">
        <v>0</v>
      </c>
      <c r="CX17" s="311">
        <v>0</v>
      </c>
      <c r="CY17" s="311">
        <v>0</v>
      </c>
    </row>
    <row r="18" spans="1:103" s="282" customFormat="1" ht="12" customHeight="1">
      <c r="A18" s="277" t="s">
        <v>555</v>
      </c>
      <c r="B18" s="278" t="s">
        <v>584</v>
      </c>
      <c r="C18" s="277" t="s">
        <v>585</v>
      </c>
      <c r="D18" s="311">
        <f t="shared" si="3"/>
        <v>0</v>
      </c>
      <c r="E18" s="311">
        <f t="shared" si="4"/>
        <v>0</v>
      </c>
      <c r="F18" s="311">
        <f t="shared" si="5"/>
        <v>0</v>
      </c>
      <c r="G18" s="311">
        <f t="shared" si="6"/>
        <v>0</v>
      </c>
      <c r="H18" s="311">
        <f t="shared" si="7"/>
        <v>0</v>
      </c>
      <c r="I18" s="311">
        <f t="shared" si="8"/>
        <v>0</v>
      </c>
      <c r="J18" s="311">
        <f t="shared" si="9"/>
        <v>0</v>
      </c>
      <c r="K18" s="311">
        <f t="shared" si="10"/>
        <v>0</v>
      </c>
      <c r="L18" s="311">
        <f t="shared" si="11"/>
        <v>0</v>
      </c>
      <c r="M18" s="311">
        <f t="shared" si="12"/>
        <v>0</v>
      </c>
      <c r="N18" s="311">
        <f t="shared" si="13"/>
        <v>0</v>
      </c>
      <c r="O18" s="311">
        <f t="shared" si="14"/>
        <v>0</v>
      </c>
      <c r="P18" s="311">
        <f t="shared" si="15"/>
        <v>0</v>
      </c>
      <c r="Q18" s="311">
        <f t="shared" si="16"/>
        <v>0</v>
      </c>
      <c r="R18" s="311">
        <f t="shared" si="16"/>
        <v>0</v>
      </c>
      <c r="S18" s="311">
        <f t="shared" si="16"/>
        <v>0</v>
      </c>
      <c r="T18" s="311">
        <f t="shared" si="16"/>
        <v>0</v>
      </c>
      <c r="U18" s="311">
        <f t="shared" si="16"/>
        <v>0</v>
      </c>
      <c r="V18" s="311">
        <f t="shared" si="16"/>
        <v>0</v>
      </c>
      <c r="W18" s="311">
        <f t="shared" si="16"/>
        <v>0</v>
      </c>
      <c r="X18" s="311">
        <f t="shared" si="17"/>
        <v>0</v>
      </c>
      <c r="Y18" s="311">
        <v>0</v>
      </c>
      <c r="Z18" s="311">
        <v>0</v>
      </c>
      <c r="AA18" s="311">
        <v>0</v>
      </c>
      <c r="AB18" s="311">
        <v>0</v>
      </c>
      <c r="AC18" s="311">
        <v>0</v>
      </c>
      <c r="AD18" s="311">
        <v>0</v>
      </c>
      <c r="AE18" s="311">
        <v>0</v>
      </c>
      <c r="AF18" s="311">
        <f t="shared" si="18"/>
        <v>0</v>
      </c>
      <c r="AG18" s="311">
        <v>0</v>
      </c>
      <c r="AH18" s="311">
        <v>0</v>
      </c>
      <c r="AI18" s="311">
        <v>0</v>
      </c>
      <c r="AJ18" s="311">
        <v>0</v>
      </c>
      <c r="AK18" s="311">
        <v>0</v>
      </c>
      <c r="AL18" s="311">
        <v>0</v>
      </c>
      <c r="AM18" s="311">
        <v>0</v>
      </c>
      <c r="AN18" s="311">
        <f t="shared" si="19"/>
        <v>0</v>
      </c>
      <c r="AO18" s="311">
        <v>0</v>
      </c>
      <c r="AP18" s="311">
        <v>0</v>
      </c>
      <c r="AQ18" s="311">
        <v>0</v>
      </c>
      <c r="AR18" s="311">
        <v>0</v>
      </c>
      <c r="AS18" s="311">
        <v>0</v>
      </c>
      <c r="AT18" s="311">
        <v>0</v>
      </c>
      <c r="AU18" s="311">
        <v>0</v>
      </c>
      <c r="AV18" s="311">
        <f t="shared" si="20"/>
        <v>0</v>
      </c>
      <c r="AW18" s="311">
        <v>0</v>
      </c>
      <c r="AX18" s="311">
        <v>0</v>
      </c>
      <c r="AY18" s="311">
        <v>0</v>
      </c>
      <c r="AZ18" s="311">
        <v>0</v>
      </c>
      <c r="BA18" s="311">
        <v>0</v>
      </c>
      <c r="BB18" s="311">
        <v>0</v>
      </c>
      <c r="BC18" s="311">
        <v>0</v>
      </c>
      <c r="BD18" s="311">
        <f t="shared" si="21"/>
        <v>0</v>
      </c>
      <c r="BE18" s="311">
        <v>0</v>
      </c>
      <c r="BF18" s="311">
        <v>0</v>
      </c>
      <c r="BG18" s="311">
        <v>0</v>
      </c>
      <c r="BH18" s="311">
        <v>0</v>
      </c>
      <c r="BI18" s="311">
        <v>0</v>
      </c>
      <c r="BJ18" s="311">
        <v>0</v>
      </c>
      <c r="BK18" s="311">
        <v>0</v>
      </c>
      <c r="BL18" s="311">
        <f t="shared" si="22"/>
        <v>0</v>
      </c>
      <c r="BM18" s="311">
        <v>0</v>
      </c>
      <c r="BN18" s="311">
        <v>0</v>
      </c>
      <c r="BO18" s="311">
        <v>0</v>
      </c>
      <c r="BP18" s="311">
        <v>0</v>
      </c>
      <c r="BQ18" s="311">
        <v>0</v>
      </c>
      <c r="BR18" s="311">
        <v>0</v>
      </c>
      <c r="BS18" s="311">
        <v>0</v>
      </c>
      <c r="BT18" s="311">
        <f t="shared" si="23"/>
        <v>0</v>
      </c>
      <c r="BU18" s="311">
        <v>0</v>
      </c>
      <c r="BV18" s="311">
        <v>0</v>
      </c>
      <c r="BW18" s="311">
        <v>0</v>
      </c>
      <c r="BX18" s="311">
        <v>0</v>
      </c>
      <c r="BY18" s="311">
        <v>0</v>
      </c>
      <c r="BZ18" s="311">
        <v>0</v>
      </c>
      <c r="CA18" s="311">
        <v>0</v>
      </c>
      <c r="CB18" s="311">
        <f t="shared" si="24"/>
        <v>0</v>
      </c>
      <c r="CC18" s="311">
        <v>0</v>
      </c>
      <c r="CD18" s="311">
        <v>0</v>
      </c>
      <c r="CE18" s="311">
        <v>0</v>
      </c>
      <c r="CF18" s="311">
        <v>0</v>
      </c>
      <c r="CG18" s="311">
        <v>0</v>
      </c>
      <c r="CH18" s="311">
        <v>0</v>
      </c>
      <c r="CI18" s="311">
        <v>0</v>
      </c>
      <c r="CJ18" s="311">
        <f t="shared" si="25"/>
        <v>0</v>
      </c>
      <c r="CK18" s="311">
        <v>0</v>
      </c>
      <c r="CL18" s="311">
        <v>0</v>
      </c>
      <c r="CM18" s="311">
        <v>0</v>
      </c>
      <c r="CN18" s="311">
        <v>0</v>
      </c>
      <c r="CO18" s="311">
        <v>0</v>
      </c>
      <c r="CP18" s="311">
        <v>0</v>
      </c>
      <c r="CQ18" s="311">
        <v>0</v>
      </c>
      <c r="CR18" s="311">
        <f t="shared" si="26"/>
        <v>0</v>
      </c>
      <c r="CS18" s="311">
        <v>0</v>
      </c>
      <c r="CT18" s="311">
        <v>0</v>
      </c>
      <c r="CU18" s="311">
        <v>0</v>
      </c>
      <c r="CV18" s="311">
        <v>0</v>
      </c>
      <c r="CW18" s="311">
        <v>0</v>
      </c>
      <c r="CX18" s="311">
        <v>0</v>
      </c>
      <c r="CY18" s="311">
        <v>0</v>
      </c>
    </row>
    <row r="19" spans="1:103" s="282" customFormat="1" ht="12" customHeight="1">
      <c r="A19" s="277" t="s">
        <v>555</v>
      </c>
      <c r="B19" s="278" t="s">
        <v>586</v>
      </c>
      <c r="C19" s="277" t="s">
        <v>587</v>
      </c>
      <c r="D19" s="311">
        <f t="shared" si="3"/>
        <v>0</v>
      </c>
      <c r="E19" s="311">
        <f t="shared" si="4"/>
        <v>0</v>
      </c>
      <c r="F19" s="311">
        <f t="shared" si="5"/>
        <v>0</v>
      </c>
      <c r="G19" s="311">
        <f t="shared" si="6"/>
        <v>0</v>
      </c>
      <c r="H19" s="311">
        <f t="shared" si="7"/>
        <v>0</v>
      </c>
      <c r="I19" s="311">
        <f t="shared" si="8"/>
        <v>0</v>
      </c>
      <c r="J19" s="311">
        <f t="shared" si="9"/>
        <v>0</v>
      </c>
      <c r="K19" s="311">
        <f t="shared" si="10"/>
        <v>0</v>
      </c>
      <c r="L19" s="311">
        <f t="shared" si="11"/>
        <v>0</v>
      </c>
      <c r="M19" s="311">
        <f t="shared" si="12"/>
        <v>0</v>
      </c>
      <c r="N19" s="311">
        <f t="shared" si="13"/>
        <v>0</v>
      </c>
      <c r="O19" s="311">
        <f t="shared" si="14"/>
        <v>0</v>
      </c>
      <c r="P19" s="311">
        <f t="shared" si="15"/>
        <v>0</v>
      </c>
      <c r="Q19" s="311">
        <f t="shared" si="16"/>
        <v>0</v>
      </c>
      <c r="R19" s="311">
        <f t="shared" si="16"/>
        <v>0</v>
      </c>
      <c r="S19" s="311">
        <f t="shared" si="16"/>
        <v>0</v>
      </c>
      <c r="T19" s="311">
        <f t="shared" si="16"/>
        <v>0</v>
      </c>
      <c r="U19" s="311">
        <f t="shared" si="16"/>
        <v>0</v>
      </c>
      <c r="V19" s="311">
        <f t="shared" si="16"/>
        <v>0</v>
      </c>
      <c r="W19" s="311">
        <f t="shared" si="16"/>
        <v>0</v>
      </c>
      <c r="X19" s="311">
        <f t="shared" si="17"/>
        <v>0</v>
      </c>
      <c r="Y19" s="311">
        <v>0</v>
      </c>
      <c r="Z19" s="311">
        <v>0</v>
      </c>
      <c r="AA19" s="311">
        <v>0</v>
      </c>
      <c r="AB19" s="311">
        <v>0</v>
      </c>
      <c r="AC19" s="311">
        <v>0</v>
      </c>
      <c r="AD19" s="311">
        <v>0</v>
      </c>
      <c r="AE19" s="311">
        <v>0</v>
      </c>
      <c r="AF19" s="311">
        <f t="shared" si="18"/>
        <v>0</v>
      </c>
      <c r="AG19" s="311">
        <v>0</v>
      </c>
      <c r="AH19" s="311">
        <v>0</v>
      </c>
      <c r="AI19" s="311">
        <v>0</v>
      </c>
      <c r="AJ19" s="311">
        <v>0</v>
      </c>
      <c r="AK19" s="311">
        <v>0</v>
      </c>
      <c r="AL19" s="311">
        <v>0</v>
      </c>
      <c r="AM19" s="311">
        <v>0</v>
      </c>
      <c r="AN19" s="311">
        <f t="shared" si="19"/>
        <v>0</v>
      </c>
      <c r="AO19" s="311">
        <v>0</v>
      </c>
      <c r="AP19" s="311">
        <v>0</v>
      </c>
      <c r="AQ19" s="311">
        <v>0</v>
      </c>
      <c r="AR19" s="311">
        <v>0</v>
      </c>
      <c r="AS19" s="311">
        <v>0</v>
      </c>
      <c r="AT19" s="311">
        <v>0</v>
      </c>
      <c r="AU19" s="311">
        <v>0</v>
      </c>
      <c r="AV19" s="311">
        <f t="shared" si="20"/>
        <v>0</v>
      </c>
      <c r="AW19" s="311">
        <v>0</v>
      </c>
      <c r="AX19" s="311">
        <v>0</v>
      </c>
      <c r="AY19" s="311">
        <v>0</v>
      </c>
      <c r="AZ19" s="311">
        <v>0</v>
      </c>
      <c r="BA19" s="311">
        <v>0</v>
      </c>
      <c r="BB19" s="311">
        <v>0</v>
      </c>
      <c r="BC19" s="311">
        <v>0</v>
      </c>
      <c r="BD19" s="311">
        <f t="shared" si="21"/>
        <v>0</v>
      </c>
      <c r="BE19" s="311">
        <v>0</v>
      </c>
      <c r="BF19" s="311">
        <v>0</v>
      </c>
      <c r="BG19" s="311">
        <v>0</v>
      </c>
      <c r="BH19" s="311">
        <v>0</v>
      </c>
      <c r="BI19" s="311">
        <v>0</v>
      </c>
      <c r="BJ19" s="311">
        <v>0</v>
      </c>
      <c r="BK19" s="311">
        <v>0</v>
      </c>
      <c r="BL19" s="311">
        <f t="shared" si="22"/>
        <v>0</v>
      </c>
      <c r="BM19" s="311">
        <v>0</v>
      </c>
      <c r="BN19" s="311">
        <v>0</v>
      </c>
      <c r="BO19" s="311">
        <v>0</v>
      </c>
      <c r="BP19" s="311">
        <v>0</v>
      </c>
      <c r="BQ19" s="311">
        <v>0</v>
      </c>
      <c r="BR19" s="311">
        <v>0</v>
      </c>
      <c r="BS19" s="311">
        <v>0</v>
      </c>
      <c r="BT19" s="311">
        <f t="shared" si="23"/>
        <v>0</v>
      </c>
      <c r="BU19" s="311">
        <v>0</v>
      </c>
      <c r="BV19" s="311">
        <v>0</v>
      </c>
      <c r="BW19" s="311">
        <v>0</v>
      </c>
      <c r="BX19" s="311">
        <v>0</v>
      </c>
      <c r="BY19" s="311">
        <v>0</v>
      </c>
      <c r="BZ19" s="311">
        <v>0</v>
      </c>
      <c r="CA19" s="311">
        <v>0</v>
      </c>
      <c r="CB19" s="311">
        <f t="shared" si="24"/>
        <v>0</v>
      </c>
      <c r="CC19" s="311">
        <v>0</v>
      </c>
      <c r="CD19" s="311">
        <v>0</v>
      </c>
      <c r="CE19" s="311">
        <v>0</v>
      </c>
      <c r="CF19" s="311">
        <v>0</v>
      </c>
      <c r="CG19" s="311">
        <v>0</v>
      </c>
      <c r="CH19" s="311">
        <v>0</v>
      </c>
      <c r="CI19" s="311">
        <v>0</v>
      </c>
      <c r="CJ19" s="311">
        <f t="shared" si="25"/>
        <v>0</v>
      </c>
      <c r="CK19" s="311">
        <v>0</v>
      </c>
      <c r="CL19" s="311">
        <v>0</v>
      </c>
      <c r="CM19" s="311">
        <v>0</v>
      </c>
      <c r="CN19" s="311">
        <v>0</v>
      </c>
      <c r="CO19" s="311">
        <v>0</v>
      </c>
      <c r="CP19" s="311">
        <v>0</v>
      </c>
      <c r="CQ19" s="311">
        <v>0</v>
      </c>
      <c r="CR19" s="311">
        <f t="shared" si="26"/>
        <v>0</v>
      </c>
      <c r="CS19" s="311">
        <v>0</v>
      </c>
      <c r="CT19" s="311">
        <v>0</v>
      </c>
      <c r="CU19" s="311">
        <v>0</v>
      </c>
      <c r="CV19" s="311">
        <v>0</v>
      </c>
      <c r="CW19" s="311">
        <v>0</v>
      </c>
      <c r="CX19" s="311">
        <v>0</v>
      </c>
      <c r="CY19" s="311">
        <v>0</v>
      </c>
    </row>
    <row r="20" spans="1:103" s="282" customFormat="1" ht="12" customHeight="1">
      <c r="A20" s="277" t="s">
        <v>555</v>
      </c>
      <c r="B20" s="278" t="s">
        <v>588</v>
      </c>
      <c r="C20" s="277" t="s">
        <v>589</v>
      </c>
      <c r="D20" s="311">
        <f t="shared" si="3"/>
        <v>0</v>
      </c>
      <c r="E20" s="311">
        <f t="shared" si="4"/>
        <v>0</v>
      </c>
      <c r="F20" s="311">
        <f t="shared" si="5"/>
        <v>0</v>
      </c>
      <c r="G20" s="311">
        <f t="shared" si="6"/>
        <v>0</v>
      </c>
      <c r="H20" s="311">
        <f t="shared" si="7"/>
        <v>0</v>
      </c>
      <c r="I20" s="311">
        <f t="shared" si="8"/>
        <v>0</v>
      </c>
      <c r="J20" s="311">
        <f t="shared" si="9"/>
        <v>0</v>
      </c>
      <c r="K20" s="311">
        <f t="shared" si="10"/>
        <v>0</v>
      </c>
      <c r="L20" s="311">
        <f t="shared" si="11"/>
        <v>0</v>
      </c>
      <c r="M20" s="311">
        <f t="shared" si="12"/>
        <v>0</v>
      </c>
      <c r="N20" s="311">
        <f t="shared" si="13"/>
        <v>0</v>
      </c>
      <c r="O20" s="311">
        <f t="shared" si="14"/>
        <v>0</v>
      </c>
      <c r="P20" s="311">
        <f t="shared" si="15"/>
        <v>0</v>
      </c>
      <c r="Q20" s="311">
        <f t="shared" si="16"/>
        <v>0</v>
      </c>
      <c r="R20" s="311">
        <f t="shared" si="16"/>
        <v>0</v>
      </c>
      <c r="S20" s="311">
        <f t="shared" si="16"/>
        <v>0</v>
      </c>
      <c r="T20" s="311">
        <f t="shared" si="16"/>
        <v>0</v>
      </c>
      <c r="U20" s="311">
        <f t="shared" si="16"/>
        <v>0</v>
      </c>
      <c r="V20" s="311">
        <f t="shared" si="16"/>
        <v>0</v>
      </c>
      <c r="W20" s="311">
        <f t="shared" si="16"/>
        <v>0</v>
      </c>
      <c r="X20" s="311">
        <f t="shared" si="17"/>
        <v>0</v>
      </c>
      <c r="Y20" s="311">
        <v>0</v>
      </c>
      <c r="Z20" s="311">
        <v>0</v>
      </c>
      <c r="AA20" s="311">
        <v>0</v>
      </c>
      <c r="AB20" s="311">
        <v>0</v>
      </c>
      <c r="AC20" s="311">
        <v>0</v>
      </c>
      <c r="AD20" s="311">
        <v>0</v>
      </c>
      <c r="AE20" s="311">
        <v>0</v>
      </c>
      <c r="AF20" s="311">
        <f t="shared" si="18"/>
        <v>0</v>
      </c>
      <c r="AG20" s="311">
        <v>0</v>
      </c>
      <c r="AH20" s="311">
        <v>0</v>
      </c>
      <c r="AI20" s="311">
        <v>0</v>
      </c>
      <c r="AJ20" s="311">
        <v>0</v>
      </c>
      <c r="AK20" s="311">
        <v>0</v>
      </c>
      <c r="AL20" s="311">
        <v>0</v>
      </c>
      <c r="AM20" s="311">
        <v>0</v>
      </c>
      <c r="AN20" s="311">
        <f t="shared" si="19"/>
        <v>0</v>
      </c>
      <c r="AO20" s="311">
        <v>0</v>
      </c>
      <c r="AP20" s="311">
        <v>0</v>
      </c>
      <c r="AQ20" s="311">
        <v>0</v>
      </c>
      <c r="AR20" s="311">
        <v>0</v>
      </c>
      <c r="AS20" s="311">
        <v>0</v>
      </c>
      <c r="AT20" s="311">
        <v>0</v>
      </c>
      <c r="AU20" s="311">
        <v>0</v>
      </c>
      <c r="AV20" s="311">
        <f t="shared" si="20"/>
        <v>0</v>
      </c>
      <c r="AW20" s="311">
        <v>0</v>
      </c>
      <c r="AX20" s="311">
        <v>0</v>
      </c>
      <c r="AY20" s="311">
        <v>0</v>
      </c>
      <c r="AZ20" s="311">
        <v>0</v>
      </c>
      <c r="BA20" s="311">
        <v>0</v>
      </c>
      <c r="BB20" s="311">
        <v>0</v>
      </c>
      <c r="BC20" s="311">
        <v>0</v>
      </c>
      <c r="BD20" s="311">
        <f t="shared" si="21"/>
        <v>0</v>
      </c>
      <c r="BE20" s="311">
        <v>0</v>
      </c>
      <c r="BF20" s="311">
        <v>0</v>
      </c>
      <c r="BG20" s="311">
        <v>0</v>
      </c>
      <c r="BH20" s="311">
        <v>0</v>
      </c>
      <c r="BI20" s="311">
        <v>0</v>
      </c>
      <c r="BJ20" s="311">
        <v>0</v>
      </c>
      <c r="BK20" s="311">
        <v>0</v>
      </c>
      <c r="BL20" s="311">
        <f t="shared" si="22"/>
        <v>0</v>
      </c>
      <c r="BM20" s="311">
        <v>0</v>
      </c>
      <c r="BN20" s="311">
        <v>0</v>
      </c>
      <c r="BO20" s="311">
        <v>0</v>
      </c>
      <c r="BP20" s="311">
        <v>0</v>
      </c>
      <c r="BQ20" s="311">
        <v>0</v>
      </c>
      <c r="BR20" s="311">
        <v>0</v>
      </c>
      <c r="BS20" s="311">
        <v>0</v>
      </c>
      <c r="BT20" s="311">
        <f t="shared" si="23"/>
        <v>0</v>
      </c>
      <c r="BU20" s="311">
        <v>0</v>
      </c>
      <c r="BV20" s="311">
        <v>0</v>
      </c>
      <c r="BW20" s="311">
        <v>0</v>
      </c>
      <c r="BX20" s="311">
        <v>0</v>
      </c>
      <c r="BY20" s="311">
        <v>0</v>
      </c>
      <c r="BZ20" s="311">
        <v>0</v>
      </c>
      <c r="CA20" s="311">
        <v>0</v>
      </c>
      <c r="CB20" s="311">
        <f t="shared" si="24"/>
        <v>0</v>
      </c>
      <c r="CC20" s="311">
        <v>0</v>
      </c>
      <c r="CD20" s="311">
        <v>0</v>
      </c>
      <c r="CE20" s="311">
        <v>0</v>
      </c>
      <c r="CF20" s="311">
        <v>0</v>
      </c>
      <c r="CG20" s="311">
        <v>0</v>
      </c>
      <c r="CH20" s="311">
        <v>0</v>
      </c>
      <c r="CI20" s="311">
        <v>0</v>
      </c>
      <c r="CJ20" s="311">
        <f t="shared" si="25"/>
        <v>0</v>
      </c>
      <c r="CK20" s="311">
        <v>0</v>
      </c>
      <c r="CL20" s="311">
        <v>0</v>
      </c>
      <c r="CM20" s="311">
        <v>0</v>
      </c>
      <c r="CN20" s="311">
        <v>0</v>
      </c>
      <c r="CO20" s="311">
        <v>0</v>
      </c>
      <c r="CP20" s="311">
        <v>0</v>
      </c>
      <c r="CQ20" s="311">
        <v>0</v>
      </c>
      <c r="CR20" s="311">
        <f t="shared" si="26"/>
        <v>0</v>
      </c>
      <c r="CS20" s="311">
        <v>0</v>
      </c>
      <c r="CT20" s="311">
        <v>0</v>
      </c>
      <c r="CU20" s="311">
        <v>0</v>
      </c>
      <c r="CV20" s="311">
        <v>0</v>
      </c>
      <c r="CW20" s="311">
        <v>0</v>
      </c>
      <c r="CX20" s="311">
        <v>0</v>
      </c>
      <c r="CY20" s="311">
        <v>0</v>
      </c>
    </row>
    <row r="21" spans="1:103" s="282" customFormat="1" ht="12" customHeight="1">
      <c r="A21" s="277" t="s">
        <v>555</v>
      </c>
      <c r="B21" s="278" t="s">
        <v>590</v>
      </c>
      <c r="C21" s="277" t="s">
        <v>591</v>
      </c>
      <c r="D21" s="311">
        <f t="shared" si="3"/>
        <v>0</v>
      </c>
      <c r="E21" s="311">
        <f t="shared" si="4"/>
        <v>0</v>
      </c>
      <c r="F21" s="311">
        <f t="shared" si="5"/>
        <v>0</v>
      </c>
      <c r="G21" s="311">
        <f t="shared" si="6"/>
        <v>0</v>
      </c>
      <c r="H21" s="311">
        <f t="shared" si="7"/>
        <v>0</v>
      </c>
      <c r="I21" s="311">
        <f t="shared" si="8"/>
        <v>0</v>
      </c>
      <c r="J21" s="311">
        <f t="shared" si="9"/>
        <v>0</v>
      </c>
      <c r="K21" s="311">
        <f t="shared" si="10"/>
        <v>0</v>
      </c>
      <c r="L21" s="311">
        <f t="shared" si="11"/>
        <v>0</v>
      </c>
      <c r="M21" s="311">
        <f t="shared" si="12"/>
        <v>0</v>
      </c>
      <c r="N21" s="311">
        <f t="shared" si="13"/>
        <v>0</v>
      </c>
      <c r="O21" s="311">
        <f t="shared" si="14"/>
        <v>0</v>
      </c>
      <c r="P21" s="311">
        <f t="shared" si="15"/>
        <v>0</v>
      </c>
      <c r="Q21" s="311">
        <f t="shared" si="16"/>
        <v>0</v>
      </c>
      <c r="R21" s="311">
        <f t="shared" si="16"/>
        <v>0</v>
      </c>
      <c r="S21" s="311">
        <f t="shared" si="16"/>
        <v>0</v>
      </c>
      <c r="T21" s="311">
        <f t="shared" si="16"/>
        <v>0</v>
      </c>
      <c r="U21" s="311">
        <f t="shared" si="16"/>
        <v>0</v>
      </c>
      <c r="V21" s="311">
        <f t="shared" si="16"/>
        <v>0</v>
      </c>
      <c r="W21" s="311">
        <f t="shared" si="16"/>
        <v>0</v>
      </c>
      <c r="X21" s="311">
        <f t="shared" si="17"/>
        <v>0</v>
      </c>
      <c r="Y21" s="311">
        <v>0</v>
      </c>
      <c r="Z21" s="311">
        <v>0</v>
      </c>
      <c r="AA21" s="311">
        <v>0</v>
      </c>
      <c r="AB21" s="311">
        <v>0</v>
      </c>
      <c r="AC21" s="311">
        <v>0</v>
      </c>
      <c r="AD21" s="311">
        <v>0</v>
      </c>
      <c r="AE21" s="311">
        <v>0</v>
      </c>
      <c r="AF21" s="311">
        <f t="shared" si="18"/>
        <v>0</v>
      </c>
      <c r="AG21" s="311">
        <v>0</v>
      </c>
      <c r="AH21" s="311">
        <v>0</v>
      </c>
      <c r="AI21" s="311">
        <v>0</v>
      </c>
      <c r="AJ21" s="311">
        <v>0</v>
      </c>
      <c r="AK21" s="311">
        <v>0</v>
      </c>
      <c r="AL21" s="311">
        <v>0</v>
      </c>
      <c r="AM21" s="311">
        <v>0</v>
      </c>
      <c r="AN21" s="311">
        <f t="shared" si="19"/>
        <v>0</v>
      </c>
      <c r="AO21" s="311">
        <v>0</v>
      </c>
      <c r="AP21" s="311">
        <v>0</v>
      </c>
      <c r="AQ21" s="311">
        <v>0</v>
      </c>
      <c r="AR21" s="311">
        <v>0</v>
      </c>
      <c r="AS21" s="311">
        <v>0</v>
      </c>
      <c r="AT21" s="311">
        <v>0</v>
      </c>
      <c r="AU21" s="311">
        <v>0</v>
      </c>
      <c r="AV21" s="311">
        <f t="shared" si="20"/>
        <v>0</v>
      </c>
      <c r="AW21" s="311">
        <v>0</v>
      </c>
      <c r="AX21" s="311">
        <v>0</v>
      </c>
      <c r="AY21" s="311">
        <v>0</v>
      </c>
      <c r="AZ21" s="311">
        <v>0</v>
      </c>
      <c r="BA21" s="311">
        <v>0</v>
      </c>
      <c r="BB21" s="311">
        <v>0</v>
      </c>
      <c r="BC21" s="311">
        <v>0</v>
      </c>
      <c r="BD21" s="311">
        <f t="shared" si="21"/>
        <v>0</v>
      </c>
      <c r="BE21" s="311">
        <v>0</v>
      </c>
      <c r="BF21" s="311">
        <v>0</v>
      </c>
      <c r="BG21" s="311">
        <v>0</v>
      </c>
      <c r="BH21" s="311">
        <v>0</v>
      </c>
      <c r="BI21" s="311">
        <v>0</v>
      </c>
      <c r="BJ21" s="311">
        <v>0</v>
      </c>
      <c r="BK21" s="311">
        <v>0</v>
      </c>
      <c r="BL21" s="311">
        <f t="shared" si="22"/>
        <v>0</v>
      </c>
      <c r="BM21" s="311">
        <v>0</v>
      </c>
      <c r="BN21" s="311">
        <v>0</v>
      </c>
      <c r="BO21" s="311">
        <v>0</v>
      </c>
      <c r="BP21" s="311">
        <v>0</v>
      </c>
      <c r="BQ21" s="311">
        <v>0</v>
      </c>
      <c r="BR21" s="311">
        <v>0</v>
      </c>
      <c r="BS21" s="311">
        <v>0</v>
      </c>
      <c r="BT21" s="311">
        <f t="shared" si="23"/>
        <v>0</v>
      </c>
      <c r="BU21" s="311">
        <v>0</v>
      </c>
      <c r="BV21" s="311">
        <v>0</v>
      </c>
      <c r="BW21" s="311">
        <v>0</v>
      </c>
      <c r="BX21" s="311">
        <v>0</v>
      </c>
      <c r="BY21" s="311">
        <v>0</v>
      </c>
      <c r="BZ21" s="311">
        <v>0</v>
      </c>
      <c r="CA21" s="311">
        <v>0</v>
      </c>
      <c r="CB21" s="311">
        <f t="shared" si="24"/>
        <v>0</v>
      </c>
      <c r="CC21" s="311">
        <v>0</v>
      </c>
      <c r="CD21" s="311">
        <v>0</v>
      </c>
      <c r="CE21" s="311">
        <v>0</v>
      </c>
      <c r="CF21" s="311">
        <v>0</v>
      </c>
      <c r="CG21" s="311">
        <v>0</v>
      </c>
      <c r="CH21" s="311">
        <v>0</v>
      </c>
      <c r="CI21" s="311">
        <v>0</v>
      </c>
      <c r="CJ21" s="311">
        <f t="shared" si="25"/>
        <v>0</v>
      </c>
      <c r="CK21" s="311">
        <v>0</v>
      </c>
      <c r="CL21" s="311">
        <v>0</v>
      </c>
      <c r="CM21" s="311">
        <v>0</v>
      </c>
      <c r="CN21" s="311">
        <v>0</v>
      </c>
      <c r="CO21" s="311">
        <v>0</v>
      </c>
      <c r="CP21" s="311">
        <v>0</v>
      </c>
      <c r="CQ21" s="311">
        <v>0</v>
      </c>
      <c r="CR21" s="311">
        <f t="shared" si="26"/>
        <v>0</v>
      </c>
      <c r="CS21" s="311">
        <v>0</v>
      </c>
      <c r="CT21" s="311">
        <v>0</v>
      </c>
      <c r="CU21" s="311">
        <v>0</v>
      </c>
      <c r="CV21" s="311">
        <v>0</v>
      </c>
      <c r="CW21" s="311">
        <v>0</v>
      </c>
      <c r="CX21" s="311">
        <v>0</v>
      </c>
      <c r="CY21" s="311">
        <v>0</v>
      </c>
    </row>
    <row r="22" spans="1:103" s="282" customFormat="1" ht="12" customHeight="1">
      <c r="A22" s="277" t="s">
        <v>555</v>
      </c>
      <c r="B22" s="278" t="s">
        <v>592</v>
      </c>
      <c r="C22" s="277" t="s">
        <v>593</v>
      </c>
      <c r="D22" s="311">
        <f t="shared" si="3"/>
        <v>0</v>
      </c>
      <c r="E22" s="311">
        <f t="shared" si="4"/>
        <v>0</v>
      </c>
      <c r="F22" s="311">
        <f t="shared" si="5"/>
        <v>0</v>
      </c>
      <c r="G22" s="311">
        <f t="shared" si="6"/>
        <v>0</v>
      </c>
      <c r="H22" s="311">
        <f t="shared" si="7"/>
        <v>0</v>
      </c>
      <c r="I22" s="311">
        <f t="shared" si="8"/>
        <v>0</v>
      </c>
      <c r="J22" s="311">
        <f t="shared" si="9"/>
        <v>0</v>
      </c>
      <c r="K22" s="311">
        <f t="shared" si="10"/>
        <v>0</v>
      </c>
      <c r="L22" s="311">
        <f t="shared" si="11"/>
        <v>0</v>
      </c>
      <c r="M22" s="311">
        <f t="shared" si="12"/>
        <v>0</v>
      </c>
      <c r="N22" s="311">
        <f t="shared" si="13"/>
        <v>0</v>
      </c>
      <c r="O22" s="311">
        <f t="shared" si="14"/>
        <v>0</v>
      </c>
      <c r="P22" s="311">
        <f t="shared" si="15"/>
        <v>0</v>
      </c>
      <c r="Q22" s="311">
        <f t="shared" si="16"/>
        <v>0</v>
      </c>
      <c r="R22" s="311">
        <f t="shared" si="16"/>
        <v>0</v>
      </c>
      <c r="S22" s="311">
        <f t="shared" si="16"/>
        <v>0</v>
      </c>
      <c r="T22" s="311">
        <f t="shared" si="16"/>
        <v>0</v>
      </c>
      <c r="U22" s="311">
        <f t="shared" si="16"/>
        <v>0</v>
      </c>
      <c r="V22" s="311">
        <f t="shared" si="16"/>
        <v>0</v>
      </c>
      <c r="W22" s="311">
        <f t="shared" si="16"/>
        <v>0</v>
      </c>
      <c r="X22" s="311">
        <f t="shared" si="17"/>
        <v>0</v>
      </c>
      <c r="Y22" s="311">
        <v>0</v>
      </c>
      <c r="Z22" s="311">
        <v>0</v>
      </c>
      <c r="AA22" s="311">
        <v>0</v>
      </c>
      <c r="AB22" s="311">
        <v>0</v>
      </c>
      <c r="AC22" s="311">
        <v>0</v>
      </c>
      <c r="AD22" s="311">
        <v>0</v>
      </c>
      <c r="AE22" s="311">
        <v>0</v>
      </c>
      <c r="AF22" s="311">
        <f t="shared" si="18"/>
        <v>0</v>
      </c>
      <c r="AG22" s="311">
        <v>0</v>
      </c>
      <c r="AH22" s="311">
        <v>0</v>
      </c>
      <c r="AI22" s="311">
        <v>0</v>
      </c>
      <c r="AJ22" s="311">
        <v>0</v>
      </c>
      <c r="AK22" s="311">
        <v>0</v>
      </c>
      <c r="AL22" s="311">
        <v>0</v>
      </c>
      <c r="AM22" s="311">
        <v>0</v>
      </c>
      <c r="AN22" s="311">
        <f t="shared" si="19"/>
        <v>0</v>
      </c>
      <c r="AO22" s="311">
        <v>0</v>
      </c>
      <c r="AP22" s="311">
        <v>0</v>
      </c>
      <c r="AQ22" s="311">
        <v>0</v>
      </c>
      <c r="AR22" s="311">
        <v>0</v>
      </c>
      <c r="AS22" s="311">
        <v>0</v>
      </c>
      <c r="AT22" s="311">
        <v>0</v>
      </c>
      <c r="AU22" s="311">
        <v>0</v>
      </c>
      <c r="AV22" s="311">
        <f t="shared" si="20"/>
        <v>0</v>
      </c>
      <c r="AW22" s="311">
        <v>0</v>
      </c>
      <c r="AX22" s="311">
        <v>0</v>
      </c>
      <c r="AY22" s="311">
        <v>0</v>
      </c>
      <c r="AZ22" s="311">
        <v>0</v>
      </c>
      <c r="BA22" s="311">
        <v>0</v>
      </c>
      <c r="BB22" s="311">
        <v>0</v>
      </c>
      <c r="BC22" s="311">
        <v>0</v>
      </c>
      <c r="BD22" s="311">
        <f t="shared" si="21"/>
        <v>0</v>
      </c>
      <c r="BE22" s="311">
        <v>0</v>
      </c>
      <c r="BF22" s="311">
        <v>0</v>
      </c>
      <c r="BG22" s="311">
        <v>0</v>
      </c>
      <c r="BH22" s="311">
        <v>0</v>
      </c>
      <c r="BI22" s="311">
        <v>0</v>
      </c>
      <c r="BJ22" s="311">
        <v>0</v>
      </c>
      <c r="BK22" s="311">
        <v>0</v>
      </c>
      <c r="BL22" s="311">
        <f t="shared" si="22"/>
        <v>0</v>
      </c>
      <c r="BM22" s="311">
        <v>0</v>
      </c>
      <c r="BN22" s="311">
        <v>0</v>
      </c>
      <c r="BO22" s="311">
        <v>0</v>
      </c>
      <c r="BP22" s="311">
        <v>0</v>
      </c>
      <c r="BQ22" s="311">
        <v>0</v>
      </c>
      <c r="BR22" s="311">
        <v>0</v>
      </c>
      <c r="BS22" s="311">
        <v>0</v>
      </c>
      <c r="BT22" s="311">
        <f t="shared" si="23"/>
        <v>0</v>
      </c>
      <c r="BU22" s="311">
        <v>0</v>
      </c>
      <c r="BV22" s="311">
        <v>0</v>
      </c>
      <c r="BW22" s="311">
        <v>0</v>
      </c>
      <c r="BX22" s="311">
        <v>0</v>
      </c>
      <c r="BY22" s="311">
        <v>0</v>
      </c>
      <c r="BZ22" s="311">
        <v>0</v>
      </c>
      <c r="CA22" s="311">
        <v>0</v>
      </c>
      <c r="CB22" s="311">
        <f t="shared" si="24"/>
        <v>0</v>
      </c>
      <c r="CC22" s="311">
        <v>0</v>
      </c>
      <c r="CD22" s="311">
        <v>0</v>
      </c>
      <c r="CE22" s="311">
        <v>0</v>
      </c>
      <c r="CF22" s="311">
        <v>0</v>
      </c>
      <c r="CG22" s="311">
        <v>0</v>
      </c>
      <c r="CH22" s="311">
        <v>0</v>
      </c>
      <c r="CI22" s="311">
        <v>0</v>
      </c>
      <c r="CJ22" s="311">
        <f t="shared" si="25"/>
        <v>0</v>
      </c>
      <c r="CK22" s="311">
        <v>0</v>
      </c>
      <c r="CL22" s="311">
        <v>0</v>
      </c>
      <c r="CM22" s="311">
        <v>0</v>
      </c>
      <c r="CN22" s="311">
        <v>0</v>
      </c>
      <c r="CO22" s="311">
        <v>0</v>
      </c>
      <c r="CP22" s="311">
        <v>0</v>
      </c>
      <c r="CQ22" s="311">
        <v>0</v>
      </c>
      <c r="CR22" s="311">
        <f t="shared" si="26"/>
        <v>0</v>
      </c>
      <c r="CS22" s="311">
        <v>0</v>
      </c>
      <c r="CT22" s="311">
        <v>0</v>
      </c>
      <c r="CU22" s="311">
        <v>0</v>
      </c>
      <c r="CV22" s="311">
        <v>0</v>
      </c>
      <c r="CW22" s="311">
        <v>0</v>
      </c>
      <c r="CX22" s="311">
        <v>0</v>
      </c>
      <c r="CY22" s="311">
        <v>0</v>
      </c>
    </row>
    <row r="23" spans="1:103" s="282" customFormat="1" ht="12" customHeight="1">
      <c r="A23" s="277" t="s">
        <v>555</v>
      </c>
      <c r="B23" s="278" t="s">
        <v>594</v>
      </c>
      <c r="C23" s="277" t="s">
        <v>595</v>
      </c>
      <c r="D23" s="311">
        <f t="shared" si="3"/>
        <v>0</v>
      </c>
      <c r="E23" s="311">
        <f t="shared" si="4"/>
        <v>0</v>
      </c>
      <c r="F23" s="311">
        <f t="shared" si="5"/>
        <v>0</v>
      </c>
      <c r="G23" s="311">
        <f t="shared" si="6"/>
        <v>0</v>
      </c>
      <c r="H23" s="311">
        <f t="shared" si="7"/>
        <v>0</v>
      </c>
      <c r="I23" s="311">
        <f t="shared" si="8"/>
        <v>0</v>
      </c>
      <c r="J23" s="311">
        <f t="shared" si="9"/>
        <v>0</v>
      </c>
      <c r="K23" s="311">
        <f t="shared" si="10"/>
        <v>0</v>
      </c>
      <c r="L23" s="311">
        <f t="shared" si="11"/>
        <v>0</v>
      </c>
      <c r="M23" s="311">
        <f t="shared" si="12"/>
        <v>0</v>
      </c>
      <c r="N23" s="311">
        <f t="shared" si="13"/>
        <v>0</v>
      </c>
      <c r="O23" s="311">
        <f t="shared" si="14"/>
        <v>0</v>
      </c>
      <c r="P23" s="311">
        <f t="shared" si="15"/>
        <v>0</v>
      </c>
      <c r="Q23" s="311">
        <f t="shared" si="16"/>
        <v>0</v>
      </c>
      <c r="R23" s="311">
        <f t="shared" si="16"/>
        <v>0</v>
      </c>
      <c r="S23" s="311">
        <f t="shared" si="16"/>
        <v>0</v>
      </c>
      <c r="T23" s="311">
        <f t="shared" si="16"/>
        <v>0</v>
      </c>
      <c r="U23" s="311">
        <f t="shared" si="16"/>
        <v>0</v>
      </c>
      <c r="V23" s="311">
        <f t="shared" si="16"/>
        <v>0</v>
      </c>
      <c r="W23" s="311">
        <f t="shared" si="16"/>
        <v>0</v>
      </c>
      <c r="X23" s="311">
        <f t="shared" si="17"/>
        <v>0</v>
      </c>
      <c r="Y23" s="311">
        <v>0</v>
      </c>
      <c r="Z23" s="311">
        <v>0</v>
      </c>
      <c r="AA23" s="311">
        <v>0</v>
      </c>
      <c r="AB23" s="311">
        <v>0</v>
      </c>
      <c r="AC23" s="311">
        <v>0</v>
      </c>
      <c r="AD23" s="311">
        <v>0</v>
      </c>
      <c r="AE23" s="311">
        <v>0</v>
      </c>
      <c r="AF23" s="311">
        <f t="shared" si="18"/>
        <v>0</v>
      </c>
      <c r="AG23" s="311">
        <v>0</v>
      </c>
      <c r="AH23" s="311">
        <v>0</v>
      </c>
      <c r="AI23" s="311">
        <v>0</v>
      </c>
      <c r="AJ23" s="311">
        <v>0</v>
      </c>
      <c r="AK23" s="311">
        <v>0</v>
      </c>
      <c r="AL23" s="311">
        <v>0</v>
      </c>
      <c r="AM23" s="311">
        <v>0</v>
      </c>
      <c r="AN23" s="311">
        <f t="shared" si="19"/>
        <v>0</v>
      </c>
      <c r="AO23" s="311">
        <v>0</v>
      </c>
      <c r="AP23" s="311">
        <v>0</v>
      </c>
      <c r="AQ23" s="311">
        <v>0</v>
      </c>
      <c r="AR23" s="311">
        <v>0</v>
      </c>
      <c r="AS23" s="311">
        <v>0</v>
      </c>
      <c r="AT23" s="311">
        <v>0</v>
      </c>
      <c r="AU23" s="311">
        <v>0</v>
      </c>
      <c r="AV23" s="311">
        <f t="shared" si="20"/>
        <v>0</v>
      </c>
      <c r="AW23" s="311">
        <v>0</v>
      </c>
      <c r="AX23" s="311">
        <v>0</v>
      </c>
      <c r="AY23" s="311">
        <v>0</v>
      </c>
      <c r="AZ23" s="311">
        <v>0</v>
      </c>
      <c r="BA23" s="311">
        <v>0</v>
      </c>
      <c r="BB23" s="311">
        <v>0</v>
      </c>
      <c r="BC23" s="311">
        <v>0</v>
      </c>
      <c r="BD23" s="311">
        <f t="shared" si="21"/>
        <v>0</v>
      </c>
      <c r="BE23" s="311">
        <v>0</v>
      </c>
      <c r="BF23" s="311">
        <v>0</v>
      </c>
      <c r="BG23" s="311">
        <v>0</v>
      </c>
      <c r="BH23" s="311">
        <v>0</v>
      </c>
      <c r="BI23" s="311">
        <v>0</v>
      </c>
      <c r="BJ23" s="311">
        <v>0</v>
      </c>
      <c r="BK23" s="311">
        <v>0</v>
      </c>
      <c r="BL23" s="311">
        <f t="shared" si="22"/>
        <v>0</v>
      </c>
      <c r="BM23" s="311">
        <v>0</v>
      </c>
      <c r="BN23" s="311">
        <v>0</v>
      </c>
      <c r="BO23" s="311">
        <v>0</v>
      </c>
      <c r="BP23" s="311">
        <v>0</v>
      </c>
      <c r="BQ23" s="311">
        <v>0</v>
      </c>
      <c r="BR23" s="311">
        <v>0</v>
      </c>
      <c r="BS23" s="311">
        <v>0</v>
      </c>
      <c r="BT23" s="311">
        <f t="shared" si="23"/>
        <v>0</v>
      </c>
      <c r="BU23" s="311">
        <v>0</v>
      </c>
      <c r="BV23" s="311">
        <v>0</v>
      </c>
      <c r="BW23" s="311">
        <v>0</v>
      </c>
      <c r="BX23" s="311">
        <v>0</v>
      </c>
      <c r="BY23" s="311">
        <v>0</v>
      </c>
      <c r="BZ23" s="311">
        <v>0</v>
      </c>
      <c r="CA23" s="311">
        <v>0</v>
      </c>
      <c r="CB23" s="311">
        <f t="shared" si="24"/>
        <v>0</v>
      </c>
      <c r="CC23" s="311">
        <v>0</v>
      </c>
      <c r="CD23" s="311">
        <v>0</v>
      </c>
      <c r="CE23" s="311">
        <v>0</v>
      </c>
      <c r="CF23" s="311">
        <v>0</v>
      </c>
      <c r="CG23" s="311">
        <v>0</v>
      </c>
      <c r="CH23" s="311">
        <v>0</v>
      </c>
      <c r="CI23" s="311">
        <v>0</v>
      </c>
      <c r="CJ23" s="311">
        <f t="shared" si="25"/>
        <v>0</v>
      </c>
      <c r="CK23" s="311">
        <v>0</v>
      </c>
      <c r="CL23" s="311">
        <v>0</v>
      </c>
      <c r="CM23" s="311">
        <v>0</v>
      </c>
      <c r="CN23" s="311">
        <v>0</v>
      </c>
      <c r="CO23" s="311">
        <v>0</v>
      </c>
      <c r="CP23" s="311">
        <v>0</v>
      </c>
      <c r="CQ23" s="311">
        <v>0</v>
      </c>
      <c r="CR23" s="311">
        <f t="shared" si="26"/>
        <v>0</v>
      </c>
      <c r="CS23" s="311">
        <v>0</v>
      </c>
      <c r="CT23" s="311">
        <v>0</v>
      </c>
      <c r="CU23" s="311">
        <v>0</v>
      </c>
      <c r="CV23" s="311">
        <v>0</v>
      </c>
      <c r="CW23" s="311">
        <v>0</v>
      </c>
      <c r="CX23" s="311">
        <v>0</v>
      </c>
      <c r="CY23" s="311">
        <v>0</v>
      </c>
    </row>
    <row r="24" spans="1:103" s="282" customFormat="1" ht="12" customHeight="1">
      <c r="A24" s="277" t="s">
        <v>555</v>
      </c>
      <c r="B24" s="278" t="s">
        <v>596</v>
      </c>
      <c r="C24" s="277" t="s">
        <v>597</v>
      </c>
      <c r="D24" s="311">
        <f t="shared" si="3"/>
        <v>0</v>
      </c>
      <c r="E24" s="311">
        <f t="shared" si="4"/>
        <v>0</v>
      </c>
      <c r="F24" s="311">
        <f t="shared" si="5"/>
        <v>0</v>
      </c>
      <c r="G24" s="311">
        <f t="shared" si="6"/>
        <v>0</v>
      </c>
      <c r="H24" s="311">
        <f t="shared" si="7"/>
        <v>0</v>
      </c>
      <c r="I24" s="311">
        <f t="shared" si="8"/>
        <v>0</v>
      </c>
      <c r="J24" s="311">
        <f t="shared" si="9"/>
        <v>0</v>
      </c>
      <c r="K24" s="311">
        <f t="shared" si="10"/>
        <v>0</v>
      </c>
      <c r="L24" s="311">
        <f t="shared" si="11"/>
        <v>0</v>
      </c>
      <c r="M24" s="311">
        <f t="shared" si="12"/>
        <v>0</v>
      </c>
      <c r="N24" s="311">
        <f t="shared" si="13"/>
        <v>0</v>
      </c>
      <c r="O24" s="311">
        <f t="shared" si="14"/>
        <v>0</v>
      </c>
      <c r="P24" s="311">
        <f t="shared" si="15"/>
        <v>0</v>
      </c>
      <c r="Q24" s="311">
        <f t="shared" si="16"/>
        <v>0</v>
      </c>
      <c r="R24" s="311">
        <f t="shared" si="16"/>
        <v>0</v>
      </c>
      <c r="S24" s="311">
        <f t="shared" si="16"/>
        <v>0</v>
      </c>
      <c r="T24" s="311">
        <f t="shared" si="16"/>
        <v>0</v>
      </c>
      <c r="U24" s="311">
        <f t="shared" si="16"/>
        <v>0</v>
      </c>
      <c r="V24" s="311">
        <f t="shared" si="16"/>
        <v>0</v>
      </c>
      <c r="W24" s="311">
        <f t="shared" si="16"/>
        <v>0</v>
      </c>
      <c r="X24" s="311">
        <f t="shared" si="17"/>
        <v>0</v>
      </c>
      <c r="Y24" s="311">
        <v>0</v>
      </c>
      <c r="Z24" s="311">
        <v>0</v>
      </c>
      <c r="AA24" s="311">
        <v>0</v>
      </c>
      <c r="AB24" s="311">
        <v>0</v>
      </c>
      <c r="AC24" s="311">
        <v>0</v>
      </c>
      <c r="AD24" s="311">
        <v>0</v>
      </c>
      <c r="AE24" s="311">
        <v>0</v>
      </c>
      <c r="AF24" s="311">
        <f t="shared" si="18"/>
        <v>0</v>
      </c>
      <c r="AG24" s="311">
        <v>0</v>
      </c>
      <c r="AH24" s="311">
        <v>0</v>
      </c>
      <c r="AI24" s="311">
        <v>0</v>
      </c>
      <c r="AJ24" s="311">
        <v>0</v>
      </c>
      <c r="AK24" s="311">
        <v>0</v>
      </c>
      <c r="AL24" s="311">
        <v>0</v>
      </c>
      <c r="AM24" s="311">
        <v>0</v>
      </c>
      <c r="AN24" s="311">
        <f t="shared" si="19"/>
        <v>0</v>
      </c>
      <c r="AO24" s="311">
        <v>0</v>
      </c>
      <c r="AP24" s="311">
        <v>0</v>
      </c>
      <c r="AQ24" s="311">
        <v>0</v>
      </c>
      <c r="AR24" s="311">
        <v>0</v>
      </c>
      <c r="AS24" s="311">
        <v>0</v>
      </c>
      <c r="AT24" s="311">
        <v>0</v>
      </c>
      <c r="AU24" s="311">
        <v>0</v>
      </c>
      <c r="AV24" s="311">
        <f t="shared" si="20"/>
        <v>0</v>
      </c>
      <c r="AW24" s="311">
        <v>0</v>
      </c>
      <c r="AX24" s="311">
        <v>0</v>
      </c>
      <c r="AY24" s="311">
        <v>0</v>
      </c>
      <c r="AZ24" s="311">
        <v>0</v>
      </c>
      <c r="BA24" s="311">
        <v>0</v>
      </c>
      <c r="BB24" s="311">
        <v>0</v>
      </c>
      <c r="BC24" s="311">
        <v>0</v>
      </c>
      <c r="BD24" s="311">
        <f t="shared" si="21"/>
        <v>0</v>
      </c>
      <c r="BE24" s="311">
        <v>0</v>
      </c>
      <c r="BF24" s="311">
        <v>0</v>
      </c>
      <c r="BG24" s="311">
        <v>0</v>
      </c>
      <c r="BH24" s="311">
        <v>0</v>
      </c>
      <c r="BI24" s="311">
        <v>0</v>
      </c>
      <c r="BJ24" s="311">
        <v>0</v>
      </c>
      <c r="BK24" s="311">
        <v>0</v>
      </c>
      <c r="BL24" s="311">
        <f t="shared" si="22"/>
        <v>0</v>
      </c>
      <c r="BM24" s="311">
        <v>0</v>
      </c>
      <c r="BN24" s="311">
        <v>0</v>
      </c>
      <c r="BO24" s="311">
        <v>0</v>
      </c>
      <c r="BP24" s="311">
        <v>0</v>
      </c>
      <c r="BQ24" s="311">
        <v>0</v>
      </c>
      <c r="BR24" s="311">
        <v>0</v>
      </c>
      <c r="BS24" s="311">
        <v>0</v>
      </c>
      <c r="BT24" s="311">
        <f t="shared" si="23"/>
        <v>0</v>
      </c>
      <c r="BU24" s="311">
        <v>0</v>
      </c>
      <c r="BV24" s="311">
        <v>0</v>
      </c>
      <c r="BW24" s="311">
        <v>0</v>
      </c>
      <c r="BX24" s="311">
        <v>0</v>
      </c>
      <c r="BY24" s="311">
        <v>0</v>
      </c>
      <c r="BZ24" s="311">
        <v>0</v>
      </c>
      <c r="CA24" s="311">
        <v>0</v>
      </c>
      <c r="CB24" s="311">
        <f t="shared" si="24"/>
        <v>0</v>
      </c>
      <c r="CC24" s="311">
        <v>0</v>
      </c>
      <c r="CD24" s="311">
        <v>0</v>
      </c>
      <c r="CE24" s="311">
        <v>0</v>
      </c>
      <c r="CF24" s="311">
        <v>0</v>
      </c>
      <c r="CG24" s="311">
        <v>0</v>
      </c>
      <c r="CH24" s="311">
        <v>0</v>
      </c>
      <c r="CI24" s="311">
        <v>0</v>
      </c>
      <c r="CJ24" s="311">
        <f t="shared" si="25"/>
        <v>0</v>
      </c>
      <c r="CK24" s="311">
        <v>0</v>
      </c>
      <c r="CL24" s="311">
        <v>0</v>
      </c>
      <c r="CM24" s="311">
        <v>0</v>
      </c>
      <c r="CN24" s="311">
        <v>0</v>
      </c>
      <c r="CO24" s="311">
        <v>0</v>
      </c>
      <c r="CP24" s="311">
        <v>0</v>
      </c>
      <c r="CQ24" s="311">
        <v>0</v>
      </c>
      <c r="CR24" s="311">
        <f t="shared" si="26"/>
        <v>0</v>
      </c>
      <c r="CS24" s="311">
        <v>0</v>
      </c>
      <c r="CT24" s="311">
        <v>0</v>
      </c>
      <c r="CU24" s="311">
        <v>0</v>
      </c>
      <c r="CV24" s="311">
        <v>0</v>
      </c>
      <c r="CW24" s="311">
        <v>0</v>
      </c>
      <c r="CX24" s="311">
        <v>0</v>
      </c>
      <c r="CY24" s="311">
        <v>0</v>
      </c>
    </row>
    <row r="25" spans="1:103" s="282" customFormat="1" ht="12" customHeight="1">
      <c r="A25" s="277" t="s">
        <v>555</v>
      </c>
      <c r="B25" s="278" t="s">
        <v>598</v>
      </c>
      <c r="C25" s="277" t="s">
        <v>599</v>
      </c>
      <c r="D25" s="311">
        <f t="shared" si="3"/>
        <v>0</v>
      </c>
      <c r="E25" s="311">
        <f t="shared" si="4"/>
        <v>0</v>
      </c>
      <c r="F25" s="311">
        <f t="shared" si="5"/>
        <v>0</v>
      </c>
      <c r="G25" s="311">
        <f t="shared" si="6"/>
        <v>0</v>
      </c>
      <c r="H25" s="311">
        <f t="shared" si="7"/>
        <v>0</v>
      </c>
      <c r="I25" s="311">
        <f t="shared" si="8"/>
        <v>0</v>
      </c>
      <c r="J25" s="311">
        <f t="shared" si="9"/>
        <v>0</v>
      </c>
      <c r="K25" s="311">
        <f t="shared" si="10"/>
        <v>0</v>
      </c>
      <c r="L25" s="311">
        <f t="shared" si="11"/>
        <v>0</v>
      </c>
      <c r="M25" s="311">
        <f t="shared" si="12"/>
        <v>0</v>
      </c>
      <c r="N25" s="311">
        <f t="shared" si="13"/>
        <v>0</v>
      </c>
      <c r="O25" s="311">
        <f t="shared" si="14"/>
        <v>0</v>
      </c>
      <c r="P25" s="311">
        <f t="shared" si="15"/>
        <v>0</v>
      </c>
      <c r="Q25" s="311">
        <f t="shared" si="16"/>
        <v>0</v>
      </c>
      <c r="R25" s="311">
        <f t="shared" si="16"/>
        <v>0</v>
      </c>
      <c r="S25" s="311">
        <f t="shared" si="16"/>
        <v>0</v>
      </c>
      <c r="T25" s="311">
        <f t="shared" si="16"/>
        <v>0</v>
      </c>
      <c r="U25" s="311">
        <f t="shared" si="16"/>
        <v>0</v>
      </c>
      <c r="V25" s="311">
        <f t="shared" si="16"/>
        <v>0</v>
      </c>
      <c r="W25" s="311">
        <f t="shared" si="16"/>
        <v>0</v>
      </c>
      <c r="X25" s="311">
        <f t="shared" si="17"/>
        <v>0</v>
      </c>
      <c r="Y25" s="311">
        <v>0</v>
      </c>
      <c r="Z25" s="311">
        <v>0</v>
      </c>
      <c r="AA25" s="311">
        <v>0</v>
      </c>
      <c r="AB25" s="311">
        <v>0</v>
      </c>
      <c r="AC25" s="311">
        <v>0</v>
      </c>
      <c r="AD25" s="311">
        <v>0</v>
      </c>
      <c r="AE25" s="311">
        <v>0</v>
      </c>
      <c r="AF25" s="311">
        <f t="shared" si="18"/>
        <v>0</v>
      </c>
      <c r="AG25" s="311">
        <v>0</v>
      </c>
      <c r="AH25" s="311">
        <v>0</v>
      </c>
      <c r="AI25" s="311">
        <v>0</v>
      </c>
      <c r="AJ25" s="311">
        <v>0</v>
      </c>
      <c r="AK25" s="311">
        <v>0</v>
      </c>
      <c r="AL25" s="311">
        <v>0</v>
      </c>
      <c r="AM25" s="311">
        <v>0</v>
      </c>
      <c r="AN25" s="311">
        <f t="shared" si="19"/>
        <v>0</v>
      </c>
      <c r="AO25" s="311">
        <v>0</v>
      </c>
      <c r="AP25" s="311">
        <v>0</v>
      </c>
      <c r="AQ25" s="311">
        <v>0</v>
      </c>
      <c r="AR25" s="311">
        <v>0</v>
      </c>
      <c r="AS25" s="311">
        <v>0</v>
      </c>
      <c r="AT25" s="311">
        <v>0</v>
      </c>
      <c r="AU25" s="311">
        <v>0</v>
      </c>
      <c r="AV25" s="311">
        <f t="shared" si="20"/>
        <v>0</v>
      </c>
      <c r="AW25" s="311">
        <v>0</v>
      </c>
      <c r="AX25" s="311">
        <v>0</v>
      </c>
      <c r="AY25" s="311">
        <v>0</v>
      </c>
      <c r="AZ25" s="311">
        <v>0</v>
      </c>
      <c r="BA25" s="311">
        <v>0</v>
      </c>
      <c r="BB25" s="311">
        <v>0</v>
      </c>
      <c r="BC25" s="311">
        <v>0</v>
      </c>
      <c r="BD25" s="311">
        <f t="shared" si="21"/>
        <v>0</v>
      </c>
      <c r="BE25" s="311">
        <v>0</v>
      </c>
      <c r="BF25" s="311">
        <v>0</v>
      </c>
      <c r="BG25" s="311">
        <v>0</v>
      </c>
      <c r="BH25" s="311">
        <v>0</v>
      </c>
      <c r="BI25" s="311">
        <v>0</v>
      </c>
      <c r="BJ25" s="311">
        <v>0</v>
      </c>
      <c r="BK25" s="311">
        <v>0</v>
      </c>
      <c r="BL25" s="311">
        <f t="shared" si="22"/>
        <v>0</v>
      </c>
      <c r="BM25" s="311">
        <v>0</v>
      </c>
      <c r="BN25" s="311">
        <v>0</v>
      </c>
      <c r="BO25" s="311">
        <v>0</v>
      </c>
      <c r="BP25" s="311">
        <v>0</v>
      </c>
      <c r="BQ25" s="311">
        <v>0</v>
      </c>
      <c r="BR25" s="311">
        <v>0</v>
      </c>
      <c r="BS25" s="311">
        <v>0</v>
      </c>
      <c r="BT25" s="311">
        <f t="shared" si="23"/>
        <v>0</v>
      </c>
      <c r="BU25" s="311">
        <v>0</v>
      </c>
      <c r="BV25" s="311">
        <v>0</v>
      </c>
      <c r="BW25" s="311">
        <v>0</v>
      </c>
      <c r="BX25" s="311">
        <v>0</v>
      </c>
      <c r="BY25" s="311">
        <v>0</v>
      </c>
      <c r="BZ25" s="311">
        <v>0</v>
      </c>
      <c r="CA25" s="311">
        <v>0</v>
      </c>
      <c r="CB25" s="311">
        <f t="shared" si="24"/>
        <v>0</v>
      </c>
      <c r="CC25" s="311">
        <v>0</v>
      </c>
      <c r="CD25" s="311">
        <v>0</v>
      </c>
      <c r="CE25" s="311">
        <v>0</v>
      </c>
      <c r="CF25" s="311">
        <v>0</v>
      </c>
      <c r="CG25" s="311">
        <v>0</v>
      </c>
      <c r="CH25" s="311">
        <v>0</v>
      </c>
      <c r="CI25" s="311">
        <v>0</v>
      </c>
      <c r="CJ25" s="311">
        <f t="shared" si="25"/>
        <v>0</v>
      </c>
      <c r="CK25" s="311">
        <v>0</v>
      </c>
      <c r="CL25" s="311">
        <v>0</v>
      </c>
      <c r="CM25" s="311">
        <v>0</v>
      </c>
      <c r="CN25" s="311">
        <v>0</v>
      </c>
      <c r="CO25" s="311">
        <v>0</v>
      </c>
      <c r="CP25" s="311">
        <v>0</v>
      </c>
      <c r="CQ25" s="311">
        <v>0</v>
      </c>
      <c r="CR25" s="311">
        <f t="shared" si="26"/>
        <v>0</v>
      </c>
      <c r="CS25" s="311">
        <v>0</v>
      </c>
      <c r="CT25" s="311">
        <v>0</v>
      </c>
      <c r="CU25" s="311">
        <v>0</v>
      </c>
      <c r="CV25" s="311">
        <v>0</v>
      </c>
      <c r="CW25" s="311">
        <v>0</v>
      </c>
      <c r="CX25" s="311">
        <v>0</v>
      </c>
      <c r="CY25" s="311">
        <v>0</v>
      </c>
    </row>
    <row r="26" spans="1:103" s="282" customFormat="1" ht="12" customHeight="1">
      <c r="A26" s="277" t="s">
        <v>555</v>
      </c>
      <c r="B26" s="278" t="s">
        <v>600</v>
      </c>
      <c r="C26" s="277" t="s">
        <v>601</v>
      </c>
      <c r="D26" s="311">
        <f t="shared" si="3"/>
        <v>0</v>
      </c>
      <c r="E26" s="311">
        <f t="shared" si="4"/>
        <v>0</v>
      </c>
      <c r="F26" s="311">
        <f t="shared" si="5"/>
        <v>0</v>
      </c>
      <c r="G26" s="311">
        <f t="shared" si="6"/>
        <v>0</v>
      </c>
      <c r="H26" s="311">
        <f t="shared" si="7"/>
        <v>0</v>
      </c>
      <c r="I26" s="311">
        <f t="shared" si="8"/>
        <v>0</v>
      </c>
      <c r="J26" s="311">
        <f t="shared" si="9"/>
        <v>0</v>
      </c>
      <c r="K26" s="311">
        <f t="shared" si="10"/>
        <v>0</v>
      </c>
      <c r="L26" s="311">
        <f t="shared" si="11"/>
        <v>0</v>
      </c>
      <c r="M26" s="311">
        <f t="shared" si="12"/>
        <v>0</v>
      </c>
      <c r="N26" s="311">
        <f t="shared" si="13"/>
        <v>0</v>
      </c>
      <c r="O26" s="311">
        <f t="shared" si="14"/>
        <v>0</v>
      </c>
      <c r="P26" s="311">
        <f t="shared" si="15"/>
        <v>0</v>
      </c>
      <c r="Q26" s="311">
        <f t="shared" si="16"/>
        <v>0</v>
      </c>
      <c r="R26" s="311">
        <f t="shared" si="16"/>
        <v>0</v>
      </c>
      <c r="S26" s="311">
        <f t="shared" si="16"/>
        <v>0</v>
      </c>
      <c r="T26" s="311">
        <f t="shared" si="16"/>
        <v>0</v>
      </c>
      <c r="U26" s="311">
        <f t="shared" si="16"/>
        <v>0</v>
      </c>
      <c r="V26" s="311">
        <f t="shared" si="16"/>
        <v>0</v>
      </c>
      <c r="W26" s="311">
        <f t="shared" si="16"/>
        <v>0</v>
      </c>
      <c r="X26" s="311">
        <f t="shared" si="17"/>
        <v>0</v>
      </c>
      <c r="Y26" s="311">
        <v>0</v>
      </c>
      <c r="Z26" s="311">
        <v>0</v>
      </c>
      <c r="AA26" s="311">
        <v>0</v>
      </c>
      <c r="AB26" s="311">
        <v>0</v>
      </c>
      <c r="AC26" s="311">
        <v>0</v>
      </c>
      <c r="AD26" s="311">
        <v>0</v>
      </c>
      <c r="AE26" s="311">
        <v>0</v>
      </c>
      <c r="AF26" s="311">
        <f t="shared" si="18"/>
        <v>0</v>
      </c>
      <c r="AG26" s="311">
        <v>0</v>
      </c>
      <c r="AH26" s="311">
        <v>0</v>
      </c>
      <c r="AI26" s="311">
        <v>0</v>
      </c>
      <c r="AJ26" s="311">
        <v>0</v>
      </c>
      <c r="AK26" s="311">
        <v>0</v>
      </c>
      <c r="AL26" s="311">
        <v>0</v>
      </c>
      <c r="AM26" s="311">
        <v>0</v>
      </c>
      <c r="AN26" s="311">
        <f t="shared" si="19"/>
        <v>0</v>
      </c>
      <c r="AO26" s="311">
        <v>0</v>
      </c>
      <c r="AP26" s="311">
        <v>0</v>
      </c>
      <c r="AQ26" s="311">
        <v>0</v>
      </c>
      <c r="AR26" s="311">
        <v>0</v>
      </c>
      <c r="AS26" s="311">
        <v>0</v>
      </c>
      <c r="AT26" s="311">
        <v>0</v>
      </c>
      <c r="AU26" s="311">
        <v>0</v>
      </c>
      <c r="AV26" s="311">
        <f t="shared" si="20"/>
        <v>0</v>
      </c>
      <c r="AW26" s="311">
        <v>0</v>
      </c>
      <c r="AX26" s="311">
        <v>0</v>
      </c>
      <c r="AY26" s="311">
        <v>0</v>
      </c>
      <c r="AZ26" s="311">
        <v>0</v>
      </c>
      <c r="BA26" s="311">
        <v>0</v>
      </c>
      <c r="BB26" s="311">
        <v>0</v>
      </c>
      <c r="BC26" s="311">
        <v>0</v>
      </c>
      <c r="BD26" s="311">
        <f t="shared" si="21"/>
        <v>0</v>
      </c>
      <c r="BE26" s="311">
        <v>0</v>
      </c>
      <c r="BF26" s="311">
        <v>0</v>
      </c>
      <c r="BG26" s="311">
        <v>0</v>
      </c>
      <c r="BH26" s="311">
        <v>0</v>
      </c>
      <c r="BI26" s="311">
        <v>0</v>
      </c>
      <c r="BJ26" s="311">
        <v>0</v>
      </c>
      <c r="BK26" s="311">
        <v>0</v>
      </c>
      <c r="BL26" s="311">
        <f t="shared" si="22"/>
        <v>0</v>
      </c>
      <c r="BM26" s="311">
        <v>0</v>
      </c>
      <c r="BN26" s="311">
        <v>0</v>
      </c>
      <c r="BO26" s="311">
        <v>0</v>
      </c>
      <c r="BP26" s="311">
        <v>0</v>
      </c>
      <c r="BQ26" s="311">
        <v>0</v>
      </c>
      <c r="BR26" s="311">
        <v>0</v>
      </c>
      <c r="BS26" s="311">
        <v>0</v>
      </c>
      <c r="BT26" s="311">
        <f t="shared" si="23"/>
        <v>0</v>
      </c>
      <c r="BU26" s="311">
        <v>0</v>
      </c>
      <c r="BV26" s="311">
        <v>0</v>
      </c>
      <c r="BW26" s="311">
        <v>0</v>
      </c>
      <c r="BX26" s="311">
        <v>0</v>
      </c>
      <c r="BY26" s="311">
        <v>0</v>
      </c>
      <c r="BZ26" s="311">
        <v>0</v>
      </c>
      <c r="CA26" s="311">
        <v>0</v>
      </c>
      <c r="CB26" s="311">
        <f t="shared" si="24"/>
        <v>0</v>
      </c>
      <c r="CC26" s="311">
        <v>0</v>
      </c>
      <c r="CD26" s="311">
        <v>0</v>
      </c>
      <c r="CE26" s="311">
        <v>0</v>
      </c>
      <c r="CF26" s="311">
        <v>0</v>
      </c>
      <c r="CG26" s="311">
        <v>0</v>
      </c>
      <c r="CH26" s="311">
        <v>0</v>
      </c>
      <c r="CI26" s="311">
        <v>0</v>
      </c>
      <c r="CJ26" s="311">
        <f t="shared" si="25"/>
        <v>0</v>
      </c>
      <c r="CK26" s="311">
        <v>0</v>
      </c>
      <c r="CL26" s="311">
        <v>0</v>
      </c>
      <c r="CM26" s="311">
        <v>0</v>
      </c>
      <c r="CN26" s="311">
        <v>0</v>
      </c>
      <c r="CO26" s="311">
        <v>0</v>
      </c>
      <c r="CP26" s="311">
        <v>0</v>
      </c>
      <c r="CQ26" s="311">
        <v>0</v>
      </c>
      <c r="CR26" s="311">
        <f t="shared" si="26"/>
        <v>0</v>
      </c>
      <c r="CS26" s="311">
        <v>0</v>
      </c>
      <c r="CT26" s="311">
        <v>0</v>
      </c>
      <c r="CU26" s="311">
        <v>0</v>
      </c>
      <c r="CV26" s="311">
        <v>0</v>
      </c>
      <c r="CW26" s="311">
        <v>0</v>
      </c>
      <c r="CX26" s="311">
        <v>0</v>
      </c>
      <c r="CY26" s="311">
        <v>0</v>
      </c>
    </row>
    <row r="27" spans="1:103" s="282" customFormat="1" ht="12" customHeight="1">
      <c r="A27" s="277" t="s">
        <v>555</v>
      </c>
      <c r="B27" s="278" t="s">
        <v>602</v>
      </c>
      <c r="C27" s="277" t="s">
        <v>603</v>
      </c>
      <c r="D27" s="311">
        <f t="shared" si="3"/>
        <v>0</v>
      </c>
      <c r="E27" s="311">
        <f t="shared" si="4"/>
        <v>0</v>
      </c>
      <c r="F27" s="311">
        <f t="shared" si="5"/>
        <v>0</v>
      </c>
      <c r="G27" s="311">
        <f t="shared" si="6"/>
        <v>0</v>
      </c>
      <c r="H27" s="311">
        <f t="shared" si="7"/>
        <v>0</v>
      </c>
      <c r="I27" s="311">
        <f t="shared" si="8"/>
        <v>0</v>
      </c>
      <c r="J27" s="311">
        <f t="shared" si="9"/>
        <v>0</v>
      </c>
      <c r="K27" s="311">
        <f t="shared" si="10"/>
        <v>0</v>
      </c>
      <c r="L27" s="311">
        <f t="shared" si="11"/>
        <v>0</v>
      </c>
      <c r="M27" s="311">
        <f t="shared" si="12"/>
        <v>0</v>
      </c>
      <c r="N27" s="311">
        <f t="shared" si="13"/>
        <v>0</v>
      </c>
      <c r="O27" s="311">
        <f t="shared" si="14"/>
        <v>0</v>
      </c>
      <c r="P27" s="311">
        <f t="shared" si="15"/>
        <v>0</v>
      </c>
      <c r="Q27" s="311">
        <f t="shared" si="16"/>
        <v>0</v>
      </c>
      <c r="R27" s="311">
        <f t="shared" si="16"/>
        <v>0</v>
      </c>
      <c r="S27" s="311">
        <f t="shared" si="16"/>
        <v>0</v>
      </c>
      <c r="T27" s="311">
        <f t="shared" si="16"/>
        <v>0</v>
      </c>
      <c r="U27" s="311">
        <f t="shared" si="16"/>
        <v>0</v>
      </c>
      <c r="V27" s="311">
        <f t="shared" si="16"/>
        <v>0</v>
      </c>
      <c r="W27" s="311">
        <f t="shared" si="16"/>
        <v>0</v>
      </c>
      <c r="X27" s="311">
        <f t="shared" si="17"/>
        <v>0</v>
      </c>
      <c r="Y27" s="311">
        <v>0</v>
      </c>
      <c r="Z27" s="311">
        <v>0</v>
      </c>
      <c r="AA27" s="311">
        <v>0</v>
      </c>
      <c r="AB27" s="311">
        <v>0</v>
      </c>
      <c r="AC27" s="311">
        <v>0</v>
      </c>
      <c r="AD27" s="311">
        <v>0</v>
      </c>
      <c r="AE27" s="311">
        <v>0</v>
      </c>
      <c r="AF27" s="311">
        <f t="shared" si="18"/>
        <v>0</v>
      </c>
      <c r="AG27" s="311">
        <v>0</v>
      </c>
      <c r="AH27" s="311">
        <v>0</v>
      </c>
      <c r="AI27" s="311">
        <v>0</v>
      </c>
      <c r="AJ27" s="311">
        <v>0</v>
      </c>
      <c r="AK27" s="311">
        <v>0</v>
      </c>
      <c r="AL27" s="311">
        <v>0</v>
      </c>
      <c r="AM27" s="311">
        <v>0</v>
      </c>
      <c r="AN27" s="311">
        <f t="shared" si="19"/>
        <v>0</v>
      </c>
      <c r="AO27" s="311">
        <v>0</v>
      </c>
      <c r="AP27" s="311">
        <v>0</v>
      </c>
      <c r="AQ27" s="311">
        <v>0</v>
      </c>
      <c r="AR27" s="311">
        <v>0</v>
      </c>
      <c r="AS27" s="311">
        <v>0</v>
      </c>
      <c r="AT27" s="311">
        <v>0</v>
      </c>
      <c r="AU27" s="311">
        <v>0</v>
      </c>
      <c r="AV27" s="311">
        <f t="shared" si="20"/>
        <v>0</v>
      </c>
      <c r="AW27" s="311">
        <v>0</v>
      </c>
      <c r="AX27" s="311">
        <v>0</v>
      </c>
      <c r="AY27" s="311">
        <v>0</v>
      </c>
      <c r="AZ27" s="311">
        <v>0</v>
      </c>
      <c r="BA27" s="311">
        <v>0</v>
      </c>
      <c r="BB27" s="311">
        <v>0</v>
      </c>
      <c r="BC27" s="311">
        <v>0</v>
      </c>
      <c r="BD27" s="311">
        <f t="shared" si="21"/>
        <v>0</v>
      </c>
      <c r="BE27" s="311">
        <v>0</v>
      </c>
      <c r="BF27" s="311">
        <v>0</v>
      </c>
      <c r="BG27" s="311">
        <v>0</v>
      </c>
      <c r="BH27" s="311">
        <v>0</v>
      </c>
      <c r="BI27" s="311">
        <v>0</v>
      </c>
      <c r="BJ27" s="311">
        <v>0</v>
      </c>
      <c r="BK27" s="311">
        <v>0</v>
      </c>
      <c r="BL27" s="311">
        <f t="shared" si="22"/>
        <v>0</v>
      </c>
      <c r="BM27" s="311">
        <v>0</v>
      </c>
      <c r="BN27" s="311">
        <v>0</v>
      </c>
      <c r="BO27" s="311">
        <v>0</v>
      </c>
      <c r="BP27" s="311">
        <v>0</v>
      </c>
      <c r="BQ27" s="311">
        <v>0</v>
      </c>
      <c r="BR27" s="311">
        <v>0</v>
      </c>
      <c r="BS27" s="311">
        <v>0</v>
      </c>
      <c r="BT27" s="311">
        <f t="shared" si="23"/>
        <v>0</v>
      </c>
      <c r="BU27" s="311">
        <v>0</v>
      </c>
      <c r="BV27" s="311">
        <v>0</v>
      </c>
      <c r="BW27" s="311">
        <v>0</v>
      </c>
      <c r="BX27" s="311">
        <v>0</v>
      </c>
      <c r="BY27" s="311">
        <v>0</v>
      </c>
      <c r="BZ27" s="311">
        <v>0</v>
      </c>
      <c r="CA27" s="311">
        <v>0</v>
      </c>
      <c r="CB27" s="311">
        <f t="shared" si="24"/>
        <v>0</v>
      </c>
      <c r="CC27" s="311">
        <v>0</v>
      </c>
      <c r="CD27" s="311">
        <v>0</v>
      </c>
      <c r="CE27" s="311">
        <v>0</v>
      </c>
      <c r="CF27" s="311">
        <v>0</v>
      </c>
      <c r="CG27" s="311">
        <v>0</v>
      </c>
      <c r="CH27" s="311">
        <v>0</v>
      </c>
      <c r="CI27" s="311">
        <v>0</v>
      </c>
      <c r="CJ27" s="311">
        <f t="shared" si="25"/>
        <v>0</v>
      </c>
      <c r="CK27" s="311">
        <v>0</v>
      </c>
      <c r="CL27" s="311">
        <v>0</v>
      </c>
      <c r="CM27" s="311">
        <v>0</v>
      </c>
      <c r="CN27" s="311">
        <v>0</v>
      </c>
      <c r="CO27" s="311">
        <v>0</v>
      </c>
      <c r="CP27" s="311">
        <v>0</v>
      </c>
      <c r="CQ27" s="311">
        <v>0</v>
      </c>
      <c r="CR27" s="311">
        <f t="shared" si="26"/>
        <v>0</v>
      </c>
      <c r="CS27" s="311">
        <v>0</v>
      </c>
      <c r="CT27" s="311">
        <v>0</v>
      </c>
      <c r="CU27" s="311">
        <v>0</v>
      </c>
      <c r="CV27" s="311">
        <v>0</v>
      </c>
      <c r="CW27" s="311">
        <v>0</v>
      </c>
      <c r="CX27" s="311">
        <v>0</v>
      </c>
      <c r="CY27" s="311">
        <v>0</v>
      </c>
    </row>
    <row r="28" spans="1:103" s="282" customFormat="1" ht="12" customHeight="1">
      <c r="A28" s="277" t="s">
        <v>555</v>
      </c>
      <c r="B28" s="278" t="s">
        <v>604</v>
      </c>
      <c r="C28" s="277" t="s">
        <v>605</v>
      </c>
      <c r="D28" s="311">
        <f t="shared" si="3"/>
        <v>0</v>
      </c>
      <c r="E28" s="311">
        <f t="shared" si="4"/>
        <v>0</v>
      </c>
      <c r="F28" s="311">
        <f t="shared" si="5"/>
        <v>0</v>
      </c>
      <c r="G28" s="311">
        <f t="shared" si="6"/>
        <v>0</v>
      </c>
      <c r="H28" s="311">
        <f t="shared" si="7"/>
        <v>0</v>
      </c>
      <c r="I28" s="311">
        <f t="shared" si="8"/>
        <v>0</v>
      </c>
      <c r="J28" s="311">
        <f t="shared" si="9"/>
        <v>0</v>
      </c>
      <c r="K28" s="311">
        <f t="shared" si="10"/>
        <v>0</v>
      </c>
      <c r="L28" s="311">
        <f t="shared" si="11"/>
        <v>0</v>
      </c>
      <c r="M28" s="311">
        <f t="shared" si="12"/>
        <v>0</v>
      </c>
      <c r="N28" s="311">
        <f t="shared" si="13"/>
        <v>0</v>
      </c>
      <c r="O28" s="311">
        <f t="shared" si="14"/>
        <v>0</v>
      </c>
      <c r="P28" s="311">
        <f t="shared" si="15"/>
        <v>0</v>
      </c>
      <c r="Q28" s="311">
        <f t="shared" si="16"/>
        <v>0</v>
      </c>
      <c r="R28" s="311">
        <f t="shared" si="16"/>
        <v>0</v>
      </c>
      <c r="S28" s="311">
        <f t="shared" si="16"/>
        <v>0</v>
      </c>
      <c r="T28" s="311">
        <f t="shared" si="16"/>
        <v>0</v>
      </c>
      <c r="U28" s="311">
        <f t="shared" si="16"/>
        <v>0</v>
      </c>
      <c r="V28" s="311">
        <f t="shared" si="16"/>
        <v>0</v>
      </c>
      <c r="W28" s="311">
        <f t="shared" si="16"/>
        <v>0</v>
      </c>
      <c r="X28" s="311">
        <f t="shared" si="17"/>
        <v>0</v>
      </c>
      <c r="Y28" s="311">
        <v>0</v>
      </c>
      <c r="Z28" s="311">
        <v>0</v>
      </c>
      <c r="AA28" s="311">
        <v>0</v>
      </c>
      <c r="AB28" s="311">
        <v>0</v>
      </c>
      <c r="AC28" s="311">
        <v>0</v>
      </c>
      <c r="AD28" s="311">
        <v>0</v>
      </c>
      <c r="AE28" s="311">
        <v>0</v>
      </c>
      <c r="AF28" s="311">
        <f t="shared" si="18"/>
        <v>0</v>
      </c>
      <c r="AG28" s="311">
        <v>0</v>
      </c>
      <c r="AH28" s="311">
        <v>0</v>
      </c>
      <c r="AI28" s="311">
        <v>0</v>
      </c>
      <c r="AJ28" s="311">
        <v>0</v>
      </c>
      <c r="AK28" s="311">
        <v>0</v>
      </c>
      <c r="AL28" s="311">
        <v>0</v>
      </c>
      <c r="AM28" s="311">
        <v>0</v>
      </c>
      <c r="AN28" s="311">
        <f t="shared" si="19"/>
        <v>0</v>
      </c>
      <c r="AO28" s="311">
        <v>0</v>
      </c>
      <c r="AP28" s="311">
        <v>0</v>
      </c>
      <c r="AQ28" s="311">
        <v>0</v>
      </c>
      <c r="AR28" s="311">
        <v>0</v>
      </c>
      <c r="AS28" s="311">
        <v>0</v>
      </c>
      <c r="AT28" s="311">
        <v>0</v>
      </c>
      <c r="AU28" s="311">
        <v>0</v>
      </c>
      <c r="AV28" s="311">
        <f t="shared" si="20"/>
        <v>0</v>
      </c>
      <c r="AW28" s="311">
        <v>0</v>
      </c>
      <c r="AX28" s="311">
        <v>0</v>
      </c>
      <c r="AY28" s="311">
        <v>0</v>
      </c>
      <c r="AZ28" s="311">
        <v>0</v>
      </c>
      <c r="BA28" s="311">
        <v>0</v>
      </c>
      <c r="BB28" s="311">
        <v>0</v>
      </c>
      <c r="BC28" s="311">
        <v>0</v>
      </c>
      <c r="BD28" s="311">
        <f t="shared" si="21"/>
        <v>0</v>
      </c>
      <c r="BE28" s="311">
        <v>0</v>
      </c>
      <c r="BF28" s="311">
        <v>0</v>
      </c>
      <c r="BG28" s="311">
        <v>0</v>
      </c>
      <c r="BH28" s="311">
        <v>0</v>
      </c>
      <c r="BI28" s="311">
        <v>0</v>
      </c>
      <c r="BJ28" s="311">
        <v>0</v>
      </c>
      <c r="BK28" s="311">
        <v>0</v>
      </c>
      <c r="BL28" s="311">
        <f t="shared" si="22"/>
        <v>0</v>
      </c>
      <c r="BM28" s="311">
        <v>0</v>
      </c>
      <c r="BN28" s="311">
        <v>0</v>
      </c>
      <c r="BO28" s="311">
        <v>0</v>
      </c>
      <c r="BP28" s="311">
        <v>0</v>
      </c>
      <c r="BQ28" s="311">
        <v>0</v>
      </c>
      <c r="BR28" s="311">
        <v>0</v>
      </c>
      <c r="BS28" s="311">
        <v>0</v>
      </c>
      <c r="BT28" s="311">
        <f t="shared" si="23"/>
        <v>0</v>
      </c>
      <c r="BU28" s="311">
        <v>0</v>
      </c>
      <c r="BV28" s="311">
        <v>0</v>
      </c>
      <c r="BW28" s="311">
        <v>0</v>
      </c>
      <c r="BX28" s="311">
        <v>0</v>
      </c>
      <c r="BY28" s="311">
        <v>0</v>
      </c>
      <c r="BZ28" s="311">
        <v>0</v>
      </c>
      <c r="CA28" s="311">
        <v>0</v>
      </c>
      <c r="CB28" s="311">
        <f t="shared" si="24"/>
        <v>0</v>
      </c>
      <c r="CC28" s="311">
        <v>0</v>
      </c>
      <c r="CD28" s="311">
        <v>0</v>
      </c>
      <c r="CE28" s="311">
        <v>0</v>
      </c>
      <c r="CF28" s="311">
        <v>0</v>
      </c>
      <c r="CG28" s="311">
        <v>0</v>
      </c>
      <c r="CH28" s="311">
        <v>0</v>
      </c>
      <c r="CI28" s="311">
        <v>0</v>
      </c>
      <c r="CJ28" s="311">
        <f t="shared" si="25"/>
        <v>0</v>
      </c>
      <c r="CK28" s="311">
        <v>0</v>
      </c>
      <c r="CL28" s="311">
        <v>0</v>
      </c>
      <c r="CM28" s="311">
        <v>0</v>
      </c>
      <c r="CN28" s="311">
        <v>0</v>
      </c>
      <c r="CO28" s="311">
        <v>0</v>
      </c>
      <c r="CP28" s="311">
        <v>0</v>
      </c>
      <c r="CQ28" s="311">
        <v>0</v>
      </c>
      <c r="CR28" s="311">
        <f t="shared" si="26"/>
        <v>0</v>
      </c>
      <c r="CS28" s="311">
        <v>0</v>
      </c>
      <c r="CT28" s="311">
        <v>0</v>
      </c>
      <c r="CU28" s="311">
        <v>0</v>
      </c>
      <c r="CV28" s="311">
        <v>0</v>
      </c>
      <c r="CW28" s="311">
        <v>0</v>
      </c>
      <c r="CX28" s="311">
        <v>0</v>
      </c>
      <c r="CY28" s="311">
        <v>0</v>
      </c>
    </row>
    <row r="29" spans="1:103" s="282" customFormat="1" ht="12" customHeight="1">
      <c r="A29" s="277" t="s">
        <v>555</v>
      </c>
      <c r="B29" s="278" t="s">
        <v>606</v>
      </c>
      <c r="C29" s="277" t="s">
        <v>607</v>
      </c>
      <c r="D29" s="311">
        <f t="shared" si="3"/>
        <v>0</v>
      </c>
      <c r="E29" s="311">
        <f t="shared" si="4"/>
        <v>0</v>
      </c>
      <c r="F29" s="311">
        <f t="shared" si="5"/>
        <v>0</v>
      </c>
      <c r="G29" s="311">
        <f t="shared" si="6"/>
        <v>0</v>
      </c>
      <c r="H29" s="311">
        <f t="shared" si="7"/>
        <v>0</v>
      </c>
      <c r="I29" s="311">
        <f t="shared" si="8"/>
        <v>0</v>
      </c>
      <c r="J29" s="311">
        <f t="shared" si="9"/>
        <v>0</v>
      </c>
      <c r="K29" s="311">
        <f t="shared" si="10"/>
        <v>0</v>
      </c>
      <c r="L29" s="311">
        <f t="shared" si="11"/>
        <v>0</v>
      </c>
      <c r="M29" s="311">
        <f t="shared" si="12"/>
        <v>0</v>
      </c>
      <c r="N29" s="311">
        <f t="shared" si="13"/>
        <v>0</v>
      </c>
      <c r="O29" s="311">
        <f t="shared" si="14"/>
        <v>0</v>
      </c>
      <c r="P29" s="311">
        <f t="shared" si="15"/>
        <v>0</v>
      </c>
      <c r="Q29" s="311">
        <f t="shared" si="16"/>
        <v>0</v>
      </c>
      <c r="R29" s="311">
        <f t="shared" si="16"/>
        <v>0</v>
      </c>
      <c r="S29" s="311">
        <f t="shared" si="16"/>
        <v>0</v>
      </c>
      <c r="T29" s="311">
        <f t="shared" si="16"/>
        <v>0</v>
      </c>
      <c r="U29" s="311">
        <f t="shared" si="16"/>
        <v>0</v>
      </c>
      <c r="V29" s="311">
        <f t="shared" si="16"/>
        <v>0</v>
      </c>
      <c r="W29" s="311">
        <f t="shared" si="16"/>
        <v>0</v>
      </c>
      <c r="X29" s="311">
        <f t="shared" si="17"/>
        <v>0</v>
      </c>
      <c r="Y29" s="311">
        <v>0</v>
      </c>
      <c r="Z29" s="311">
        <v>0</v>
      </c>
      <c r="AA29" s="311">
        <v>0</v>
      </c>
      <c r="AB29" s="311">
        <v>0</v>
      </c>
      <c r="AC29" s="311">
        <v>0</v>
      </c>
      <c r="AD29" s="311">
        <v>0</v>
      </c>
      <c r="AE29" s="311">
        <v>0</v>
      </c>
      <c r="AF29" s="311">
        <f t="shared" si="18"/>
        <v>0</v>
      </c>
      <c r="AG29" s="311">
        <v>0</v>
      </c>
      <c r="AH29" s="311">
        <v>0</v>
      </c>
      <c r="AI29" s="311">
        <v>0</v>
      </c>
      <c r="AJ29" s="311">
        <v>0</v>
      </c>
      <c r="AK29" s="311">
        <v>0</v>
      </c>
      <c r="AL29" s="311">
        <v>0</v>
      </c>
      <c r="AM29" s="311">
        <v>0</v>
      </c>
      <c r="AN29" s="311">
        <f t="shared" si="19"/>
        <v>0</v>
      </c>
      <c r="AO29" s="311">
        <v>0</v>
      </c>
      <c r="AP29" s="311">
        <v>0</v>
      </c>
      <c r="AQ29" s="311">
        <v>0</v>
      </c>
      <c r="AR29" s="311">
        <v>0</v>
      </c>
      <c r="AS29" s="311">
        <v>0</v>
      </c>
      <c r="AT29" s="311">
        <v>0</v>
      </c>
      <c r="AU29" s="311">
        <v>0</v>
      </c>
      <c r="AV29" s="311">
        <f t="shared" si="20"/>
        <v>0</v>
      </c>
      <c r="AW29" s="311">
        <v>0</v>
      </c>
      <c r="AX29" s="311">
        <v>0</v>
      </c>
      <c r="AY29" s="311">
        <v>0</v>
      </c>
      <c r="AZ29" s="311">
        <v>0</v>
      </c>
      <c r="BA29" s="311">
        <v>0</v>
      </c>
      <c r="BB29" s="311">
        <v>0</v>
      </c>
      <c r="BC29" s="311">
        <v>0</v>
      </c>
      <c r="BD29" s="311">
        <f t="shared" si="21"/>
        <v>0</v>
      </c>
      <c r="BE29" s="311">
        <v>0</v>
      </c>
      <c r="BF29" s="311">
        <v>0</v>
      </c>
      <c r="BG29" s="311">
        <v>0</v>
      </c>
      <c r="BH29" s="311">
        <v>0</v>
      </c>
      <c r="BI29" s="311">
        <v>0</v>
      </c>
      <c r="BJ29" s="311">
        <v>0</v>
      </c>
      <c r="BK29" s="311">
        <v>0</v>
      </c>
      <c r="BL29" s="311">
        <f t="shared" si="22"/>
        <v>0</v>
      </c>
      <c r="BM29" s="311">
        <v>0</v>
      </c>
      <c r="BN29" s="311">
        <v>0</v>
      </c>
      <c r="BO29" s="311">
        <v>0</v>
      </c>
      <c r="BP29" s="311">
        <v>0</v>
      </c>
      <c r="BQ29" s="311">
        <v>0</v>
      </c>
      <c r="BR29" s="311">
        <v>0</v>
      </c>
      <c r="BS29" s="311">
        <v>0</v>
      </c>
      <c r="BT29" s="311">
        <f t="shared" si="23"/>
        <v>0</v>
      </c>
      <c r="BU29" s="311">
        <v>0</v>
      </c>
      <c r="BV29" s="311">
        <v>0</v>
      </c>
      <c r="BW29" s="311">
        <v>0</v>
      </c>
      <c r="BX29" s="311">
        <v>0</v>
      </c>
      <c r="BY29" s="311">
        <v>0</v>
      </c>
      <c r="BZ29" s="311">
        <v>0</v>
      </c>
      <c r="CA29" s="311">
        <v>0</v>
      </c>
      <c r="CB29" s="311">
        <f t="shared" si="24"/>
        <v>0</v>
      </c>
      <c r="CC29" s="311">
        <v>0</v>
      </c>
      <c r="CD29" s="311">
        <v>0</v>
      </c>
      <c r="CE29" s="311">
        <v>0</v>
      </c>
      <c r="CF29" s="311">
        <v>0</v>
      </c>
      <c r="CG29" s="311">
        <v>0</v>
      </c>
      <c r="CH29" s="311">
        <v>0</v>
      </c>
      <c r="CI29" s="311">
        <v>0</v>
      </c>
      <c r="CJ29" s="311">
        <f t="shared" si="25"/>
        <v>0</v>
      </c>
      <c r="CK29" s="311">
        <v>0</v>
      </c>
      <c r="CL29" s="311">
        <v>0</v>
      </c>
      <c r="CM29" s="311">
        <v>0</v>
      </c>
      <c r="CN29" s="311">
        <v>0</v>
      </c>
      <c r="CO29" s="311">
        <v>0</v>
      </c>
      <c r="CP29" s="311">
        <v>0</v>
      </c>
      <c r="CQ29" s="311">
        <v>0</v>
      </c>
      <c r="CR29" s="311">
        <f t="shared" si="26"/>
        <v>0</v>
      </c>
      <c r="CS29" s="311">
        <v>0</v>
      </c>
      <c r="CT29" s="311">
        <v>0</v>
      </c>
      <c r="CU29" s="311">
        <v>0</v>
      </c>
      <c r="CV29" s="311">
        <v>0</v>
      </c>
      <c r="CW29" s="311">
        <v>0</v>
      </c>
      <c r="CX29" s="311">
        <v>0</v>
      </c>
      <c r="CY29" s="311">
        <v>0</v>
      </c>
    </row>
    <row r="30" spans="1:103" s="282" customFormat="1" ht="12" customHeight="1">
      <c r="A30" s="277" t="s">
        <v>555</v>
      </c>
      <c r="B30" s="278" t="s">
        <v>608</v>
      </c>
      <c r="C30" s="277" t="s">
        <v>609</v>
      </c>
      <c r="D30" s="311">
        <f t="shared" si="3"/>
        <v>0</v>
      </c>
      <c r="E30" s="311">
        <f t="shared" si="4"/>
        <v>0</v>
      </c>
      <c r="F30" s="311">
        <f t="shared" si="5"/>
        <v>0</v>
      </c>
      <c r="G30" s="311">
        <f t="shared" si="6"/>
        <v>0</v>
      </c>
      <c r="H30" s="311">
        <f t="shared" si="7"/>
        <v>0</v>
      </c>
      <c r="I30" s="311">
        <f t="shared" si="8"/>
        <v>0</v>
      </c>
      <c r="J30" s="311">
        <f t="shared" si="9"/>
        <v>0</v>
      </c>
      <c r="K30" s="311">
        <f t="shared" si="10"/>
        <v>0</v>
      </c>
      <c r="L30" s="311">
        <f t="shared" si="11"/>
        <v>0</v>
      </c>
      <c r="M30" s="311">
        <f t="shared" si="12"/>
        <v>0</v>
      </c>
      <c r="N30" s="311">
        <f t="shared" si="13"/>
        <v>0</v>
      </c>
      <c r="O30" s="311">
        <f t="shared" si="14"/>
        <v>0</v>
      </c>
      <c r="P30" s="311">
        <f t="shared" si="15"/>
        <v>0</v>
      </c>
      <c r="Q30" s="311">
        <f t="shared" si="16"/>
        <v>0</v>
      </c>
      <c r="R30" s="311">
        <f t="shared" si="16"/>
        <v>0</v>
      </c>
      <c r="S30" s="311">
        <f t="shared" si="16"/>
        <v>0</v>
      </c>
      <c r="T30" s="311">
        <f t="shared" si="16"/>
        <v>0</v>
      </c>
      <c r="U30" s="311">
        <f t="shared" si="16"/>
        <v>0</v>
      </c>
      <c r="V30" s="311">
        <f t="shared" si="16"/>
        <v>0</v>
      </c>
      <c r="W30" s="311">
        <f t="shared" si="16"/>
        <v>0</v>
      </c>
      <c r="X30" s="311">
        <f t="shared" si="17"/>
        <v>0</v>
      </c>
      <c r="Y30" s="311">
        <v>0</v>
      </c>
      <c r="Z30" s="311">
        <v>0</v>
      </c>
      <c r="AA30" s="311">
        <v>0</v>
      </c>
      <c r="AB30" s="311">
        <v>0</v>
      </c>
      <c r="AC30" s="311">
        <v>0</v>
      </c>
      <c r="AD30" s="311">
        <v>0</v>
      </c>
      <c r="AE30" s="311">
        <v>0</v>
      </c>
      <c r="AF30" s="311">
        <f t="shared" si="18"/>
        <v>0</v>
      </c>
      <c r="AG30" s="311">
        <v>0</v>
      </c>
      <c r="AH30" s="311">
        <v>0</v>
      </c>
      <c r="AI30" s="311">
        <v>0</v>
      </c>
      <c r="AJ30" s="311">
        <v>0</v>
      </c>
      <c r="AK30" s="311">
        <v>0</v>
      </c>
      <c r="AL30" s="311">
        <v>0</v>
      </c>
      <c r="AM30" s="311">
        <v>0</v>
      </c>
      <c r="AN30" s="311">
        <f t="shared" si="19"/>
        <v>0</v>
      </c>
      <c r="AO30" s="311">
        <v>0</v>
      </c>
      <c r="AP30" s="311">
        <v>0</v>
      </c>
      <c r="AQ30" s="311">
        <v>0</v>
      </c>
      <c r="AR30" s="311">
        <v>0</v>
      </c>
      <c r="AS30" s="311">
        <v>0</v>
      </c>
      <c r="AT30" s="311">
        <v>0</v>
      </c>
      <c r="AU30" s="311">
        <v>0</v>
      </c>
      <c r="AV30" s="311">
        <f t="shared" si="20"/>
        <v>0</v>
      </c>
      <c r="AW30" s="311">
        <v>0</v>
      </c>
      <c r="AX30" s="311">
        <v>0</v>
      </c>
      <c r="AY30" s="311">
        <v>0</v>
      </c>
      <c r="AZ30" s="311">
        <v>0</v>
      </c>
      <c r="BA30" s="311">
        <v>0</v>
      </c>
      <c r="BB30" s="311">
        <v>0</v>
      </c>
      <c r="BC30" s="311">
        <v>0</v>
      </c>
      <c r="BD30" s="311">
        <f t="shared" si="21"/>
        <v>0</v>
      </c>
      <c r="BE30" s="311">
        <v>0</v>
      </c>
      <c r="BF30" s="311">
        <v>0</v>
      </c>
      <c r="BG30" s="311">
        <v>0</v>
      </c>
      <c r="BH30" s="311">
        <v>0</v>
      </c>
      <c r="BI30" s="311">
        <v>0</v>
      </c>
      <c r="BJ30" s="311">
        <v>0</v>
      </c>
      <c r="BK30" s="311">
        <v>0</v>
      </c>
      <c r="BL30" s="311">
        <f t="shared" si="22"/>
        <v>0</v>
      </c>
      <c r="BM30" s="311">
        <v>0</v>
      </c>
      <c r="BN30" s="311">
        <v>0</v>
      </c>
      <c r="BO30" s="311">
        <v>0</v>
      </c>
      <c r="BP30" s="311">
        <v>0</v>
      </c>
      <c r="BQ30" s="311">
        <v>0</v>
      </c>
      <c r="BR30" s="311">
        <v>0</v>
      </c>
      <c r="BS30" s="311">
        <v>0</v>
      </c>
      <c r="BT30" s="311">
        <f t="shared" si="23"/>
        <v>0</v>
      </c>
      <c r="BU30" s="311">
        <v>0</v>
      </c>
      <c r="BV30" s="311">
        <v>0</v>
      </c>
      <c r="BW30" s="311">
        <v>0</v>
      </c>
      <c r="BX30" s="311">
        <v>0</v>
      </c>
      <c r="BY30" s="311">
        <v>0</v>
      </c>
      <c r="BZ30" s="311">
        <v>0</v>
      </c>
      <c r="CA30" s="311">
        <v>0</v>
      </c>
      <c r="CB30" s="311">
        <f t="shared" si="24"/>
        <v>0</v>
      </c>
      <c r="CC30" s="311">
        <v>0</v>
      </c>
      <c r="CD30" s="311">
        <v>0</v>
      </c>
      <c r="CE30" s="311">
        <v>0</v>
      </c>
      <c r="CF30" s="311">
        <v>0</v>
      </c>
      <c r="CG30" s="311">
        <v>0</v>
      </c>
      <c r="CH30" s="311">
        <v>0</v>
      </c>
      <c r="CI30" s="311">
        <v>0</v>
      </c>
      <c r="CJ30" s="311">
        <f t="shared" si="25"/>
        <v>0</v>
      </c>
      <c r="CK30" s="311">
        <v>0</v>
      </c>
      <c r="CL30" s="311">
        <v>0</v>
      </c>
      <c r="CM30" s="311">
        <v>0</v>
      </c>
      <c r="CN30" s="311">
        <v>0</v>
      </c>
      <c r="CO30" s="311">
        <v>0</v>
      </c>
      <c r="CP30" s="311">
        <v>0</v>
      </c>
      <c r="CQ30" s="311">
        <v>0</v>
      </c>
      <c r="CR30" s="311">
        <f t="shared" si="26"/>
        <v>0</v>
      </c>
      <c r="CS30" s="311">
        <v>0</v>
      </c>
      <c r="CT30" s="311">
        <v>0</v>
      </c>
      <c r="CU30" s="311">
        <v>0</v>
      </c>
      <c r="CV30" s="311">
        <v>0</v>
      </c>
      <c r="CW30" s="311">
        <v>0</v>
      </c>
      <c r="CX30" s="311">
        <v>0</v>
      </c>
      <c r="CY30" s="311">
        <v>0</v>
      </c>
    </row>
    <row r="31" spans="1:103" s="282" customFormat="1" ht="12" customHeight="1">
      <c r="A31" s="277" t="s">
        <v>555</v>
      </c>
      <c r="B31" s="278" t="s">
        <v>610</v>
      </c>
      <c r="C31" s="277" t="s">
        <v>611</v>
      </c>
      <c r="D31" s="311">
        <f t="shared" si="3"/>
        <v>0</v>
      </c>
      <c r="E31" s="311">
        <f t="shared" si="4"/>
        <v>0</v>
      </c>
      <c r="F31" s="311">
        <f t="shared" si="5"/>
        <v>0</v>
      </c>
      <c r="G31" s="311">
        <f t="shared" si="6"/>
        <v>0</v>
      </c>
      <c r="H31" s="311">
        <f t="shared" si="7"/>
        <v>0</v>
      </c>
      <c r="I31" s="311">
        <f t="shared" si="8"/>
        <v>0</v>
      </c>
      <c r="J31" s="311">
        <f t="shared" si="9"/>
        <v>0</v>
      </c>
      <c r="K31" s="311">
        <f t="shared" si="10"/>
        <v>0</v>
      </c>
      <c r="L31" s="311">
        <f t="shared" si="11"/>
        <v>0</v>
      </c>
      <c r="M31" s="311">
        <f t="shared" si="12"/>
        <v>0</v>
      </c>
      <c r="N31" s="311">
        <f t="shared" si="13"/>
        <v>0</v>
      </c>
      <c r="O31" s="311">
        <f t="shared" si="14"/>
        <v>0</v>
      </c>
      <c r="P31" s="311">
        <f t="shared" si="15"/>
        <v>0</v>
      </c>
      <c r="Q31" s="311">
        <f t="shared" si="16"/>
        <v>0</v>
      </c>
      <c r="R31" s="311">
        <f t="shared" si="16"/>
        <v>0</v>
      </c>
      <c r="S31" s="311">
        <f t="shared" si="16"/>
        <v>0</v>
      </c>
      <c r="T31" s="311">
        <f t="shared" si="16"/>
        <v>0</v>
      </c>
      <c r="U31" s="311">
        <f t="shared" si="16"/>
        <v>0</v>
      </c>
      <c r="V31" s="311">
        <f t="shared" si="16"/>
        <v>0</v>
      </c>
      <c r="W31" s="311">
        <f t="shared" si="16"/>
        <v>0</v>
      </c>
      <c r="X31" s="311">
        <f t="shared" si="17"/>
        <v>0</v>
      </c>
      <c r="Y31" s="311">
        <v>0</v>
      </c>
      <c r="Z31" s="311">
        <v>0</v>
      </c>
      <c r="AA31" s="311">
        <v>0</v>
      </c>
      <c r="AB31" s="311">
        <v>0</v>
      </c>
      <c r="AC31" s="311">
        <v>0</v>
      </c>
      <c r="AD31" s="311">
        <v>0</v>
      </c>
      <c r="AE31" s="311">
        <v>0</v>
      </c>
      <c r="AF31" s="311">
        <f t="shared" si="18"/>
        <v>0</v>
      </c>
      <c r="AG31" s="311">
        <v>0</v>
      </c>
      <c r="AH31" s="311">
        <v>0</v>
      </c>
      <c r="AI31" s="311">
        <v>0</v>
      </c>
      <c r="AJ31" s="311">
        <v>0</v>
      </c>
      <c r="AK31" s="311">
        <v>0</v>
      </c>
      <c r="AL31" s="311">
        <v>0</v>
      </c>
      <c r="AM31" s="311">
        <v>0</v>
      </c>
      <c r="AN31" s="311">
        <f t="shared" si="19"/>
        <v>0</v>
      </c>
      <c r="AO31" s="311">
        <v>0</v>
      </c>
      <c r="AP31" s="311">
        <v>0</v>
      </c>
      <c r="AQ31" s="311">
        <v>0</v>
      </c>
      <c r="AR31" s="311">
        <v>0</v>
      </c>
      <c r="AS31" s="311">
        <v>0</v>
      </c>
      <c r="AT31" s="311">
        <v>0</v>
      </c>
      <c r="AU31" s="311">
        <v>0</v>
      </c>
      <c r="AV31" s="311">
        <f t="shared" si="20"/>
        <v>0</v>
      </c>
      <c r="AW31" s="311">
        <v>0</v>
      </c>
      <c r="AX31" s="311">
        <v>0</v>
      </c>
      <c r="AY31" s="311">
        <v>0</v>
      </c>
      <c r="AZ31" s="311">
        <v>0</v>
      </c>
      <c r="BA31" s="311">
        <v>0</v>
      </c>
      <c r="BB31" s="311">
        <v>0</v>
      </c>
      <c r="BC31" s="311">
        <v>0</v>
      </c>
      <c r="BD31" s="311">
        <f t="shared" si="21"/>
        <v>0</v>
      </c>
      <c r="BE31" s="311">
        <v>0</v>
      </c>
      <c r="BF31" s="311">
        <v>0</v>
      </c>
      <c r="BG31" s="311">
        <v>0</v>
      </c>
      <c r="BH31" s="311">
        <v>0</v>
      </c>
      <c r="BI31" s="311">
        <v>0</v>
      </c>
      <c r="BJ31" s="311">
        <v>0</v>
      </c>
      <c r="BK31" s="311">
        <v>0</v>
      </c>
      <c r="BL31" s="311">
        <f t="shared" si="22"/>
        <v>0</v>
      </c>
      <c r="BM31" s="311">
        <v>0</v>
      </c>
      <c r="BN31" s="311">
        <v>0</v>
      </c>
      <c r="BO31" s="311">
        <v>0</v>
      </c>
      <c r="BP31" s="311">
        <v>0</v>
      </c>
      <c r="BQ31" s="311">
        <v>0</v>
      </c>
      <c r="BR31" s="311">
        <v>0</v>
      </c>
      <c r="BS31" s="311">
        <v>0</v>
      </c>
      <c r="BT31" s="311">
        <f t="shared" si="23"/>
        <v>0</v>
      </c>
      <c r="BU31" s="311">
        <v>0</v>
      </c>
      <c r="BV31" s="311">
        <v>0</v>
      </c>
      <c r="BW31" s="311">
        <v>0</v>
      </c>
      <c r="BX31" s="311">
        <v>0</v>
      </c>
      <c r="BY31" s="311">
        <v>0</v>
      </c>
      <c r="BZ31" s="311">
        <v>0</v>
      </c>
      <c r="CA31" s="311">
        <v>0</v>
      </c>
      <c r="CB31" s="311">
        <f t="shared" si="24"/>
        <v>0</v>
      </c>
      <c r="CC31" s="311">
        <v>0</v>
      </c>
      <c r="CD31" s="311">
        <v>0</v>
      </c>
      <c r="CE31" s="311">
        <v>0</v>
      </c>
      <c r="CF31" s="311">
        <v>0</v>
      </c>
      <c r="CG31" s="311">
        <v>0</v>
      </c>
      <c r="CH31" s="311">
        <v>0</v>
      </c>
      <c r="CI31" s="311">
        <v>0</v>
      </c>
      <c r="CJ31" s="311">
        <f t="shared" si="25"/>
        <v>0</v>
      </c>
      <c r="CK31" s="311">
        <v>0</v>
      </c>
      <c r="CL31" s="311">
        <v>0</v>
      </c>
      <c r="CM31" s="311">
        <v>0</v>
      </c>
      <c r="CN31" s="311">
        <v>0</v>
      </c>
      <c r="CO31" s="311">
        <v>0</v>
      </c>
      <c r="CP31" s="311">
        <v>0</v>
      </c>
      <c r="CQ31" s="311">
        <v>0</v>
      </c>
      <c r="CR31" s="311">
        <f t="shared" si="26"/>
        <v>0</v>
      </c>
      <c r="CS31" s="311">
        <v>0</v>
      </c>
      <c r="CT31" s="311">
        <v>0</v>
      </c>
      <c r="CU31" s="311">
        <v>0</v>
      </c>
      <c r="CV31" s="311">
        <v>0</v>
      </c>
      <c r="CW31" s="311">
        <v>0</v>
      </c>
      <c r="CX31" s="311">
        <v>0</v>
      </c>
      <c r="CY31" s="311">
        <v>0</v>
      </c>
    </row>
    <row r="32" spans="1:103" s="282" customFormat="1" ht="12" customHeight="1">
      <c r="A32" s="277" t="s">
        <v>555</v>
      </c>
      <c r="B32" s="278" t="s">
        <v>612</v>
      </c>
      <c r="C32" s="277" t="s">
        <v>613</v>
      </c>
      <c r="D32" s="311">
        <f t="shared" si="3"/>
        <v>0</v>
      </c>
      <c r="E32" s="311">
        <f t="shared" si="4"/>
        <v>0</v>
      </c>
      <c r="F32" s="311">
        <f t="shared" si="5"/>
        <v>0</v>
      </c>
      <c r="G32" s="311">
        <f t="shared" si="6"/>
        <v>0</v>
      </c>
      <c r="H32" s="311">
        <f t="shared" si="7"/>
        <v>0</v>
      </c>
      <c r="I32" s="311">
        <f t="shared" si="8"/>
        <v>0</v>
      </c>
      <c r="J32" s="311">
        <f t="shared" si="9"/>
        <v>0</v>
      </c>
      <c r="K32" s="311">
        <f t="shared" si="10"/>
        <v>0</v>
      </c>
      <c r="L32" s="311">
        <f t="shared" si="11"/>
        <v>0</v>
      </c>
      <c r="M32" s="311">
        <f t="shared" si="12"/>
        <v>0</v>
      </c>
      <c r="N32" s="311">
        <f t="shared" si="13"/>
        <v>0</v>
      </c>
      <c r="O32" s="311">
        <f t="shared" si="14"/>
        <v>0</v>
      </c>
      <c r="P32" s="311">
        <f t="shared" si="15"/>
        <v>0</v>
      </c>
      <c r="Q32" s="311">
        <f t="shared" si="16"/>
        <v>0</v>
      </c>
      <c r="R32" s="311">
        <f t="shared" si="16"/>
        <v>0</v>
      </c>
      <c r="S32" s="311">
        <f t="shared" si="16"/>
        <v>0</v>
      </c>
      <c r="T32" s="311">
        <f t="shared" si="16"/>
        <v>0</v>
      </c>
      <c r="U32" s="311">
        <f t="shared" si="16"/>
        <v>0</v>
      </c>
      <c r="V32" s="311">
        <f t="shared" si="16"/>
        <v>0</v>
      </c>
      <c r="W32" s="311">
        <f t="shared" si="16"/>
        <v>0</v>
      </c>
      <c r="X32" s="311">
        <f t="shared" si="17"/>
        <v>0</v>
      </c>
      <c r="Y32" s="311">
        <v>0</v>
      </c>
      <c r="Z32" s="311">
        <v>0</v>
      </c>
      <c r="AA32" s="311">
        <v>0</v>
      </c>
      <c r="AB32" s="311">
        <v>0</v>
      </c>
      <c r="AC32" s="311">
        <v>0</v>
      </c>
      <c r="AD32" s="311">
        <v>0</v>
      </c>
      <c r="AE32" s="311">
        <v>0</v>
      </c>
      <c r="AF32" s="311">
        <f t="shared" si="18"/>
        <v>0</v>
      </c>
      <c r="AG32" s="311">
        <v>0</v>
      </c>
      <c r="AH32" s="311">
        <v>0</v>
      </c>
      <c r="AI32" s="311">
        <v>0</v>
      </c>
      <c r="AJ32" s="311">
        <v>0</v>
      </c>
      <c r="AK32" s="311">
        <v>0</v>
      </c>
      <c r="AL32" s="311">
        <v>0</v>
      </c>
      <c r="AM32" s="311">
        <v>0</v>
      </c>
      <c r="AN32" s="311">
        <f t="shared" si="19"/>
        <v>0</v>
      </c>
      <c r="AO32" s="311">
        <v>0</v>
      </c>
      <c r="AP32" s="311">
        <v>0</v>
      </c>
      <c r="AQ32" s="311">
        <v>0</v>
      </c>
      <c r="AR32" s="311">
        <v>0</v>
      </c>
      <c r="AS32" s="311">
        <v>0</v>
      </c>
      <c r="AT32" s="311">
        <v>0</v>
      </c>
      <c r="AU32" s="311">
        <v>0</v>
      </c>
      <c r="AV32" s="311">
        <f t="shared" si="20"/>
        <v>0</v>
      </c>
      <c r="AW32" s="311">
        <v>0</v>
      </c>
      <c r="AX32" s="311">
        <v>0</v>
      </c>
      <c r="AY32" s="311">
        <v>0</v>
      </c>
      <c r="AZ32" s="311">
        <v>0</v>
      </c>
      <c r="BA32" s="311">
        <v>0</v>
      </c>
      <c r="BB32" s="311">
        <v>0</v>
      </c>
      <c r="BC32" s="311">
        <v>0</v>
      </c>
      <c r="BD32" s="311">
        <f t="shared" si="21"/>
        <v>0</v>
      </c>
      <c r="BE32" s="311">
        <v>0</v>
      </c>
      <c r="BF32" s="311">
        <v>0</v>
      </c>
      <c r="BG32" s="311">
        <v>0</v>
      </c>
      <c r="BH32" s="311">
        <v>0</v>
      </c>
      <c r="BI32" s="311">
        <v>0</v>
      </c>
      <c r="BJ32" s="311">
        <v>0</v>
      </c>
      <c r="BK32" s="311">
        <v>0</v>
      </c>
      <c r="BL32" s="311">
        <f t="shared" si="22"/>
        <v>0</v>
      </c>
      <c r="BM32" s="311">
        <v>0</v>
      </c>
      <c r="BN32" s="311">
        <v>0</v>
      </c>
      <c r="BO32" s="311">
        <v>0</v>
      </c>
      <c r="BP32" s="311">
        <v>0</v>
      </c>
      <c r="BQ32" s="311">
        <v>0</v>
      </c>
      <c r="BR32" s="311">
        <v>0</v>
      </c>
      <c r="BS32" s="311">
        <v>0</v>
      </c>
      <c r="BT32" s="311">
        <f t="shared" si="23"/>
        <v>0</v>
      </c>
      <c r="BU32" s="311">
        <v>0</v>
      </c>
      <c r="BV32" s="311">
        <v>0</v>
      </c>
      <c r="BW32" s="311">
        <v>0</v>
      </c>
      <c r="BX32" s="311">
        <v>0</v>
      </c>
      <c r="BY32" s="311">
        <v>0</v>
      </c>
      <c r="BZ32" s="311">
        <v>0</v>
      </c>
      <c r="CA32" s="311">
        <v>0</v>
      </c>
      <c r="CB32" s="311">
        <f t="shared" si="24"/>
        <v>0</v>
      </c>
      <c r="CC32" s="311">
        <v>0</v>
      </c>
      <c r="CD32" s="311">
        <v>0</v>
      </c>
      <c r="CE32" s="311">
        <v>0</v>
      </c>
      <c r="CF32" s="311">
        <v>0</v>
      </c>
      <c r="CG32" s="311">
        <v>0</v>
      </c>
      <c r="CH32" s="311">
        <v>0</v>
      </c>
      <c r="CI32" s="311">
        <v>0</v>
      </c>
      <c r="CJ32" s="311">
        <f t="shared" si="25"/>
        <v>0</v>
      </c>
      <c r="CK32" s="311">
        <v>0</v>
      </c>
      <c r="CL32" s="311">
        <v>0</v>
      </c>
      <c r="CM32" s="311">
        <v>0</v>
      </c>
      <c r="CN32" s="311">
        <v>0</v>
      </c>
      <c r="CO32" s="311">
        <v>0</v>
      </c>
      <c r="CP32" s="311">
        <v>0</v>
      </c>
      <c r="CQ32" s="311">
        <v>0</v>
      </c>
      <c r="CR32" s="311">
        <f t="shared" si="26"/>
        <v>0</v>
      </c>
      <c r="CS32" s="311">
        <v>0</v>
      </c>
      <c r="CT32" s="311">
        <v>0</v>
      </c>
      <c r="CU32" s="311">
        <v>0</v>
      </c>
      <c r="CV32" s="311">
        <v>0</v>
      </c>
      <c r="CW32" s="311">
        <v>0</v>
      </c>
      <c r="CX32" s="311">
        <v>0</v>
      </c>
      <c r="CY32" s="311">
        <v>0</v>
      </c>
    </row>
    <row r="33" spans="1:103" s="282" customFormat="1" ht="12" customHeight="1">
      <c r="A33" s="277" t="s">
        <v>555</v>
      </c>
      <c r="B33" s="278" t="s">
        <v>614</v>
      </c>
      <c r="C33" s="277" t="s">
        <v>615</v>
      </c>
      <c r="D33" s="311">
        <f t="shared" si="3"/>
        <v>0</v>
      </c>
      <c r="E33" s="311">
        <f t="shared" si="4"/>
        <v>0</v>
      </c>
      <c r="F33" s="311">
        <f t="shared" si="5"/>
        <v>0</v>
      </c>
      <c r="G33" s="311">
        <f t="shared" si="6"/>
        <v>0</v>
      </c>
      <c r="H33" s="311">
        <f t="shared" si="7"/>
        <v>0</v>
      </c>
      <c r="I33" s="311">
        <f t="shared" si="8"/>
        <v>0</v>
      </c>
      <c r="J33" s="311">
        <f t="shared" si="9"/>
        <v>0</v>
      </c>
      <c r="K33" s="311">
        <f t="shared" si="10"/>
        <v>0</v>
      </c>
      <c r="L33" s="311">
        <f t="shared" si="11"/>
        <v>0</v>
      </c>
      <c r="M33" s="311">
        <f t="shared" si="12"/>
        <v>0</v>
      </c>
      <c r="N33" s="311">
        <f t="shared" si="13"/>
        <v>0</v>
      </c>
      <c r="O33" s="311">
        <f t="shared" si="14"/>
        <v>0</v>
      </c>
      <c r="P33" s="311">
        <f t="shared" si="15"/>
        <v>0</v>
      </c>
      <c r="Q33" s="311">
        <f t="shared" si="16"/>
        <v>0</v>
      </c>
      <c r="R33" s="311">
        <f t="shared" si="16"/>
        <v>0</v>
      </c>
      <c r="S33" s="311">
        <f t="shared" si="16"/>
        <v>0</v>
      </c>
      <c r="T33" s="311">
        <f t="shared" si="16"/>
        <v>0</v>
      </c>
      <c r="U33" s="311">
        <f t="shared" si="16"/>
        <v>0</v>
      </c>
      <c r="V33" s="311">
        <f t="shared" si="16"/>
        <v>0</v>
      </c>
      <c r="W33" s="311">
        <f t="shared" si="16"/>
        <v>0</v>
      </c>
      <c r="X33" s="311">
        <f t="shared" si="17"/>
        <v>0</v>
      </c>
      <c r="Y33" s="311">
        <v>0</v>
      </c>
      <c r="Z33" s="311">
        <v>0</v>
      </c>
      <c r="AA33" s="311">
        <v>0</v>
      </c>
      <c r="AB33" s="311">
        <v>0</v>
      </c>
      <c r="AC33" s="311">
        <v>0</v>
      </c>
      <c r="AD33" s="311">
        <v>0</v>
      </c>
      <c r="AE33" s="311">
        <v>0</v>
      </c>
      <c r="AF33" s="311">
        <f t="shared" si="18"/>
        <v>0</v>
      </c>
      <c r="AG33" s="311">
        <v>0</v>
      </c>
      <c r="AH33" s="311">
        <v>0</v>
      </c>
      <c r="AI33" s="311">
        <v>0</v>
      </c>
      <c r="AJ33" s="311">
        <v>0</v>
      </c>
      <c r="AK33" s="311">
        <v>0</v>
      </c>
      <c r="AL33" s="311">
        <v>0</v>
      </c>
      <c r="AM33" s="311">
        <v>0</v>
      </c>
      <c r="AN33" s="311">
        <f t="shared" si="19"/>
        <v>0</v>
      </c>
      <c r="AO33" s="311">
        <v>0</v>
      </c>
      <c r="AP33" s="311">
        <v>0</v>
      </c>
      <c r="AQ33" s="311">
        <v>0</v>
      </c>
      <c r="AR33" s="311">
        <v>0</v>
      </c>
      <c r="AS33" s="311">
        <v>0</v>
      </c>
      <c r="AT33" s="311">
        <v>0</v>
      </c>
      <c r="AU33" s="311">
        <v>0</v>
      </c>
      <c r="AV33" s="311">
        <f t="shared" si="20"/>
        <v>0</v>
      </c>
      <c r="AW33" s="311">
        <v>0</v>
      </c>
      <c r="AX33" s="311">
        <v>0</v>
      </c>
      <c r="AY33" s="311">
        <v>0</v>
      </c>
      <c r="AZ33" s="311">
        <v>0</v>
      </c>
      <c r="BA33" s="311">
        <v>0</v>
      </c>
      <c r="BB33" s="311">
        <v>0</v>
      </c>
      <c r="BC33" s="311">
        <v>0</v>
      </c>
      <c r="BD33" s="311">
        <f t="shared" si="21"/>
        <v>0</v>
      </c>
      <c r="BE33" s="311">
        <v>0</v>
      </c>
      <c r="BF33" s="311">
        <v>0</v>
      </c>
      <c r="BG33" s="311">
        <v>0</v>
      </c>
      <c r="BH33" s="311">
        <v>0</v>
      </c>
      <c r="BI33" s="311">
        <v>0</v>
      </c>
      <c r="BJ33" s="311">
        <v>0</v>
      </c>
      <c r="BK33" s="311">
        <v>0</v>
      </c>
      <c r="BL33" s="311">
        <f t="shared" si="22"/>
        <v>0</v>
      </c>
      <c r="BM33" s="311">
        <v>0</v>
      </c>
      <c r="BN33" s="311">
        <v>0</v>
      </c>
      <c r="BO33" s="311">
        <v>0</v>
      </c>
      <c r="BP33" s="311">
        <v>0</v>
      </c>
      <c r="BQ33" s="311">
        <v>0</v>
      </c>
      <c r="BR33" s="311">
        <v>0</v>
      </c>
      <c r="BS33" s="311">
        <v>0</v>
      </c>
      <c r="BT33" s="311">
        <f t="shared" si="23"/>
        <v>0</v>
      </c>
      <c r="BU33" s="311">
        <v>0</v>
      </c>
      <c r="BV33" s="311">
        <v>0</v>
      </c>
      <c r="BW33" s="311">
        <v>0</v>
      </c>
      <c r="BX33" s="311">
        <v>0</v>
      </c>
      <c r="BY33" s="311">
        <v>0</v>
      </c>
      <c r="BZ33" s="311">
        <v>0</v>
      </c>
      <c r="CA33" s="311">
        <v>0</v>
      </c>
      <c r="CB33" s="311">
        <f t="shared" si="24"/>
        <v>0</v>
      </c>
      <c r="CC33" s="311">
        <v>0</v>
      </c>
      <c r="CD33" s="311">
        <v>0</v>
      </c>
      <c r="CE33" s="311">
        <v>0</v>
      </c>
      <c r="CF33" s="311">
        <v>0</v>
      </c>
      <c r="CG33" s="311">
        <v>0</v>
      </c>
      <c r="CH33" s="311">
        <v>0</v>
      </c>
      <c r="CI33" s="311">
        <v>0</v>
      </c>
      <c r="CJ33" s="311">
        <f t="shared" si="25"/>
        <v>0</v>
      </c>
      <c r="CK33" s="311">
        <v>0</v>
      </c>
      <c r="CL33" s="311">
        <v>0</v>
      </c>
      <c r="CM33" s="311">
        <v>0</v>
      </c>
      <c r="CN33" s="311">
        <v>0</v>
      </c>
      <c r="CO33" s="311">
        <v>0</v>
      </c>
      <c r="CP33" s="311">
        <v>0</v>
      </c>
      <c r="CQ33" s="311">
        <v>0</v>
      </c>
      <c r="CR33" s="311">
        <f t="shared" si="26"/>
        <v>0</v>
      </c>
      <c r="CS33" s="311">
        <v>0</v>
      </c>
      <c r="CT33" s="311">
        <v>0</v>
      </c>
      <c r="CU33" s="311">
        <v>0</v>
      </c>
      <c r="CV33" s="311">
        <v>0</v>
      </c>
      <c r="CW33" s="311">
        <v>0</v>
      </c>
      <c r="CX33" s="311">
        <v>0</v>
      </c>
      <c r="CY33" s="311">
        <v>0</v>
      </c>
    </row>
    <row r="34" spans="1:103" s="282" customFormat="1" ht="12" customHeight="1">
      <c r="A34" s="277" t="s">
        <v>555</v>
      </c>
      <c r="B34" s="278" t="s">
        <v>616</v>
      </c>
      <c r="C34" s="277" t="s">
        <v>617</v>
      </c>
      <c r="D34" s="311">
        <f t="shared" si="3"/>
        <v>0</v>
      </c>
      <c r="E34" s="311">
        <f t="shared" si="4"/>
        <v>0</v>
      </c>
      <c r="F34" s="311">
        <f t="shared" si="5"/>
        <v>0</v>
      </c>
      <c r="G34" s="311">
        <f t="shared" si="6"/>
        <v>0</v>
      </c>
      <c r="H34" s="311">
        <f t="shared" si="7"/>
        <v>0</v>
      </c>
      <c r="I34" s="311">
        <f t="shared" si="8"/>
        <v>0</v>
      </c>
      <c r="J34" s="311">
        <f t="shared" si="9"/>
        <v>0</v>
      </c>
      <c r="K34" s="311">
        <f t="shared" si="10"/>
        <v>0</v>
      </c>
      <c r="L34" s="311">
        <f t="shared" si="11"/>
        <v>0</v>
      </c>
      <c r="M34" s="311">
        <f t="shared" si="12"/>
        <v>0</v>
      </c>
      <c r="N34" s="311">
        <f t="shared" si="13"/>
        <v>0</v>
      </c>
      <c r="O34" s="311">
        <f t="shared" si="14"/>
        <v>0</v>
      </c>
      <c r="P34" s="311">
        <f t="shared" si="15"/>
        <v>0</v>
      </c>
      <c r="Q34" s="311">
        <f t="shared" si="16"/>
        <v>0</v>
      </c>
      <c r="R34" s="311">
        <f t="shared" si="16"/>
        <v>0</v>
      </c>
      <c r="S34" s="311">
        <f t="shared" si="16"/>
        <v>0</v>
      </c>
      <c r="T34" s="311">
        <f t="shared" si="16"/>
        <v>0</v>
      </c>
      <c r="U34" s="311">
        <f t="shared" si="16"/>
        <v>0</v>
      </c>
      <c r="V34" s="311">
        <f t="shared" si="16"/>
        <v>0</v>
      </c>
      <c r="W34" s="311">
        <f t="shared" si="16"/>
        <v>0</v>
      </c>
      <c r="X34" s="311">
        <f t="shared" si="17"/>
        <v>0</v>
      </c>
      <c r="Y34" s="311">
        <v>0</v>
      </c>
      <c r="Z34" s="311">
        <v>0</v>
      </c>
      <c r="AA34" s="311">
        <v>0</v>
      </c>
      <c r="AB34" s="311">
        <v>0</v>
      </c>
      <c r="AC34" s="311">
        <v>0</v>
      </c>
      <c r="AD34" s="311">
        <v>0</v>
      </c>
      <c r="AE34" s="311">
        <v>0</v>
      </c>
      <c r="AF34" s="311">
        <f t="shared" si="18"/>
        <v>0</v>
      </c>
      <c r="AG34" s="311">
        <v>0</v>
      </c>
      <c r="AH34" s="311">
        <v>0</v>
      </c>
      <c r="AI34" s="311">
        <v>0</v>
      </c>
      <c r="AJ34" s="311">
        <v>0</v>
      </c>
      <c r="AK34" s="311">
        <v>0</v>
      </c>
      <c r="AL34" s="311">
        <v>0</v>
      </c>
      <c r="AM34" s="311">
        <v>0</v>
      </c>
      <c r="AN34" s="311">
        <f t="shared" si="19"/>
        <v>0</v>
      </c>
      <c r="AO34" s="311">
        <v>0</v>
      </c>
      <c r="AP34" s="311">
        <v>0</v>
      </c>
      <c r="AQ34" s="311">
        <v>0</v>
      </c>
      <c r="AR34" s="311">
        <v>0</v>
      </c>
      <c r="AS34" s="311">
        <v>0</v>
      </c>
      <c r="AT34" s="311">
        <v>0</v>
      </c>
      <c r="AU34" s="311">
        <v>0</v>
      </c>
      <c r="AV34" s="311">
        <f t="shared" si="20"/>
        <v>0</v>
      </c>
      <c r="AW34" s="311">
        <v>0</v>
      </c>
      <c r="AX34" s="311">
        <v>0</v>
      </c>
      <c r="AY34" s="311">
        <v>0</v>
      </c>
      <c r="AZ34" s="311">
        <v>0</v>
      </c>
      <c r="BA34" s="311">
        <v>0</v>
      </c>
      <c r="BB34" s="311">
        <v>0</v>
      </c>
      <c r="BC34" s="311">
        <v>0</v>
      </c>
      <c r="BD34" s="311">
        <f t="shared" si="21"/>
        <v>0</v>
      </c>
      <c r="BE34" s="311">
        <v>0</v>
      </c>
      <c r="BF34" s="311">
        <v>0</v>
      </c>
      <c r="BG34" s="311">
        <v>0</v>
      </c>
      <c r="BH34" s="311">
        <v>0</v>
      </c>
      <c r="BI34" s="311">
        <v>0</v>
      </c>
      <c r="BJ34" s="311">
        <v>0</v>
      </c>
      <c r="BK34" s="311">
        <v>0</v>
      </c>
      <c r="BL34" s="311">
        <f t="shared" si="22"/>
        <v>0</v>
      </c>
      <c r="BM34" s="311">
        <v>0</v>
      </c>
      <c r="BN34" s="311">
        <v>0</v>
      </c>
      <c r="BO34" s="311">
        <v>0</v>
      </c>
      <c r="BP34" s="311">
        <v>0</v>
      </c>
      <c r="BQ34" s="311">
        <v>0</v>
      </c>
      <c r="BR34" s="311">
        <v>0</v>
      </c>
      <c r="BS34" s="311">
        <v>0</v>
      </c>
      <c r="BT34" s="311">
        <f t="shared" si="23"/>
        <v>0</v>
      </c>
      <c r="BU34" s="311">
        <v>0</v>
      </c>
      <c r="BV34" s="311">
        <v>0</v>
      </c>
      <c r="BW34" s="311">
        <v>0</v>
      </c>
      <c r="BX34" s="311">
        <v>0</v>
      </c>
      <c r="BY34" s="311">
        <v>0</v>
      </c>
      <c r="BZ34" s="311">
        <v>0</v>
      </c>
      <c r="CA34" s="311">
        <v>0</v>
      </c>
      <c r="CB34" s="311">
        <f t="shared" si="24"/>
        <v>0</v>
      </c>
      <c r="CC34" s="311">
        <v>0</v>
      </c>
      <c r="CD34" s="311">
        <v>0</v>
      </c>
      <c r="CE34" s="311">
        <v>0</v>
      </c>
      <c r="CF34" s="311">
        <v>0</v>
      </c>
      <c r="CG34" s="311">
        <v>0</v>
      </c>
      <c r="CH34" s="311">
        <v>0</v>
      </c>
      <c r="CI34" s="311">
        <v>0</v>
      </c>
      <c r="CJ34" s="311">
        <f t="shared" si="25"/>
        <v>0</v>
      </c>
      <c r="CK34" s="311">
        <v>0</v>
      </c>
      <c r="CL34" s="311">
        <v>0</v>
      </c>
      <c r="CM34" s="311">
        <v>0</v>
      </c>
      <c r="CN34" s="311">
        <v>0</v>
      </c>
      <c r="CO34" s="311">
        <v>0</v>
      </c>
      <c r="CP34" s="311">
        <v>0</v>
      </c>
      <c r="CQ34" s="311">
        <v>0</v>
      </c>
      <c r="CR34" s="311">
        <f t="shared" si="26"/>
        <v>0</v>
      </c>
      <c r="CS34" s="311">
        <v>0</v>
      </c>
      <c r="CT34" s="311">
        <v>0</v>
      </c>
      <c r="CU34" s="311">
        <v>0</v>
      </c>
      <c r="CV34" s="311">
        <v>0</v>
      </c>
      <c r="CW34" s="311">
        <v>0</v>
      </c>
      <c r="CX34" s="311">
        <v>0</v>
      </c>
      <c r="CY34" s="311">
        <v>0</v>
      </c>
    </row>
    <row r="35" spans="1:103" s="282" customFormat="1" ht="12" customHeight="1">
      <c r="A35" s="277" t="s">
        <v>555</v>
      </c>
      <c r="B35" s="278" t="s">
        <v>618</v>
      </c>
      <c r="C35" s="277" t="s">
        <v>619</v>
      </c>
      <c r="D35" s="311">
        <f t="shared" si="3"/>
        <v>0</v>
      </c>
      <c r="E35" s="311">
        <f t="shared" si="4"/>
        <v>0</v>
      </c>
      <c r="F35" s="311">
        <f t="shared" si="5"/>
        <v>0</v>
      </c>
      <c r="G35" s="311">
        <f t="shared" si="6"/>
        <v>0</v>
      </c>
      <c r="H35" s="311">
        <f t="shared" si="7"/>
        <v>0</v>
      </c>
      <c r="I35" s="311">
        <f t="shared" si="8"/>
        <v>0</v>
      </c>
      <c r="J35" s="311">
        <f t="shared" si="9"/>
        <v>0</v>
      </c>
      <c r="K35" s="311">
        <f t="shared" si="10"/>
        <v>0</v>
      </c>
      <c r="L35" s="311">
        <f t="shared" si="11"/>
        <v>0</v>
      </c>
      <c r="M35" s="311">
        <f t="shared" si="12"/>
        <v>0</v>
      </c>
      <c r="N35" s="311">
        <f t="shared" si="13"/>
        <v>0</v>
      </c>
      <c r="O35" s="311">
        <f t="shared" si="14"/>
        <v>0</v>
      </c>
      <c r="P35" s="311">
        <f t="shared" si="15"/>
        <v>0</v>
      </c>
      <c r="Q35" s="311">
        <f t="shared" si="16"/>
        <v>0</v>
      </c>
      <c r="R35" s="311">
        <f t="shared" si="16"/>
        <v>0</v>
      </c>
      <c r="S35" s="311">
        <f t="shared" si="16"/>
        <v>0</v>
      </c>
      <c r="T35" s="311">
        <f t="shared" si="16"/>
        <v>0</v>
      </c>
      <c r="U35" s="311">
        <f t="shared" si="16"/>
        <v>0</v>
      </c>
      <c r="V35" s="311">
        <f t="shared" si="16"/>
        <v>0</v>
      </c>
      <c r="W35" s="311">
        <f t="shared" si="16"/>
        <v>0</v>
      </c>
      <c r="X35" s="311">
        <f t="shared" si="17"/>
        <v>0</v>
      </c>
      <c r="Y35" s="311">
        <v>0</v>
      </c>
      <c r="Z35" s="311">
        <v>0</v>
      </c>
      <c r="AA35" s="311">
        <v>0</v>
      </c>
      <c r="AB35" s="311">
        <v>0</v>
      </c>
      <c r="AC35" s="311">
        <v>0</v>
      </c>
      <c r="AD35" s="311">
        <v>0</v>
      </c>
      <c r="AE35" s="311">
        <v>0</v>
      </c>
      <c r="AF35" s="311">
        <f t="shared" si="18"/>
        <v>0</v>
      </c>
      <c r="AG35" s="311">
        <v>0</v>
      </c>
      <c r="AH35" s="311">
        <v>0</v>
      </c>
      <c r="AI35" s="311">
        <v>0</v>
      </c>
      <c r="AJ35" s="311">
        <v>0</v>
      </c>
      <c r="AK35" s="311">
        <v>0</v>
      </c>
      <c r="AL35" s="311">
        <v>0</v>
      </c>
      <c r="AM35" s="311">
        <v>0</v>
      </c>
      <c r="AN35" s="311">
        <f t="shared" si="19"/>
        <v>0</v>
      </c>
      <c r="AO35" s="311">
        <v>0</v>
      </c>
      <c r="AP35" s="311">
        <v>0</v>
      </c>
      <c r="AQ35" s="311">
        <v>0</v>
      </c>
      <c r="AR35" s="311">
        <v>0</v>
      </c>
      <c r="AS35" s="311">
        <v>0</v>
      </c>
      <c r="AT35" s="311">
        <v>0</v>
      </c>
      <c r="AU35" s="311">
        <v>0</v>
      </c>
      <c r="AV35" s="311">
        <f t="shared" si="20"/>
        <v>0</v>
      </c>
      <c r="AW35" s="311">
        <v>0</v>
      </c>
      <c r="AX35" s="311">
        <v>0</v>
      </c>
      <c r="AY35" s="311">
        <v>0</v>
      </c>
      <c r="AZ35" s="311">
        <v>0</v>
      </c>
      <c r="BA35" s="311">
        <v>0</v>
      </c>
      <c r="BB35" s="311">
        <v>0</v>
      </c>
      <c r="BC35" s="311">
        <v>0</v>
      </c>
      <c r="BD35" s="311">
        <f t="shared" si="21"/>
        <v>0</v>
      </c>
      <c r="BE35" s="311">
        <v>0</v>
      </c>
      <c r="BF35" s="311">
        <v>0</v>
      </c>
      <c r="BG35" s="311">
        <v>0</v>
      </c>
      <c r="BH35" s="311">
        <v>0</v>
      </c>
      <c r="BI35" s="311">
        <v>0</v>
      </c>
      <c r="BJ35" s="311">
        <v>0</v>
      </c>
      <c r="BK35" s="311">
        <v>0</v>
      </c>
      <c r="BL35" s="311">
        <f t="shared" si="22"/>
        <v>0</v>
      </c>
      <c r="BM35" s="311">
        <v>0</v>
      </c>
      <c r="BN35" s="311">
        <v>0</v>
      </c>
      <c r="BO35" s="311">
        <v>0</v>
      </c>
      <c r="BP35" s="311">
        <v>0</v>
      </c>
      <c r="BQ35" s="311">
        <v>0</v>
      </c>
      <c r="BR35" s="311">
        <v>0</v>
      </c>
      <c r="BS35" s="311">
        <v>0</v>
      </c>
      <c r="BT35" s="311">
        <f t="shared" si="23"/>
        <v>0</v>
      </c>
      <c r="BU35" s="311">
        <v>0</v>
      </c>
      <c r="BV35" s="311">
        <v>0</v>
      </c>
      <c r="BW35" s="311">
        <v>0</v>
      </c>
      <c r="BX35" s="311">
        <v>0</v>
      </c>
      <c r="BY35" s="311">
        <v>0</v>
      </c>
      <c r="BZ35" s="311">
        <v>0</v>
      </c>
      <c r="CA35" s="311">
        <v>0</v>
      </c>
      <c r="CB35" s="311">
        <f t="shared" si="24"/>
        <v>0</v>
      </c>
      <c r="CC35" s="311">
        <v>0</v>
      </c>
      <c r="CD35" s="311">
        <v>0</v>
      </c>
      <c r="CE35" s="311">
        <v>0</v>
      </c>
      <c r="CF35" s="311">
        <v>0</v>
      </c>
      <c r="CG35" s="311">
        <v>0</v>
      </c>
      <c r="CH35" s="311">
        <v>0</v>
      </c>
      <c r="CI35" s="311">
        <v>0</v>
      </c>
      <c r="CJ35" s="311">
        <f t="shared" si="25"/>
        <v>0</v>
      </c>
      <c r="CK35" s="311">
        <v>0</v>
      </c>
      <c r="CL35" s="311">
        <v>0</v>
      </c>
      <c r="CM35" s="311">
        <v>0</v>
      </c>
      <c r="CN35" s="311">
        <v>0</v>
      </c>
      <c r="CO35" s="311">
        <v>0</v>
      </c>
      <c r="CP35" s="311">
        <v>0</v>
      </c>
      <c r="CQ35" s="311">
        <v>0</v>
      </c>
      <c r="CR35" s="311">
        <f t="shared" si="26"/>
        <v>0</v>
      </c>
      <c r="CS35" s="311">
        <v>0</v>
      </c>
      <c r="CT35" s="311">
        <v>0</v>
      </c>
      <c r="CU35" s="311">
        <v>0</v>
      </c>
      <c r="CV35" s="311">
        <v>0</v>
      </c>
      <c r="CW35" s="311">
        <v>0</v>
      </c>
      <c r="CX35" s="311">
        <v>0</v>
      </c>
      <c r="CY35" s="311">
        <v>0</v>
      </c>
    </row>
    <row r="36" spans="1:103" s="282" customFormat="1" ht="12" customHeight="1">
      <c r="A36" s="277" t="s">
        <v>555</v>
      </c>
      <c r="B36" s="278" t="s">
        <v>620</v>
      </c>
      <c r="C36" s="277" t="s">
        <v>621</v>
      </c>
      <c r="D36" s="311">
        <f t="shared" si="3"/>
        <v>0</v>
      </c>
      <c r="E36" s="311">
        <f t="shared" si="4"/>
        <v>0</v>
      </c>
      <c r="F36" s="311">
        <f t="shared" si="5"/>
        <v>0</v>
      </c>
      <c r="G36" s="311">
        <f t="shared" si="6"/>
        <v>0</v>
      </c>
      <c r="H36" s="311">
        <f t="shared" si="7"/>
        <v>0</v>
      </c>
      <c r="I36" s="311">
        <f t="shared" si="8"/>
        <v>0</v>
      </c>
      <c r="J36" s="311">
        <f t="shared" si="9"/>
        <v>0</v>
      </c>
      <c r="K36" s="311">
        <f t="shared" si="10"/>
        <v>0</v>
      </c>
      <c r="L36" s="311">
        <f t="shared" si="11"/>
        <v>0</v>
      </c>
      <c r="M36" s="311">
        <f t="shared" si="12"/>
        <v>0</v>
      </c>
      <c r="N36" s="311">
        <f t="shared" si="13"/>
        <v>0</v>
      </c>
      <c r="O36" s="311">
        <f t="shared" si="14"/>
        <v>0</v>
      </c>
      <c r="P36" s="311">
        <f t="shared" si="15"/>
        <v>0</v>
      </c>
      <c r="Q36" s="311">
        <f t="shared" si="16"/>
        <v>0</v>
      </c>
      <c r="R36" s="311">
        <f t="shared" si="16"/>
        <v>0</v>
      </c>
      <c r="S36" s="311">
        <f t="shared" si="16"/>
        <v>0</v>
      </c>
      <c r="T36" s="311">
        <f t="shared" si="16"/>
        <v>0</v>
      </c>
      <c r="U36" s="311">
        <f t="shared" si="16"/>
        <v>0</v>
      </c>
      <c r="V36" s="311">
        <f t="shared" si="16"/>
        <v>0</v>
      </c>
      <c r="W36" s="311">
        <f t="shared" si="16"/>
        <v>0</v>
      </c>
      <c r="X36" s="311">
        <f t="shared" si="17"/>
        <v>0</v>
      </c>
      <c r="Y36" s="311">
        <v>0</v>
      </c>
      <c r="Z36" s="311">
        <v>0</v>
      </c>
      <c r="AA36" s="311">
        <v>0</v>
      </c>
      <c r="AB36" s="311">
        <v>0</v>
      </c>
      <c r="AC36" s="311">
        <v>0</v>
      </c>
      <c r="AD36" s="311">
        <v>0</v>
      </c>
      <c r="AE36" s="311">
        <v>0</v>
      </c>
      <c r="AF36" s="311">
        <f t="shared" si="18"/>
        <v>0</v>
      </c>
      <c r="AG36" s="311">
        <v>0</v>
      </c>
      <c r="AH36" s="311">
        <v>0</v>
      </c>
      <c r="AI36" s="311">
        <v>0</v>
      </c>
      <c r="AJ36" s="311">
        <v>0</v>
      </c>
      <c r="AK36" s="311">
        <v>0</v>
      </c>
      <c r="AL36" s="311">
        <v>0</v>
      </c>
      <c r="AM36" s="311">
        <v>0</v>
      </c>
      <c r="AN36" s="311">
        <f t="shared" si="19"/>
        <v>0</v>
      </c>
      <c r="AO36" s="311">
        <v>0</v>
      </c>
      <c r="AP36" s="311">
        <v>0</v>
      </c>
      <c r="AQ36" s="311">
        <v>0</v>
      </c>
      <c r="AR36" s="311">
        <v>0</v>
      </c>
      <c r="AS36" s="311">
        <v>0</v>
      </c>
      <c r="AT36" s="311">
        <v>0</v>
      </c>
      <c r="AU36" s="311">
        <v>0</v>
      </c>
      <c r="AV36" s="311">
        <f t="shared" si="20"/>
        <v>0</v>
      </c>
      <c r="AW36" s="311">
        <v>0</v>
      </c>
      <c r="AX36" s="311">
        <v>0</v>
      </c>
      <c r="AY36" s="311">
        <v>0</v>
      </c>
      <c r="AZ36" s="311">
        <v>0</v>
      </c>
      <c r="BA36" s="311">
        <v>0</v>
      </c>
      <c r="BB36" s="311">
        <v>0</v>
      </c>
      <c r="BC36" s="311">
        <v>0</v>
      </c>
      <c r="BD36" s="311">
        <f t="shared" si="21"/>
        <v>0</v>
      </c>
      <c r="BE36" s="311">
        <v>0</v>
      </c>
      <c r="BF36" s="311">
        <v>0</v>
      </c>
      <c r="BG36" s="311">
        <v>0</v>
      </c>
      <c r="BH36" s="311">
        <v>0</v>
      </c>
      <c r="BI36" s="311">
        <v>0</v>
      </c>
      <c r="BJ36" s="311">
        <v>0</v>
      </c>
      <c r="BK36" s="311">
        <v>0</v>
      </c>
      <c r="BL36" s="311">
        <f t="shared" si="22"/>
        <v>0</v>
      </c>
      <c r="BM36" s="311">
        <v>0</v>
      </c>
      <c r="BN36" s="311">
        <v>0</v>
      </c>
      <c r="BO36" s="311">
        <v>0</v>
      </c>
      <c r="BP36" s="311">
        <v>0</v>
      </c>
      <c r="BQ36" s="311">
        <v>0</v>
      </c>
      <c r="BR36" s="311">
        <v>0</v>
      </c>
      <c r="BS36" s="311">
        <v>0</v>
      </c>
      <c r="BT36" s="311">
        <f t="shared" si="23"/>
        <v>0</v>
      </c>
      <c r="BU36" s="311">
        <v>0</v>
      </c>
      <c r="BV36" s="311">
        <v>0</v>
      </c>
      <c r="BW36" s="311">
        <v>0</v>
      </c>
      <c r="BX36" s="311">
        <v>0</v>
      </c>
      <c r="BY36" s="311">
        <v>0</v>
      </c>
      <c r="BZ36" s="311">
        <v>0</v>
      </c>
      <c r="CA36" s="311">
        <v>0</v>
      </c>
      <c r="CB36" s="311">
        <f t="shared" si="24"/>
        <v>0</v>
      </c>
      <c r="CC36" s="311">
        <v>0</v>
      </c>
      <c r="CD36" s="311">
        <v>0</v>
      </c>
      <c r="CE36" s="311">
        <v>0</v>
      </c>
      <c r="CF36" s="311">
        <v>0</v>
      </c>
      <c r="CG36" s="311">
        <v>0</v>
      </c>
      <c r="CH36" s="311">
        <v>0</v>
      </c>
      <c r="CI36" s="311">
        <v>0</v>
      </c>
      <c r="CJ36" s="311">
        <f t="shared" si="25"/>
        <v>0</v>
      </c>
      <c r="CK36" s="311">
        <v>0</v>
      </c>
      <c r="CL36" s="311">
        <v>0</v>
      </c>
      <c r="CM36" s="311">
        <v>0</v>
      </c>
      <c r="CN36" s="311">
        <v>0</v>
      </c>
      <c r="CO36" s="311">
        <v>0</v>
      </c>
      <c r="CP36" s="311">
        <v>0</v>
      </c>
      <c r="CQ36" s="311">
        <v>0</v>
      </c>
      <c r="CR36" s="311">
        <f t="shared" si="26"/>
        <v>0</v>
      </c>
      <c r="CS36" s="311">
        <v>0</v>
      </c>
      <c r="CT36" s="311">
        <v>0</v>
      </c>
      <c r="CU36" s="311">
        <v>0</v>
      </c>
      <c r="CV36" s="311">
        <v>0</v>
      </c>
      <c r="CW36" s="311">
        <v>0</v>
      </c>
      <c r="CX36" s="311">
        <v>0</v>
      </c>
      <c r="CY36" s="311">
        <v>0</v>
      </c>
    </row>
    <row r="37" spans="1:103" s="282" customFormat="1" ht="12" customHeight="1">
      <c r="A37" s="277" t="s">
        <v>555</v>
      </c>
      <c r="B37" s="278" t="s">
        <v>622</v>
      </c>
      <c r="C37" s="277" t="s">
        <v>623</v>
      </c>
      <c r="D37" s="311">
        <f t="shared" si="3"/>
        <v>0</v>
      </c>
      <c r="E37" s="311">
        <f t="shared" si="4"/>
        <v>0</v>
      </c>
      <c r="F37" s="311">
        <f t="shared" si="5"/>
        <v>0</v>
      </c>
      <c r="G37" s="311">
        <f t="shared" si="6"/>
        <v>0</v>
      </c>
      <c r="H37" s="311">
        <f t="shared" si="7"/>
        <v>0</v>
      </c>
      <c r="I37" s="311">
        <f t="shared" si="8"/>
        <v>0</v>
      </c>
      <c r="J37" s="311">
        <f t="shared" si="9"/>
        <v>0</v>
      </c>
      <c r="K37" s="311">
        <f t="shared" si="10"/>
        <v>0</v>
      </c>
      <c r="L37" s="311">
        <f t="shared" si="11"/>
        <v>0</v>
      </c>
      <c r="M37" s="311">
        <f t="shared" si="12"/>
        <v>0</v>
      </c>
      <c r="N37" s="311">
        <f t="shared" si="13"/>
        <v>0</v>
      </c>
      <c r="O37" s="311">
        <f t="shared" si="14"/>
        <v>0</v>
      </c>
      <c r="P37" s="311">
        <f t="shared" si="15"/>
        <v>0</v>
      </c>
      <c r="Q37" s="311">
        <f t="shared" si="16"/>
        <v>0</v>
      </c>
      <c r="R37" s="311">
        <f t="shared" si="16"/>
        <v>0</v>
      </c>
      <c r="S37" s="311">
        <f t="shared" si="16"/>
        <v>0</v>
      </c>
      <c r="T37" s="311">
        <f t="shared" si="16"/>
        <v>0</v>
      </c>
      <c r="U37" s="311">
        <f t="shared" si="16"/>
        <v>0</v>
      </c>
      <c r="V37" s="311">
        <f t="shared" si="16"/>
        <v>0</v>
      </c>
      <c r="W37" s="311">
        <f t="shared" si="16"/>
        <v>0</v>
      </c>
      <c r="X37" s="311">
        <f t="shared" si="17"/>
        <v>0</v>
      </c>
      <c r="Y37" s="311">
        <v>0</v>
      </c>
      <c r="Z37" s="311">
        <v>0</v>
      </c>
      <c r="AA37" s="311">
        <v>0</v>
      </c>
      <c r="AB37" s="311">
        <v>0</v>
      </c>
      <c r="AC37" s="311">
        <v>0</v>
      </c>
      <c r="AD37" s="311">
        <v>0</v>
      </c>
      <c r="AE37" s="311">
        <v>0</v>
      </c>
      <c r="AF37" s="311">
        <f t="shared" si="18"/>
        <v>0</v>
      </c>
      <c r="AG37" s="311">
        <v>0</v>
      </c>
      <c r="AH37" s="311">
        <v>0</v>
      </c>
      <c r="AI37" s="311">
        <v>0</v>
      </c>
      <c r="AJ37" s="311">
        <v>0</v>
      </c>
      <c r="AK37" s="311">
        <v>0</v>
      </c>
      <c r="AL37" s="311">
        <v>0</v>
      </c>
      <c r="AM37" s="311">
        <v>0</v>
      </c>
      <c r="AN37" s="311">
        <f t="shared" si="19"/>
        <v>0</v>
      </c>
      <c r="AO37" s="311">
        <v>0</v>
      </c>
      <c r="AP37" s="311">
        <v>0</v>
      </c>
      <c r="AQ37" s="311">
        <v>0</v>
      </c>
      <c r="AR37" s="311">
        <v>0</v>
      </c>
      <c r="AS37" s="311">
        <v>0</v>
      </c>
      <c r="AT37" s="311">
        <v>0</v>
      </c>
      <c r="AU37" s="311">
        <v>0</v>
      </c>
      <c r="AV37" s="311">
        <f t="shared" si="20"/>
        <v>0</v>
      </c>
      <c r="AW37" s="311">
        <v>0</v>
      </c>
      <c r="AX37" s="311">
        <v>0</v>
      </c>
      <c r="AY37" s="311">
        <v>0</v>
      </c>
      <c r="AZ37" s="311">
        <v>0</v>
      </c>
      <c r="BA37" s="311">
        <v>0</v>
      </c>
      <c r="BB37" s="311">
        <v>0</v>
      </c>
      <c r="BC37" s="311">
        <v>0</v>
      </c>
      <c r="BD37" s="311">
        <f t="shared" si="21"/>
        <v>0</v>
      </c>
      <c r="BE37" s="311">
        <v>0</v>
      </c>
      <c r="BF37" s="311">
        <v>0</v>
      </c>
      <c r="BG37" s="311">
        <v>0</v>
      </c>
      <c r="BH37" s="311">
        <v>0</v>
      </c>
      <c r="BI37" s="311">
        <v>0</v>
      </c>
      <c r="BJ37" s="311">
        <v>0</v>
      </c>
      <c r="BK37" s="311">
        <v>0</v>
      </c>
      <c r="BL37" s="311">
        <f t="shared" si="22"/>
        <v>0</v>
      </c>
      <c r="BM37" s="311">
        <v>0</v>
      </c>
      <c r="BN37" s="311">
        <v>0</v>
      </c>
      <c r="BO37" s="311">
        <v>0</v>
      </c>
      <c r="BP37" s="311">
        <v>0</v>
      </c>
      <c r="BQ37" s="311">
        <v>0</v>
      </c>
      <c r="BR37" s="311">
        <v>0</v>
      </c>
      <c r="BS37" s="311">
        <v>0</v>
      </c>
      <c r="BT37" s="311">
        <f t="shared" si="23"/>
        <v>0</v>
      </c>
      <c r="BU37" s="311">
        <v>0</v>
      </c>
      <c r="BV37" s="311">
        <v>0</v>
      </c>
      <c r="BW37" s="311">
        <v>0</v>
      </c>
      <c r="BX37" s="311">
        <v>0</v>
      </c>
      <c r="BY37" s="311">
        <v>0</v>
      </c>
      <c r="BZ37" s="311">
        <v>0</v>
      </c>
      <c r="CA37" s="311">
        <v>0</v>
      </c>
      <c r="CB37" s="311">
        <f t="shared" si="24"/>
        <v>0</v>
      </c>
      <c r="CC37" s="311">
        <v>0</v>
      </c>
      <c r="CD37" s="311">
        <v>0</v>
      </c>
      <c r="CE37" s="311">
        <v>0</v>
      </c>
      <c r="CF37" s="311">
        <v>0</v>
      </c>
      <c r="CG37" s="311">
        <v>0</v>
      </c>
      <c r="CH37" s="311">
        <v>0</v>
      </c>
      <c r="CI37" s="311">
        <v>0</v>
      </c>
      <c r="CJ37" s="311">
        <f t="shared" si="25"/>
        <v>0</v>
      </c>
      <c r="CK37" s="311">
        <v>0</v>
      </c>
      <c r="CL37" s="311">
        <v>0</v>
      </c>
      <c r="CM37" s="311">
        <v>0</v>
      </c>
      <c r="CN37" s="311">
        <v>0</v>
      </c>
      <c r="CO37" s="311">
        <v>0</v>
      </c>
      <c r="CP37" s="311">
        <v>0</v>
      </c>
      <c r="CQ37" s="311">
        <v>0</v>
      </c>
      <c r="CR37" s="311">
        <f t="shared" si="26"/>
        <v>0</v>
      </c>
      <c r="CS37" s="311">
        <v>0</v>
      </c>
      <c r="CT37" s="311">
        <v>0</v>
      </c>
      <c r="CU37" s="311">
        <v>0</v>
      </c>
      <c r="CV37" s="311">
        <v>0</v>
      </c>
      <c r="CW37" s="311">
        <v>0</v>
      </c>
      <c r="CX37" s="311">
        <v>0</v>
      </c>
      <c r="CY37" s="311">
        <v>0</v>
      </c>
    </row>
    <row r="38" spans="1:103" s="282" customFormat="1" ht="12" customHeight="1">
      <c r="A38" s="277" t="s">
        <v>555</v>
      </c>
      <c r="B38" s="278" t="s">
        <v>624</v>
      </c>
      <c r="C38" s="277" t="s">
        <v>625</v>
      </c>
      <c r="D38" s="311">
        <f t="shared" si="3"/>
        <v>0</v>
      </c>
      <c r="E38" s="311">
        <f t="shared" si="4"/>
        <v>0</v>
      </c>
      <c r="F38" s="311">
        <f t="shared" si="5"/>
        <v>0</v>
      </c>
      <c r="G38" s="311">
        <f t="shared" si="6"/>
        <v>0</v>
      </c>
      <c r="H38" s="311">
        <f t="shared" si="7"/>
        <v>0</v>
      </c>
      <c r="I38" s="311">
        <f t="shared" si="8"/>
        <v>0</v>
      </c>
      <c r="J38" s="311">
        <f t="shared" si="9"/>
        <v>0</v>
      </c>
      <c r="K38" s="311">
        <f t="shared" si="10"/>
        <v>0</v>
      </c>
      <c r="L38" s="311">
        <f t="shared" si="11"/>
        <v>0</v>
      </c>
      <c r="M38" s="311">
        <f t="shared" si="12"/>
        <v>0</v>
      </c>
      <c r="N38" s="311">
        <f t="shared" si="13"/>
        <v>0</v>
      </c>
      <c r="O38" s="311">
        <f t="shared" si="14"/>
        <v>0</v>
      </c>
      <c r="P38" s="311">
        <f t="shared" si="15"/>
        <v>0</v>
      </c>
      <c r="Q38" s="311">
        <f t="shared" si="16"/>
        <v>0</v>
      </c>
      <c r="R38" s="311">
        <f t="shared" si="16"/>
        <v>0</v>
      </c>
      <c r="S38" s="311">
        <f t="shared" si="16"/>
        <v>0</v>
      </c>
      <c r="T38" s="311">
        <f t="shared" si="16"/>
        <v>0</v>
      </c>
      <c r="U38" s="311">
        <f t="shared" si="16"/>
        <v>0</v>
      </c>
      <c r="V38" s="311">
        <f t="shared" si="16"/>
        <v>0</v>
      </c>
      <c r="W38" s="311">
        <f t="shared" si="16"/>
        <v>0</v>
      </c>
      <c r="X38" s="311">
        <f t="shared" si="17"/>
        <v>0</v>
      </c>
      <c r="Y38" s="311">
        <v>0</v>
      </c>
      <c r="Z38" s="311">
        <v>0</v>
      </c>
      <c r="AA38" s="311">
        <v>0</v>
      </c>
      <c r="AB38" s="311">
        <v>0</v>
      </c>
      <c r="AC38" s="311">
        <v>0</v>
      </c>
      <c r="AD38" s="311">
        <v>0</v>
      </c>
      <c r="AE38" s="311">
        <v>0</v>
      </c>
      <c r="AF38" s="311">
        <f t="shared" si="18"/>
        <v>0</v>
      </c>
      <c r="AG38" s="311">
        <v>0</v>
      </c>
      <c r="AH38" s="311">
        <v>0</v>
      </c>
      <c r="AI38" s="311">
        <v>0</v>
      </c>
      <c r="AJ38" s="311">
        <v>0</v>
      </c>
      <c r="AK38" s="311">
        <v>0</v>
      </c>
      <c r="AL38" s="311">
        <v>0</v>
      </c>
      <c r="AM38" s="311">
        <v>0</v>
      </c>
      <c r="AN38" s="311">
        <f t="shared" si="19"/>
        <v>0</v>
      </c>
      <c r="AO38" s="311">
        <v>0</v>
      </c>
      <c r="AP38" s="311">
        <v>0</v>
      </c>
      <c r="AQ38" s="311">
        <v>0</v>
      </c>
      <c r="AR38" s="311">
        <v>0</v>
      </c>
      <c r="AS38" s="311">
        <v>0</v>
      </c>
      <c r="AT38" s="311">
        <v>0</v>
      </c>
      <c r="AU38" s="311">
        <v>0</v>
      </c>
      <c r="AV38" s="311">
        <f t="shared" si="20"/>
        <v>0</v>
      </c>
      <c r="AW38" s="311">
        <v>0</v>
      </c>
      <c r="AX38" s="311">
        <v>0</v>
      </c>
      <c r="AY38" s="311">
        <v>0</v>
      </c>
      <c r="AZ38" s="311">
        <v>0</v>
      </c>
      <c r="BA38" s="311">
        <v>0</v>
      </c>
      <c r="BB38" s="311">
        <v>0</v>
      </c>
      <c r="BC38" s="311">
        <v>0</v>
      </c>
      <c r="BD38" s="311">
        <f t="shared" si="21"/>
        <v>0</v>
      </c>
      <c r="BE38" s="311">
        <v>0</v>
      </c>
      <c r="BF38" s="311">
        <v>0</v>
      </c>
      <c r="BG38" s="311">
        <v>0</v>
      </c>
      <c r="BH38" s="311">
        <v>0</v>
      </c>
      <c r="BI38" s="311">
        <v>0</v>
      </c>
      <c r="BJ38" s="311">
        <v>0</v>
      </c>
      <c r="BK38" s="311">
        <v>0</v>
      </c>
      <c r="BL38" s="311">
        <f t="shared" si="22"/>
        <v>0</v>
      </c>
      <c r="BM38" s="311">
        <v>0</v>
      </c>
      <c r="BN38" s="311">
        <v>0</v>
      </c>
      <c r="BO38" s="311">
        <v>0</v>
      </c>
      <c r="BP38" s="311">
        <v>0</v>
      </c>
      <c r="BQ38" s="311">
        <v>0</v>
      </c>
      <c r="BR38" s="311">
        <v>0</v>
      </c>
      <c r="BS38" s="311">
        <v>0</v>
      </c>
      <c r="BT38" s="311">
        <f t="shared" si="23"/>
        <v>0</v>
      </c>
      <c r="BU38" s="311">
        <v>0</v>
      </c>
      <c r="BV38" s="311">
        <v>0</v>
      </c>
      <c r="BW38" s="311">
        <v>0</v>
      </c>
      <c r="BX38" s="311">
        <v>0</v>
      </c>
      <c r="BY38" s="311">
        <v>0</v>
      </c>
      <c r="BZ38" s="311">
        <v>0</v>
      </c>
      <c r="CA38" s="311">
        <v>0</v>
      </c>
      <c r="CB38" s="311">
        <f t="shared" si="24"/>
        <v>0</v>
      </c>
      <c r="CC38" s="311">
        <v>0</v>
      </c>
      <c r="CD38" s="311">
        <v>0</v>
      </c>
      <c r="CE38" s="311">
        <v>0</v>
      </c>
      <c r="CF38" s="311">
        <v>0</v>
      </c>
      <c r="CG38" s="311">
        <v>0</v>
      </c>
      <c r="CH38" s="311">
        <v>0</v>
      </c>
      <c r="CI38" s="311">
        <v>0</v>
      </c>
      <c r="CJ38" s="311">
        <f t="shared" si="25"/>
        <v>0</v>
      </c>
      <c r="CK38" s="311">
        <v>0</v>
      </c>
      <c r="CL38" s="311">
        <v>0</v>
      </c>
      <c r="CM38" s="311">
        <v>0</v>
      </c>
      <c r="CN38" s="311">
        <v>0</v>
      </c>
      <c r="CO38" s="311">
        <v>0</v>
      </c>
      <c r="CP38" s="311">
        <v>0</v>
      </c>
      <c r="CQ38" s="311">
        <v>0</v>
      </c>
      <c r="CR38" s="311">
        <f t="shared" si="26"/>
        <v>0</v>
      </c>
      <c r="CS38" s="311">
        <v>0</v>
      </c>
      <c r="CT38" s="311">
        <v>0</v>
      </c>
      <c r="CU38" s="311">
        <v>0</v>
      </c>
      <c r="CV38" s="311">
        <v>0</v>
      </c>
      <c r="CW38" s="311">
        <v>0</v>
      </c>
      <c r="CX38" s="311">
        <v>0</v>
      </c>
      <c r="CY38" s="311">
        <v>0</v>
      </c>
    </row>
    <row r="39" spans="1:103" s="282" customFormat="1" ht="12" customHeight="1">
      <c r="A39" s="277" t="s">
        <v>555</v>
      </c>
      <c r="B39" s="278" t="s">
        <v>626</v>
      </c>
      <c r="C39" s="277" t="s">
        <v>627</v>
      </c>
      <c r="D39" s="311">
        <f t="shared" si="3"/>
        <v>0</v>
      </c>
      <c r="E39" s="311">
        <f t="shared" si="4"/>
        <v>0</v>
      </c>
      <c r="F39" s="311">
        <f t="shared" si="5"/>
        <v>0</v>
      </c>
      <c r="G39" s="311">
        <f t="shared" si="6"/>
        <v>0</v>
      </c>
      <c r="H39" s="311">
        <f t="shared" si="7"/>
        <v>0</v>
      </c>
      <c r="I39" s="311">
        <f t="shared" si="8"/>
        <v>0</v>
      </c>
      <c r="J39" s="311">
        <f t="shared" si="9"/>
        <v>0</v>
      </c>
      <c r="K39" s="311">
        <f t="shared" si="10"/>
        <v>0</v>
      </c>
      <c r="L39" s="311">
        <f t="shared" si="11"/>
        <v>0</v>
      </c>
      <c r="M39" s="311">
        <f t="shared" si="12"/>
        <v>0</v>
      </c>
      <c r="N39" s="311">
        <f t="shared" si="13"/>
        <v>0</v>
      </c>
      <c r="O39" s="311">
        <f t="shared" si="14"/>
        <v>0</v>
      </c>
      <c r="P39" s="311">
        <f t="shared" si="15"/>
        <v>0</v>
      </c>
      <c r="Q39" s="311">
        <f t="shared" si="16"/>
        <v>0</v>
      </c>
      <c r="R39" s="311">
        <f t="shared" si="16"/>
        <v>0</v>
      </c>
      <c r="S39" s="311">
        <f t="shared" si="16"/>
        <v>0</v>
      </c>
      <c r="T39" s="311">
        <f t="shared" si="16"/>
        <v>0</v>
      </c>
      <c r="U39" s="311">
        <f t="shared" si="16"/>
        <v>0</v>
      </c>
      <c r="V39" s="311">
        <f t="shared" si="16"/>
        <v>0</v>
      </c>
      <c r="W39" s="311">
        <f t="shared" si="16"/>
        <v>0</v>
      </c>
      <c r="X39" s="311">
        <f t="shared" si="17"/>
        <v>0</v>
      </c>
      <c r="Y39" s="311">
        <v>0</v>
      </c>
      <c r="Z39" s="311">
        <v>0</v>
      </c>
      <c r="AA39" s="311">
        <v>0</v>
      </c>
      <c r="AB39" s="311">
        <v>0</v>
      </c>
      <c r="AC39" s="311">
        <v>0</v>
      </c>
      <c r="AD39" s="311">
        <v>0</v>
      </c>
      <c r="AE39" s="311">
        <v>0</v>
      </c>
      <c r="AF39" s="311">
        <f t="shared" si="18"/>
        <v>0</v>
      </c>
      <c r="AG39" s="311">
        <v>0</v>
      </c>
      <c r="AH39" s="311">
        <v>0</v>
      </c>
      <c r="AI39" s="311">
        <v>0</v>
      </c>
      <c r="AJ39" s="311">
        <v>0</v>
      </c>
      <c r="AK39" s="311">
        <v>0</v>
      </c>
      <c r="AL39" s="311">
        <v>0</v>
      </c>
      <c r="AM39" s="311">
        <v>0</v>
      </c>
      <c r="AN39" s="311">
        <f t="shared" si="19"/>
        <v>0</v>
      </c>
      <c r="AO39" s="311">
        <v>0</v>
      </c>
      <c r="AP39" s="311">
        <v>0</v>
      </c>
      <c r="AQ39" s="311">
        <v>0</v>
      </c>
      <c r="AR39" s="311">
        <v>0</v>
      </c>
      <c r="AS39" s="311">
        <v>0</v>
      </c>
      <c r="AT39" s="311">
        <v>0</v>
      </c>
      <c r="AU39" s="311">
        <v>0</v>
      </c>
      <c r="AV39" s="311">
        <f t="shared" si="20"/>
        <v>0</v>
      </c>
      <c r="AW39" s="311">
        <v>0</v>
      </c>
      <c r="AX39" s="311">
        <v>0</v>
      </c>
      <c r="AY39" s="311">
        <v>0</v>
      </c>
      <c r="AZ39" s="311">
        <v>0</v>
      </c>
      <c r="BA39" s="311">
        <v>0</v>
      </c>
      <c r="BB39" s="311">
        <v>0</v>
      </c>
      <c r="BC39" s="311">
        <v>0</v>
      </c>
      <c r="BD39" s="311">
        <f t="shared" si="21"/>
        <v>0</v>
      </c>
      <c r="BE39" s="311">
        <v>0</v>
      </c>
      <c r="BF39" s="311">
        <v>0</v>
      </c>
      <c r="BG39" s="311">
        <v>0</v>
      </c>
      <c r="BH39" s="311">
        <v>0</v>
      </c>
      <c r="BI39" s="311">
        <v>0</v>
      </c>
      <c r="BJ39" s="311">
        <v>0</v>
      </c>
      <c r="BK39" s="311">
        <v>0</v>
      </c>
      <c r="BL39" s="311">
        <f t="shared" si="22"/>
        <v>0</v>
      </c>
      <c r="BM39" s="311">
        <v>0</v>
      </c>
      <c r="BN39" s="311">
        <v>0</v>
      </c>
      <c r="BO39" s="311">
        <v>0</v>
      </c>
      <c r="BP39" s="311">
        <v>0</v>
      </c>
      <c r="BQ39" s="311">
        <v>0</v>
      </c>
      <c r="BR39" s="311">
        <v>0</v>
      </c>
      <c r="BS39" s="311">
        <v>0</v>
      </c>
      <c r="BT39" s="311">
        <f t="shared" si="23"/>
        <v>0</v>
      </c>
      <c r="BU39" s="311">
        <v>0</v>
      </c>
      <c r="BV39" s="311">
        <v>0</v>
      </c>
      <c r="BW39" s="311">
        <v>0</v>
      </c>
      <c r="BX39" s="311">
        <v>0</v>
      </c>
      <c r="BY39" s="311">
        <v>0</v>
      </c>
      <c r="BZ39" s="311">
        <v>0</v>
      </c>
      <c r="CA39" s="311">
        <v>0</v>
      </c>
      <c r="CB39" s="311">
        <f t="shared" si="24"/>
        <v>0</v>
      </c>
      <c r="CC39" s="311">
        <v>0</v>
      </c>
      <c r="CD39" s="311">
        <v>0</v>
      </c>
      <c r="CE39" s="311">
        <v>0</v>
      </c>
      <c r="CF39" s="311">
        <v>0</v>
      </c>
      <c r="CG39" s="311">
        <v>0</v>
      </c>
      <c r="CH39" s="311">
        <v>0</v>
      </c>
      <c r="CI39" s="311">
        <v>0</v>
      </c>
      <c r="CJ39" s="311">
        <f t="shared" si="25"/>
        <v>0</v>
      </c>
      <c r="CK39" s="311">
        <v>0</v>
      </c>
      <c r="CL39" s="311">
        <v>0</v>
      </c>
      <c r="CM39" s="311">
        <v>0</v>
      </c>
      <c r="CN39" s="311">
        <v>0</v>
      </c>
      <c r="CO39" s="311">
        <v>0</v>
      </c>
      <c r="CP39" s="311">
        <v>0</v>
      </c>
      <c r="CQ39" s="311">
        <v>0</v>
      </c>
      <c r="CR39" s="311">
        <f t="shared" si="26"/>
        <v>0</v>
      </c>
      <c r="CS39" s="311">
        <v>0</v>
      </c>
      <c r="CT39" s="311">
        <v>0</v>
      </c>
      <c r="CU39" s="311">
        <v>0</v>
      </c>
      <c r="CV39" s="311">
        <v>0</v>
      </c>
      <c r="CW39" s="311">
        <v>0</v>
      </c>
      <c r="CX39" s="311">
        <v>0</v>
      </c>
      <c r="CY39" s="311">
        <v>0</v>
      </c>
    </row>
    <row r="40" spans="1:103" s="282" customFormat="1" ht="12" customHeight="1">
      <c r="A40" s="277" t="s">
        <v>555</v>
      </c>
      <c r="B40" s="278" t="s">
        <v>628</v>
      </c>
      <c r="C40" s="277" t="s">
        <v>629</v>
      </c>
      <c r="D40" s="311">
        <f t="shared" si="3"/>
        <v>0</v>
      </c>
      <c r="E40" s="311">
        <f t="shared" si="4"/>
        <v>0</v>
      </c>
      <c r="F40" s="311">
        <f t="shared" si="5"/>
        <v>0</v>
      </c>
      <c r="G40" s="311">
        <f t="shared" si="6"/>
        <v>0</v>
      </c>
      <c r="H40" s="311">
        <f t="shared" si="7"/>
        <v>0</v>
      </c>
      <c r="I40" s="311">
        <f t="shared" si="8"/>
        <v>0</v>
      </c>
      <c r="J40" s="311">
        <f t="shared" si="9"/>
        <v>0</v>
      </c>
      <c r="K40" s="311">
        <f t="shared" si="10"/>
        <v>0</v>
      </c>
      <c r="L40" s="311">
        <f t="shared" si="11"/>
        <v>0</v>
      </c>
      <c r="M40" s="311">
        <f t="shared" si="12"/>
        <v>0</v>
      </c>
      <c r="N40" s="311">
        <f t="shared" si="13"/>
        <v>0</v>
      </c>
      <c r="O40" s="311">
        <f t="shared" si="14"/>
        <v>0</v>
      </c>
      <c r="P40" s="311">
        <f t="shared" si="15"/>
        <v>0</v>
      </c>
      <c r="Q40" s="311">
        <f t="shared" si="16"/>
        <v>0</v>
      </c>
      <c r="R40" s="311">
        <f t="shared" si="16"/>
        <v>0</v>
      </c>
      <c r="S40" s="311">
        <f t="shared" si="16"/>
        <v>0</v>
      </c>
      <c r="T40" s="311">
        <f t="shared" si="16"/>
        <v>0</v>
      </c>
      <c r="U40" s="311">
        <f t="shared" si="16"/>
        <v>0</v>
      </c>
      <c r="V40" s="311">
        <f t="shared" si="16"/>
        <v>0</v>
      </c>
      <c r="W40" s="311">
        <f t="shared" si="16"/>
        <v>0</v>
      </c>
      <c r="X40" s="311">
        <f t="shared" si="17"/>
        <v>0</v>
      </c>
      <c r="Y40" s="311">
        <v>0</v>
      </c>
      <c r="Z40" s="311">
        <v>0</v>
      </c>
      <c r="AA40" s="311">
        <v>0</v>
      </c>
      <c r="AB40" s="311">
        <v>0</v>
      </c>
      <c r="AC40" s="311">
        <v>0</v>
      </c>
      <c r="AD40" s="311">
        <v>0</v>
      </c>
      <c r="AE40" s="311">
        <v>0</v>
      </c>
      <c r="AF40" s="311">
        <f t="shared" si="18"/>
        <v>0</v>
      </c>
      <c r="AG40" s="311">
        <v>0</v>
      </c>
      <c r="AH40" s="311">
        <v>0</v>
      </c>
      <c r="AI40" s="311">
        <v>0</v>
      </c>
      <c r="AJ40" s="311">
        <v>0</v>
      </c>
      <c r="AK40" s="311">
        <v>0</v>
      </c>
      <c r="AL40" s="311">
        <v>0</v>
      </c>
      <c r="AM40" s="311">
        <v>0</v>
      </c>
      <c r="AN40" s="311">
        <f t="shared" si="19"/>
        <v>0</v>
      </c>
      <c r="AO40" s="311">
        <v>0</v>
      </c>
      <c r="AP40" s="311">
        <v>0</v>
      </c>
      <c r="AQ40" s="311">
        <v>0</v>
      </c>
      <c r="AR40" s="311">
        <v>0</v>
      </c>
      <c r="AS40" s="311">
        <v>0</v>
      </c>
      <c r="AT40" s="311">
        <v>0</v>
      </c>
      <c r="AU40" s="311">
        <v>0</v>
      </c>
      <c r="AV40" s="311">
        <f t="shared" si="20"/>
        <v>0</v>
      </c>
      <c r="AW40" s="311">
        <v>0</v>
      </c>
      <c r="AX40" s="311">
        <v>0</v>
      </c>
      <c r="AY40" s="311">
        <v>0</v>
      </c>
      <c r="AZ40" s="311">
        <v>0</v>
      </c>
      <c r="BA40" s="311">
        <v>0</v>
      </c>
      <c r="BB40" s="311">
        <v>0</v>
      </c>
      <c r="BC40" s="311">
        <v>0</v>
      </c>
      <c r="BD40" s="311">
        <f t="shared" si="21"/>
        <v>0</v>
      </c>
      <c r="BE40" s="311">
        <v>0</v>
      </c>
      <c r="BF40" s="311">
        <v>0</v>
      </c>
      <c r="BG40" s="311">
        <v>0</v>
      </c>
      <c r="BH40" s="311">
        <v>0</v>
      </c>
      <c r="BI40" s="311">
        <v>0</v>
      </c>
      <c r="BJ40" s="311">
        <v>0</v>
      </c>
      <c r="BK40" s="311">
        <v>0</v>
      </c>
      <c r="BL40" s="311">
        <f t="shared" si="22"/>
        <v>0</v>
      </c>
      <c r="BM40" s="311">
        <v>0</v>
      </c>
      <c r="BN40" s="311">
        <v>0</v>
      </c>
      <c r="BO40" s="311">
        <v>0</v>
      </c>
      <c r="BP40" s="311">
        <v>0</v>
      </c>
      <c r="BQ40" s="311">
        <v>0</v>
      </c>
      <c r="BR40" s="311">
        <v>0</v>
      </c>
      <c r="BS40" s="311">
        <v>0</v>
      </c>
      <c r="BT40" s="311">
        <f t="shared" si="23"/>
        <v>0</v>
      </c>
      <c r="BU40" s="311">
        <v>0</v>
      </c>
      <c r="BV40" s="311">
        <v>0</v>
      </c>
      <c r="BW40" s="311">
        <v>0</v>
      </c>
      <c r="BX40" s="311">
        <v>0</v>
      </c>
      <c r="BY40" s="311">
        <v>0</v>
      </c>
      <c r="BZ40" s="311">
        <v>0</v>
      </c>
      <c r="CA40" s="311">
        <v>0</v>
      </c>
      <c r="CB40" s="311">
        <f t="shared" si="24"/>
        <v>0</v>
      </c>
      <c r="CC40" s="311">
        <v>0</v>
      </c>
      <c r="CD40" s="311">
        <v>0</v>
      </c>
      <c r="CE40" s="311">
        <v>0</v>
      </c>
      <c r="CF40" s="311">
        <v>0</v>
      </c>
      <c r="CG40" s="311">
        <v>0</v>
      </c>
      <c r="CH40" s="311">
        <v>0</v>
      </c>
      <c r="CI40" s="311">
        <v>0</v>
      </c>
      <c r="CJ40" s="311">
        <f t="shared" si="25"/>
        <v>0</v>
      </c>
      <c r="CK40" s="311">
        <v>0</v>
      </c>
      <c r="CL40" s="311">
        <v>0</v>
      </c>
      <c r="CM40" s="311">
        <v>0</v>
      </c>
      <c r="CN40" s="311">
        <v>0</v>
      </c>
      <c r="CO40" s="311">
        <v>0</v>
      </c>
      <c r="CP40" s="311">
        <v>0</v>
      </c>
      <c r="CQ40" s="311">
        <v>0</v>
      </c>
      <c r="CR40" s="311">
        <f t="shared" si="26"/>
        <v>0</v>
      </c>
      <c r="CS40" s="311">
        <v>0</v>
      </c>
      <c r="CT40" s="311">
        <v>0</v>
      </c>
      <c r="CU40" s="311">
        <v>0</v>
      </c>
      <c r="CV40" s="311">
        <v>0</v>
      </c>
      <c r="CW40" s="311">
        <v>0</v>
      </c>
      <c r="CX40" s="311">
        <v>0</v>
      </c>
      <c r="CY40" s="311">
        <v>0</v>
      </c>
    </row>
    <row r="41" spans="1:103" s="282" customFormat="1" ht="12" customHeight="1">
      <c r="A41" s="277" t="s">
        <v>555</v>
      </c>
      <c r="B41" s="278" t="s">
        <v>630</v>
      </c>
      <c r="C41" s="277" t="s">
        <v>631</v>
      </c>
      <c r="D41" s="311">
        <f t="shared" si="3"/>
        <v>0</v>
      </c>
      <c r="E41" s="311">
        <f t="shared" si="4"/>
        <v>0</v>
      </c>
      <c r="F41" s="311">
        <f t="shared" si="5"/>
        <v>0</v>
      </c>
      <c r="G41" s="311">
        <f t="shared" si="6"/>
        <v>0</v>
      </c>
      <c r="H41" s="311">
        <f t="shared" si="7"/>
        <v>0</v>
      </c>
      <c r="I41" s="311">
        <f t="shared" si="8"/>
        <v>0</v>
      </c>
      <c r="J41" s="311">
        <f t="shared" si="9"/>
        <v>0</v>
      </c>
      <c r="K41" s="311">
        <f t="shared" si="10"/>
        <v>0</v>
      </c>
      <c r="L41" s="311">
        <f t="shared" si="11"/>
        <v>0</v>
      </c>
      <c r="M41" s="311">
        <f t="shared" si="12"/>
        <v>0</v>
      </c>
      <c r="N41" s="311">
        <f t="shared" si="13"/>
        <v>0</v>
      </c>
      <c r="O41" s="311">
        <f t="shared" si="14"/>
        <v>0</v>
      </c>
      <c r="P41" s="311">
        <f t="shared" si="15"/>
        <v>0</v>
      </c>
      <c r="Q41" s="311">
        <f t="shared" si="16"/>
        <v>0</v>
      </c>
      <c r="R41" s="311">
        <f t="shared" si="16"/>
        <v>0</v>
      </c>
      <c r="S41" s="311">
        <f t="shared" si="16"/>
        <v>0</v>
      </c>
      <c r="T41" s="311">
        <f t="shared" si="16"/>
        <v>0</v>
      </c>
      <c r="U41" s="311">
        <f t="shared" si="16"/>
        <v>0</v>
      </c>
      <c r="V41" s="311">
        <f t="shared" si="16"/>
        <v>0</v>
      </c>
      <c r="W41" s="311">
        <f t="shared" si="16"/>
        <v>0</v>
      </c>
      <c r="X41" s="311">
        <f t="shared" si="17"/>
        <v>0</v>
      </c>
      <c r="Y41" s="311">
        <v>0</v>
      </c>
      <c r="Z41" s="311">
        <v>0</v>
      </c>
      <c r="AA41" s="311">
        <v>0</v>
      </c>
      <c r="AB41" s="311">
        <v>0</v>
      </c>
      <c r="AC41" s="311">
        <v>0</v>
      </c>
      <c r="AD41" s="311">
        <v>0</v>
      </c>
      <c r="AE41" s="311">
        <v>0</v>
      </c>
      <c r="AF41" s="311">
        <f t="shared" si="18"/>
        <v>0</v>
      </c>
      <c r="AG41" s="311">
        <v>0</v>
      </c>
      <c r="AH41" s="311">
        <v>0</v>
      </c>
      <c r="AI41" s="311">
        <v>0</v>
      </c>
      <c r="AJ41" s="311">
        <v>0</v>
      </c>
      <c r="AK41" s="311">
        <v>0</v>
      </c>
      <c r="AL41" s="311">
        <v>0</v>
      </c>
      <c r="AM41" s="311">
        <v>0</v>
      </c>
      <c r="AN41" s="311">
        <f t="shared" si="19"/>
        <v>0</v>
      </c>
      <c r="AO41" s="311">
        <v>0</v>
      </c>
      <c r="AP41" s="311">
        <v>0</v>
      </c>
      <c r="AQ41" s="311">
        <v>0</v>
      </c>
      <c r="AR41" s="311">
        <v>0</v>
      </c>
      <c r="AS41" s="311">
        <v>0</v>
      </c>
      <c r="AT41" s="311">
        <v>0</v>
      </c>
      <c r="AU41" s="311">
        <v>0</v>
      </c>
      <c r="AV41" s="311">
        <f t="shared" si="20"/>
        <v>0</v>
      </c>
      <c r="AW41" s="311">
        <v>0</v>
      </c>
      <c r="AX41" s="311">
        <v>0</v>
      </c>
      <c r="AY41" s="311">
        <v>0</v>
      </c>
      <c r="AZ41" s="311">
        <v>0</v>
      </c>
      <c r="BA41" s="311">
        <v>0</v>
      </c>
      <c r="BB41" s="311">
        <v>0</v>
      </c>
      <c r="BC41" s="311">
        <v>0</v>
      </c>
      <c r="BD41" s="311">
        <f t="shared" si="21"/>
        <v>0</v>
      </c>
      <c r="BE41" s="311">
        <v>0</v>
      </c>
      <c r="BF41" s="311">
        <v>0</v>
      </c>
      <c r="BG41" s="311">
        <v>0</v>
      </c>
      <c r="BH41" s="311">
        <v>0</v>
      </c>
      <c r="BI41" s="311">
        <v>0</v>
      </c>
      <c r="BJ41" s="311">
        <v>0</v>
      </c>
      <c r="BK41" s="311">
        <v>0</v>
      </c>
      <c r="BL41" s="311">
        <f t="shared" si="22"/>
        <v>0</v>
      </c>
      <c r="BM41" s="311">
        <v>0</v>
      </c>
      <c r="BN41" s="311">
        <v>0</v>
      </c>
      <c r="BO41" s="311">
        <v>0</v>
      </c>
      <c r="BP41" s="311">
        <v>0</v>
      </c>
      <c r="BQ41" s="311">
        <v>0</v>
      </c>
      <c r="BR41" s="311">
        <v>0</v>
      </c>
      <c r="BS41" s="311">
        <v>0</v>
      </c>
      <c r="BT41" s="311">
        <f t="shared" si="23"/>
        <v>0</v>
      </c>
      <c r="BU41" s="311">
        <v>0</v>
      </c>
      <c r="BV41" s="311">
        <v>0</v>
      </c>
      <c r="BW41" s="311">
        <v>0</v>
      </c>
      <c r="BX41" s="311">
        <v>0</v>
      </c>
      <c r="BY41" s="311">
        <v>0</v>
      </c>
      <c r="BZ41" s="311">
        <v>0</v>
      </c>
      <c r="CA41" s="311">
        <v>0</v>
      </c>
      <c r="CB41" s="311">
        <f t="shared" si="24"/>
        <v>0</v>
      </c>
      <c r="CC41" s="311">
        <v>0</v>
      </c>
      <c r="CD41" s="311">
        <v>0</v>
      </c>
      <c r="CE41" s="311">
        <v>0</v>
      </c>
      <c r="CF41" s="311">
        <v>0</v>
      </c>
      <c r="CG41" s="311">
        <v>0</v>
      </c>
      <c r="CH41" s="311">
        <v>0</v>
      </c>
      <c r="CI41" s="311">
        <v>0</v>
      </c>
      <c r="CJ41" s="311">
        <f t="shared" si="25"/>
        <v>0</v>
      </c>
      <c r="CK41" s="311">
        <v>0</v>
      </c>
      <c r="CL41" s="311">
        <v>0</v>
      </c>
      <c r="CM41" s="311">
        <v>0</v>
      </c>
      <c r="CN41" s="311">
        <v>0</v>
      </c>
      <c r="CO41" s="311">
        <v>0</v>
      </c>
      <c r="CP41" s="311">
        <v>0</v>
      </c>
      <c r="CQ41" s="311">
        <v>0</v>
      </c>
      <c r="CR41" s="311">
        <f t="shared" si="26"/>
        <v>0</v>
      </c>
      <c r="CS41" s="311">
        <v>0</v>
      </c>
      <c r="CT41" s="311">
        <v>0</v>
      </c>
      <c r="CU41" s="311">
        <v>0</v>
      </c>
      <c r="CV41" s="311">
        <v>0</v>
      </c>
      <c r="CW41" s="311">
        <v>0</v>
      </c>
      <c r="CX41" s="311">
        <v>0</v>
      </c>
      <c r="CY41" s="311">
        <v>0</v>
      </c>
    </row>
    <row r="42" spans="1:103" s="282" customFormat="1" ht="12" customHeight="1">
      <c r="A42" s="277" t="s">
        <v>555</v>
      </c>
      <c r="B42" s="278" t="s">
        <v>632</v>
      </c>
      <c r="C42" s="277" t="s">
        <v>633</v>
      </c>
      <c r="D42" s="311">
        <f t="shared" si="3"/>
        <v>0</v>
      </c>
      <c r="E42" s="311">
        <f t="shared" si="4"/>
        <v>0</v>
      </c>
      <c r="F42" s="311">
        <f t="shared" si="5"/>
        <v>0</v>
      </c>
      <c r="G42" s="311">
        <f t="shared" si="6"/>
        <v>0</v>
      </c>
      <c r="H42" s="311">
        <f t="shared" si="7"/>
        <v>0</v>
      </c>
      <c r="I42" s="311">
        <f t="shared" si="8"/>
        <v>0</v>
      </c>
      <c r="J42" s="311">
        <f t="shared" si="9"/>
        <v>0</v>
      </c>
      <c r="K42" s="311">
        <f t="shared" si="10"/>
        <v>0</v>
      </c>
      <c r="L42" s="311">
        <f t="shared" si="11"/>
        <v>0</v>
      </c>
      <c r="M42" s="311">
        <f t="shared" si="12"/>
        <v>0</v>
      </c>
      <c r="N42" s="311">
        <f t="shared" si="13"/>
        <v>0</v>
      </c>
      <c r="O42" s="311">
        <f t="shared" si="14"/>
        <v>0</v>
      </c>
      <c r="P42" s="311">
        <f t="shared" si="15"/>
        <v>0</v>
      </c>
      <c r="Q42" s="311">
        <f t="shared" si="16"/>
        <v>0</v>
      </c>
      <c r="R42" s="311">
        <f t="shared" si="16"/>
        <v>0</v>
      </c>
      <c r="S42" s="311">
        <f t="shared" si="16"/>
        <v>0</v>
      </c>
      <c r="T42" s="311">
        <f t="shared" si="16"/>
        <v>0</v>
      </c>
      <c r="U42" s="311">
        <f t="shared" si="16"/>
        <v>0</v>
      </c>
      <c r="V42" s="311">
        <f t="shared" si="16"/>
        <v>0</v>
      </c>
      <c r="W42" s="311">
        <f t="shared" si="16"/>
        <v>0</v>
      </c>
      <c r="X42" s="311">
        <f t="shared" si="17"/>
        <v>0</v>
      </c>
      <c r="Y42" s="311">
        <v>0</v>
      </c>
      <c r="Z42" s="311">
        <v>0</v>
      </c>
      <c r="AA42" s="311">
        <v>0</v>
      </c>
      <c r="AB42" s="311">
        <v>0</v>
      </c>
      <c r="AC42" s="311">
        <v>0</v>
      </c>
      <c r="AD42" s="311">
        <v>0</v>
      </c>
      <c r="AE42" s="311">
        <v>0</v>
      </c>
      <c r="AF42" s="311">
        <f t="shared" si="18"/>
        <v>0</v>
      </c>
      <c r="AG42" s="311">
        <v>0</v>
      </c>
      <c r="AH42" s="311">
        <v>0</v>
      </c>
      <c r="AI42" s="311">
        <v>0</v>
      </c>
      <c r="AJ42" s="311">
        <v>0</v>
      </c>
      <c r="AK42" s="311">
        <v>0</v>
      </c>
      <c r="AL42" s="311">
        <v>0</v>
      </c>
      <c r="AM42" s="311">
        <v>0</v>
      </c>
      <c r="AN42" s="311">
        <f t="shared" si="19"/>
        <v>0</v>
      </c>
      <c r="AO42" s="311">
        <v>0</v>
      </c>
      <c r="AP42" s="311">
        <v>0</v>
      </c>
      <c r="AQ42" s="311">
        <v>0</v>
      </c>
      <c r="AR42" s="311">
        <v>0</v>
      </c>
      <c r="AS42" s="311">
        <v>0</v>
      </c>
      <c r="AT42" s="311">
        <v>0</v>
      </c>
      <c r="AU42" s="311">
        <v>0</v>
      </c>
      <c r="AV42" s="311">
        <f t="shared" si="20"/>
        <v>0</v>
      </c>
      <c r="AW42" s="311">
        <v>0</v>
      </c>
      <c r="AX42" s="311">
        <v>0</v>
      </c>
      <c r="AY42" s="311">
        <v>0</v>
      </c>
      <c r="AZ42" s="311">
        <v>0</v>
      </c>
      <c r="BA42" s="311">
        <v>0</v>
      </c>
      <c r="BB42" s="311">
        <v>0</v>
      </c>
      <c r="BC42" s="311">
        <v>0</v>
      </c>
      <c r="BD42" s="311">
        <f t="shared" si="21"/>
        <v>0</v>
      </c>
      <c r="BE42" s="311">
        <v>0</v>
      </c>
      <c r="BF42" s="311">
        <v>0</v>
      </c>
      <c r="BG42" s="311">
        <v>0</v>
      </c>
      <c r="BH42" s="311">
        <v>0</v>
      </c>
      <c r="BI42" s="311">
        <v>0</v>
      </c>
      <c r="BJ42" s="311">
        <v>0</v>
      </c>
      <c r="BK42" s="311">
        <v>0</v>
      </c>
      <c r="BL42" s="311">
        <f t="shared" si="22"/>
        <v>0</v>
      </c>
      <c r="BM42" s="311">
        <v>0</v>
      </c>
      <c r="BN42" s="311">
        <v>0</v>
      </c>
      <c r="BO42" s="311">
        <v>0</v>
      </c>
      <c r="BP42" s="311">
        <v>0</v>
      </c>
      <c r="BQ42" s="311">
        <v>0</v>
      </c>
      <c r="BR42" s="311">
        <v>0</v>
      </c>
      <c r="BS42" s="311">
        <v>0</v>
      </c>
      <c r="BT42" s="311">
        <f t="shared" si="23"/>
        <v>0</v>
      </c>
      <c r="BU42" s="311">
        <v>0</v>
      </c>
      <c r="BV42" s="311">
        <v>0</v>
      </c>
      <c r="BW42" s="311">
        <v>0</v>
      </c>
      <c r="BX42" s="311">
        <v>0</v>
      </c>
      <c r="BY42" s="311">
        <v>0</v>
      </c>
      <c r="BZ42" s="311">
        <v>0</v>
      </c>
      <c r="CA42" s="311">
        <v>0</v>
      </c>
      <c r="CB42" s="311">
        <f t="shared" si="24"/>
        <v>0</v>
      </c>
      <c r="CC42" s="311">
        <v>0</v>
      </c>
      <c r="CD42" s="311">
        <v>0</v>
      </c>
      <c r="CE42" s="311">
        <v>0</v>
      </c>
      <c r="CF42" s="311">
        <v>0</v>
      </c>
      <c r="CG42" s="311">
        <v>0</v>
      </c>
      <c r="CH42" s="311">
        <v>0</v>
      </c>
      <c r="CI42" s="311">
        <v>0</v>
      </c>
      <c r="CJ42" s="311">
        <f t="shared" si="25"/>
        <v>0</v>
      </c>
      <c r="CK42" s="311">
        <v>0</v>
      </c>
      <c r="CL42" s="311">
        <v>0</v>
      </c>
      <c r="CM42" s="311">
        <v>0</v>
      </c>
      <c r="CN42" s="311">
        <v>0</v>
      </c>
      <c r="CO42" s="311">
        <v>0</v>
      </c>
      <c r="CP42" s="311">
        <v>0</v>
      </c>
      <c r="CQ42" s="311">
        <v>0</v>
      </c>
      <c r="CR42" s="311">
        <f t="shared" si="26"/>
        <v>0</v>
      </c>
      <c r="CS42" s="311">
        <v>0</v>
      </c>
      <c r="CT42" s="311">
        <v>0</v>
      </c>
      <c r="CU42" s="311">
        <v>0</v>
      </c>
      <c r="CV42" s="311">
        <v>0</v>
      </c>
      <c r="CW42" s="311">
        <v>0</v>
      </c>
      <c r="CX42" s="311">
        <v>0</v>
      </c>
      <c r="CY42" s="311">
        <v>0</v>
      </c>
    </row>
    <row r="43" spans="1:103" s="282" customFormat="1" ht="12" customHeight="1">
      <c r="A43" s="277" t="s">
        <v>555</v>
      </c>
      <c r="B43" s="278" t="s">
        <v>634</v>
      </c>
      <c r="C43" s="277" t="s">
        <v>635</v>
      </c>
      <c r="D43" s="311">
        <f t="shared" si="3"/>
        <v>0</v>
      </c>
      <c r="E43" s="311">
        <f t="shared" si="4"/>
        <v>0</v>
      </c>
      <c r="F43" s="311">
        <f t="shared" si="5"/>
        <v>0</v>
      </c>
      <c r="G43" s="311">
        <f t="shared" si="6"/>
        <v>0</v>
      </c>
      <c r="H43" s="311">
        <f t="shared" si="7"/>
        <v>0</v>
      </c>
      <c r="I43" s="311">
        <f t="shared" si="8"/>
        <v>0</v>
      </c>
      <c r="J43" s="311">
        <f t="shared" si="9"/>
        <v>0</v>
      </c>
      <c r="K43" s="311">
        <f t="shared" si="10"/>
        <v>0</v>
      </c>
      <c r="L43" s="311">
        <f t="shared" si="11"/>
        <v>0</v>
      </c>
      <c r="M43" s="311">
        <f t="shared" si="12"/>
        <v>0</v>
      </c>
      <c r="N43" s="311">
        <f t="shared" si="13"/>
        <v>0</v>
      </c>
      <c r="O43" s="311">
        <f t="shared" si="14"/>
        <v>0</v>
      </c>
      <c r="P43" s="311">
        <f t="shared" si="15"/>
        <v>0</v>
      </c>
      <c r="Q43" s="311">
        <f t="shared" si="16"/>
        <v>0</v>
      </c>
      <c r="R43" s="311">
        <f t="shared" si="16"/>
        <v>0</v>
      </c>
      <c r="S43" s="311">
        <f t="shared" si="16"/>
        <v>0</v>
      </c>
      <c r="T43" s="311">
        <f t="shared" si="16"/>
        <v>0</v>
      </c>
      <c r="U43" s="311">
        <f t="shared" si="16"/>
        <v>0</v>
      </c>
      <c r="V43" s="311">
        <f t="shared" si="16"/>
        <v>0</v>
      </c>
      <c r="W43" s="311">
        <f t="shared" si="16"/>
        <v>0</v>
      </c>
      <c r="X43" s="311">
        <f t="shared" si="17"/>
        <v>0</v>
      </c>
      <c r="Y43" s="311">
        <v>0</v>
      </c>
      <c r="Z43" s="311">
        <v>0</v>
      </c>
      <c r="AA43" s="311">
        <v>0</v>
      </c>
      <c r="AB43" s="311">
        <v>0</v>
      </c>
      <c r="AC43" s="311">
        <v>0</v>
      </c>
      <c r="AD43" s="311">
        <v>0</v>
      </c>
      <c r="AE43" s="311">
        <v>0</v>
      </c>
      <c r="AF43" s="311">
        <f t="shared" si="18"/>
        <v>0</v>
      </c>
      <c r="AG43" s="311">
        <v>0</v>
      </c>
      <c r="AH43" s="311">
        <v>0</v>
      </c>
      <c r="AI43" s="311">
        <v>0</v>
      </c>
      <c r="AJ43" s="311">
        <v>0</v>
      </c>
      <c r="AK43" s="311">
        <v>0</v>
      </c>
      <c r="AL43" s="311">
        <v>0</v>
      </c>
      <c r="AM43" s="311">
        <v>0</v>
      </c>
      <c r="AN43" s="311">
        <f t="shared" si="19"/>
        <v>0</v>
      </c>
      <c r="AO43" s="311">
        <v>0</v>
      </c>
      <c r="AP43" s="311">
        <v>0</v>
      </c>
      <c r="AQ43" s="311">
        <v>0</v>
      </c>
      <c r="AR43" s="311">
        <v>0</v>
      </c>
      <c r="AS43" s="311">
        <v>0</v>
      </c>
      <c r="AT43" s="311">
        <v>0</v>
      </c>
      <c r="AU43" s="311">
        <v>0</v>
      </c>
      <c r="AV43" s="311">
        <f t="shared" si="20"/>
        <v>0</v>
      </c>
      <c r="AW43" s="311">
        <v>0</v>
      </c>
      <c r="AX43" s="311">
        <v>0</v>
      </c>
      <c r="AY43" s="311">
        <v>0</v>
      </c>
      <c r="AZ43" s="311">
        <v>0</v>
      </c>
      <c r="BA43" s="311">
        <v>0</v>
      </c>
      <c r="BB43" s="311">
        <v>0</v>
      </c>
      <c r="BC43" s="311">
        <v>0</v>
      </c>
      <c r="BD43" s="311">
        <f t="shared" si="21"/>
        <v>0</v>
      </c>
      <c r="BE43" s="311">
        <v>0</v>
      </c>
      <c r="BF43" s="311">
        <v>0</v>
      </c>
      <c r="BG43" s="311">
        <v>0</v>
      </c>
      <c r="BH43" s="311">
        <v>0</v>
      </c>
      <c r="BI43" s="311">
        <v>0</v>
      </c>
      <c r="BJ43" s="311">
        <v>0</v>
      </c>
      <c r="BK43" s="311">
        <v>0</v>
      </c>
      <c r="BL43" s="311">
        <f t="shared" si="22"/>
        <v>0</v>
      </c>
      <c r="BM43" s="311">
        <v>0</v>
      </c>
      <c r="BN43" s="311">
        <v>0</v>
      </c>
      <c r="BO43" s="311">
        <v>0</v>
      </c>
      <c r="BP43" s="311">
        <v>0</v>
      </c>
      <c r="BQ43" s="311">
        <v>0</v>
      </c>
      <c r="BR43" s="311">
        <v>0</v>
      </c>
      <c r="BS43" s="311">
        <v>0</v>
      </c>
      <c r="BT43" s="311">
        <f t="shared" si="23"/>
        <v>0</v>
      </c>
      <c r="BU43" s="311">
        <v>0</v>
      </c>
      <c r="BV43" s="311">
        <v>0</v>
      </c>
      <c r="BW43" s="311">
        <v>0</v>
      </c>
      <c r="BX43" s="311">
        <v>0</v>
      </c>
      <c r="BY43" s="311">
        <v>0</v>
      </c>
      <c r="BZ43" s="311">
        <v>0</v>
      </c>
      <c r="CA43" s="311">
        <v>0</v>
      </c>
      <c r="CB43" s="311">
        <f t="shared" si="24"/>
        <v>0</v>
      </c>
      <c r="CC43" s="311">
        <v>0</v>
      </c>
      <c r="CD43" s="311">
        <v>0</v>
      </c>
      <c r="CE43" s="311">
        <v>0</v>
      </c>
      <c r="CF43" s="311">
        <v>0</v>
      </c>
      <c r="CG43" s="311">
        <v>0</v>
      </c>
      <c r="CH43" s="311">
        <v>0</v>
      </c>
      <c r="CI43" s="311">
        <v>0</v>
      </c>
      <c r="CJ43" s="311">
        <f t="shared" si="25"/>
        <v>0</v>
      </c>
      <c r="CK43" s="311">
        <v>0</v>
      </c>
      <c r="CL43" s="311">
        <v>0</v>
      </c>
      <c r="CM43" s="311">
        <v>0</v>
      </c>
      <c r="CN43" s="311">
        <v>0</v>
      </c>
      <c r="CO43" s="311">
        <v>0</v>
      </c>
      <c r="CP43" s="311">
        <v>0</v>
      </c>
      <c r="CQ43" s="311">
        <v>0</v>
      </c>
      <c r="CR43" s="311">
        <f t="shared" si="26"/>
        <v>0</v>
      </c>
      <c r="CS43" s="311">
        <v>0</v>
      </c>
      <c r="CT43" s="311">
        <v>0</v>
      </c>
      <c r="CU43" s="311">
        <v>0</v>
      </c>
      <c r="CV43" s="311">
        <v>0</v>
      </c>
      <c r="CW43" s="311">
        <v>0</v>
      </c>
      <c r="CX43" s="311">
        <v>0</v>
      </c>
      <c r="CY43" s="311">
        <v>0</v>
      </c>
    </row>
    <row r="44" spans="1:103" s="282" customFormat="1" ht="12" customHeight="1">
      <c r="A44" s="277" t="s">
        <v>555</v>
      </c>
      <c r="B44" s="278" t="s">
        <v>636</v>
      </c>
      <c r="C44" s="277" t="s">
        <v>637</v>
      </c>
      <c r="D44" s="311">
        <f t="shared" si="3"/>
        <v>0</v>
      </c>
      <c r="E44" s="311">
        <f t="shared" si="4"/>
        <v>0</v>
      </c>
      <c r="F44" s="311">
        <f t="shared" si="5"/>
        <v>0</v>
      </c>
      <c r="G44" s="311">
        <f t="shared" si="6"/>
        <v>0</v>
      </c>
      <c r="H44" s="311">
        <f t="shared" si="7"/>
        <v>0</v>
      </c>
      <c r="I44" s="311">
        <f t="shared" si="8"/>
        <v>0</v>
      </c>
      <c r="J44" s="311">
        <f t="shared" si="9"/>
        <v>0</v>
      </c>
      <c r="K44" s="311">
        <f t="shared" si="10"/>
        <v>0</v>
      </c>
      <c r="L44" s="311">
        <f t="shared" si="11"/>
        <v>0</v>
      </c>
      <c r="M44" s="311">
        <f t="shared" si="12"/>
        <v>0</v>
      </c>
      <c r="N44" s="311">
        <f t="shared" si="13"/>
        <v>0</v>
      </c>
      <c r="O44" s="311">
        <f t="shared" si="14"/>
        <v>0</v>
      </c>
      <c r="P44" s="311">
        <f t="shared" si="15"/>
        <v>0</v>
      </c>
      <c r="Q44" s="311">
        <f t="shared" si="16"/>
        <v>0</v>
      </c>
      <c r="R44" s="311">
        <f t="shared" si="16"/>
        <v>0</v>
      </c>
      <c r="S44" s="311">
        <f t="shared" si="16"/>
        <v>0</v>
      </c>
      <c r="T44" s="311">
        <f aca="true" t="shared" si="27" ref="T44:T51">SUM(AB44,AJ44,AR44,AZ44,BH44,BP44,BX44,CF44,CN44,CV44)</f>
        <v>0</v>
      </c>
      <c r="U44" s="311">
        <f aca="true" t="shared" si="28" ref="U44:U51">SUM(AC44,AK44,AS44,BA44,BI44,BQ44,BY44,CG44,CO44,CW44)</f>
        <v>0</v>
      </c>
      <c r="V44" s="311">
        <f aca="true" t="shared" si="29" ref="V44:V51">SUM(AD44,AL44,AT44,BB44,BJ44,BR44,BZ44,CH44,CP44,CX44)</f>
        <v>0</v>
      </c>
      <c r="W44" s="311">
        <f aca="true" t="shared" si="30" ref="W44:W51">SUM(AE44,AM44,AU44,BC44,BK44,BS44,CA44,CI44,CQ44,CY44)</f>
        <v>0</v>
      </c>
      <c r="X44" s="311">
        <f t="shared" si="17"/>
        <v>0</v>
      </c>
      <c r="Y44" s="311">
        <v>0</v>
      </c>
      <c r="Z44" s="311">
        <v>0</v>
      </c>
      <c r="AA44" s="311">
        <v>0</v>
      </c>
      <c r="AB44" s="311">
        <v>0</v>
      </c>
      <c r="AC44" s="311">
        <v>0</v>
      </c>
      <c r="AD44" s="311">
        <v>0</v>
      </c>
      <c r="AE44" s="311">
        <v>0</v>
      </c>
      <c r="AF44" s="311">
        <f t="shared" si="18"/>
        <v>0</v>
      </c>
      <c r="AG44" s="311">
        <v>0</v>
      </c>
      <c r="AH44" s="311">
        <v>0</v>
      </c>
      <c r="AI44" s="311">
        <v>0</v>
      </c>
      <c r="AJ44" s="311">
        <v>0</v>
      </c>
      <c r="AK44" s="311">
        <v>0</v>
      </c>
      <c r="AL44" s="311">
        <v>0</v>
      </c>
      <c r="AM44" s="311">
        <v>0</v>
      </c>
      <c r="AN44" s="311">
        <f t="shared" si="19"/>
        <v>0</v>
      </c>
      <c r="AO44" s="311">
        <v>0</v>
      </c>
      <c r="AP44" s="311">
        <v>0</v>
      </c>
      <c r="AQ44" s="311">
        <v>0</v>
      </c>
      <c r="AR44" s="311">
        <v>0</v>
      </c>
      <c r="AS44" s="311">
        <v>0</v>
      </c>
      <c r="AT44" s="311">
        <v>0</v>
      </c>
      <c r="AU44" s="311">
        <v>0</v>
      </c>
      <c r="AV44" s="311">
        <f t="shared" si="20"/>
        <v>0</v>
      </c>
      <c r="AW44" s="311">
        <v>0</v>
      </c>
      <c r="AX44" s="311">
        <v>0</v>
      </c>
      <c r="AY44" s="311">
        <v>0</v>
      </c>
      <c r="AZ44" s="311">
        <v>0</v>
      </c>
      <c r="BA44" s="311">
        <v>0</v>
      </c>
      <c r="BB44" s="311">
        <v>0</v>
      </c>
      <c r="BC44" s="311">
        <v>0</v>
      </c>
      <c r="BD44" s="311">
        <f t="shared" si="21"/>
        <v>0</v>
      </c>
      <c r="BE44" s="311">
        <v>0</v>
      </c>
      <c r="BF44" s="311">
        <v>0</v>
      </c>
      <c r="BG44" s="311">
        <v>0</v>
      </c>
      <c r="BH44" s="311">
        <v>0</v>
      </c>
      <c r="BI44" s="311">
        <v>0</v>
      </c>
      <c r="BJ44" s="311">
        <v>0</v>
      </c>
      <c r="BK44" s="311">
        <v>0</v>
      </c>
      <c r="BL44" s="311">
        <f t="shared" si="22"/>
        <v>0</v>
      </c>
      <c r="BM44" s="311">
        <v>0</v>
      </c>
      <c r="BN44" s="311">
        <v>0</v>
      </c>
      <c r="BO44" s="311">
        <v>0</v>
      </c>
      <c r="BP44" s="311">
        <v>0</v>
      </c>
      <c r="BQ44" s="311">
        <v>0</v>
      </c>
      <c r="BR44" s="311">
        <v>0</v>
      </c>
      <c r="BS44" s="311">
        <v>0</v>
      </c>
      <c r="BT44" s="311">
        <f t="shared" si="23"/>
        <v>0</v>
      </c>
      <c r="BU44" s="311">
        <v>0</v>
      </c>
      <c r="BV44" s="311">
        <v>0</v>
      </c>
      <c r="BW44" s="311">
        <v>0</v>
      </c>
      <c r="BX44" s="311">
        <v>0</v>
      </c>
      <c r="BY44" s="311">
        <v>0</v>
      </c>
      <c r="BZ44" s="311">
        <v>0</v>
      </c>
      <c r="CA44" s="311">
        <v>0</v>
      </c>
      <c r="CB44" s="311">
        <f t="shared" si="24"/>
        <v>0</v>
      </c>
      <c r="CC44" s="311">
        <v>0</v>
      </c>
      <c r="CD44" s="311">
        <v>0</v>
      </c>
      <c r="CE44" s="311">
        <v>0</v>
      </c>
      <c r="CF44" s="311">
        <v>0</v>
      </c>
      <c r="CG44" s="311">
        <v>0</v>
      </c>
      <c r="CH44" s="311">
        <v>0</v>
      </c>
      <c r="CI44" s="311">
        <v>0</v>
      </c>
      <c r="CJ44" s="311">
        <f t="shared" si="25"/>
        <v>0</v>
      </c>
      <c r="CK44" s="311">
        <v>0</v>
      </c>
      <c r="CL44" s="311">
        <v>0</v>
      </c>
      <c r="CM44" s="311">
        <v>0</v>
      </c>
      <c r="CN44" s="311">
        <v>0</v>
      </c>
      <c r="CO44" s="311">
        <v>0</v>
      </c>
      <c r="CP44" s="311">
        <v>0</v>
      </c>
      <c r="CQ44" s="311">
        <v>0</v>
      </c>
      <c r="CR44" s="311">
        <f t="shared" si="26"/>
        <v>0</v>
      </c>
      <c r="CS44" s="311">
        <v>0</v>
      </c>
      <c r="CT44" s="311">
        <v>0</v>
      </c>
      <c r="CU44" s="311">
        <v>0</v>
      </c>
      <c r="CV44" s="311">
        <v>0</v>
      </c>
      <c r="CW44" s="311">
        <v>0</v>
      </c>
      <c r="CX44" s="311">
        <v>0</v>
      </c>
      <c r="CY44" s="311">
        <v>0</v>
      </c>
    </row>
    <row r="45" spans="1:103" s="282" customFormat="1" ht="12" customHeight="1">
      <c r="A45" s="277" t="s">
        <v>555</v>
      </c>
      <c r="B45" s="278" t="s">
        <v>638</v>
      </c>
      <c r="C45" s="277" t="s">
        <v>639</v>
      </c>
      <c r="D45" s="311">
        <f t="shared" si="3"/>
        <v>0</v>
      </c>
      <c r="E45" s="311">
        <f t="shared" si="4"/>
        <v>0</v>
      </c>
      <c r="F45" s="311">
        <f t="shared" si="5"/>
        <v>0</v>
      </c>
      <c r="G45" s="311">
        <f t="shared" si="6"/>
        <v>0</v>
      </c>
      <c r="H45" s="311">
        <f t="shared" si="7"/>
        <v>0</v>
      </c>
      <c r="I45" s="311">
        <f t="shared" si="8"/>
        <v>0</v>
      </c>
      <c r="J45" s="311">
        <f t="shared" si="9"/>
        <v>0</v>
      </c>
      <c r="K45" s="311">
        <f t="shared" si="10"/>
        <v>0</v>
      </c>
      <c r="L45" s="311">
        <f t="shared" si="11"/>
        <v>0</v>
      </c>
      <c r="M45" s="311">
        <f t="shared" si="12"/>
        <v>0</v>
      </c>
      <c r="N45" s="311">
        <f t="shared" si="13"/>
        <v>0</v>
      </c>
      <c r="O45" s="311">
        <f t="shared" si="14"/>
        <v>0</v>
      </c>
      <c r="P45" s="311">
        <f t="shared" si="15"/>
        <v>0</v>
      </c>
      <c r="Q45" s="311">
        <f aca="true" t="shared" si="31" ref="Q45:Q51">SUM(Y45,AG45,AO45,AW45,BE45,BM45,BU45,CC45,CK45,CS45)</f>
        <v>0</v>
      </c>
      <c r="R45" s="311">
        <f aca="true" t="shared" si="32" ref="R45:R51">SUM(Z45,AH45,AP45,AX45,BF45,BN45,BV45,CD45,CL45,CT45)</f>
        <v>0</v>
      </c>
      <c r="S45" s="311">
        <f aca="true" t="shared" si="33" ref="S45:S51">SUM(AA45,AI45,AQ45,AY45,BG45,BO45,BW45,CE45,CM45,CU45)</f>
        <v>0</v>
      </c>
      <c r="T45" s="311">
        <f t="shared" si="27"/>
        <v>0</v>
      </c>
      <c r="U45" s="311">
        <f t="shared" si="28"/>
        <v>0</v>
      </c>
      <c r="V45" s="311">
        <f t="shared" si="29"/>
        <v>0</v>
      </c>
      <c r="W45" s="311">
        <f t="shared" si="30"/>
        <v>0</v>
      </c>
      <c r="X45" s="311">
        <f t="shared" si="17"/>
        <v>0</v>
      </c>
      <c r="Y45" s="311">
        <v>0</v>
      </c>
      <c r="Z45" s="311">
        <v>0</v>
      </c>
      <c r="AA45" s="311">
        <v>0</v>
      </c>
      <c r="AB45" s="311">
        <v>0</v>
      </c>
      <c r="AC45" s="311">
        <v>0</v>
      </c>
      <c r="AD45" s="311">
        <v>0</v>
      </c>
      <c r="AE45" s="311">
        <v>0</v>
      </c>
      <c r="AF45" s="311">
        <f t="shared" si="18"/>
        <v>0</v>
      </c>
      <c r="AG45" s="311">
        <v>0</v>
      </c>
      <c r="AH45" s="311">
        <v>0</v>
      </c>
      <c r="AI45" s="311">
        <v>0</v>
      </c>
      <c r="AJ45" s="311">
        <v>0</v>
      </c>
      <c r="AK45" s="311">
        <v>0</v>
      </c>
      <c r="AL45" s="311">
        <v>0</v>
      </c>
      <c r="AM45" s="311">
        <v>0</v>
      </c>
      <c r="AN45" s="311">
        <f t="shared" si="19"/>
        <v>0</v>
      </c>
      <c r="AO45" s="311">
        <v>0</v>
      </c>
      <c r="AP45" s="311">
        <v>0</v>
      </c>
      <c r="AQ45" s="311">
        <v>0</v>
      </c>
      <c r="AR45" s="311">
        <v>0</v>
      </c>
      <c r="AS45" s="311">
        <v>0</v>
      </c>
      <c r="AT45" s="311">
        <v>0</v>
      </c>
      <c r="AU45" s="311">
        <v>0</v>
      </c>
      <c r="AV45" s="311">
        <f t="shared" si="20"/>
        <v>0</v>
      </c>
      <c r="AW45" s="311">
        <v>0</v>
      </c>
      <c r="AX45" s="311">
        <v>0</v>
      </c>
      <c r="AY45" s="311">
        <v>0</v>
      </c>
      <c r="AZ45" s="311">
        <v>0</v>
      </c>
      <c r="BA45" s="311">
        <v>0</v>
      </c>
      <c r="BB45" s="311">
        <v>0</v>
      </c>
      <c r="BC45" s="311">
        <v>0</v>
      </c>
      <c r="BD45" s="311">
        <f t="shared" si="21"/>
        <v>0</v>
      </c>
      <c r="BE45" s="311">
        <v>0</v>
      </c>
      <c r="BF45" s="311">
        <v>0</v>
      </c>
      <c r="BG45" s="311">
        <v>0</v>
      </c>
      <c r="BH45" s="311">
        <v>0</v>
      </c>
      <c r="BI45" s="311">
        <v>0</v>
      </c>
      <c r="BJ45" s="311">
        <v>0</v>
      </c>
      <c r="BK45" s="311">
        <v>0</v>
      </c>
      <c r="BL45" s="311">
        <f t="shared" si="22"/>
        <v>0</v>
      </c>
      <c r="BM45" s="311">
        <v>0</v>
      </c>
      <c r="BN45" s="311">
        <v>0</v>
      </c>
      <c r="BO45" s="311">
        <v>0</v>
      </c>
      <c r="BP45" s="311">
        <v>0</v>
      </c>
      <c r="BQ45" s="311">
        <v>0</v>
      </c>
      <c r="BR45" s="311">
        <v>0</v>
      </c>
      <c r="BS45" s="311">
        <v>0</v>
      </c>
      <c r="BT45" s="311">
        <f t="shared" si="23"/>
        <v>0</v>
      </c>
      <c r="BU45" s="311">
        <v>0</v>
      </c>
      <c r="BV45" s="311">
        <v>0</v>
      </c>
      <c r="BW45" s="311">
        <v>0</v>
      </c>
      <c r="BX45" s="311">
        <v>0</v>
      </c>
      <c r="BY45" s="311">
        <v>0</v>
      </c>
      <c r="BZ45" s="311">
        <v>0</v>
      </c>
      <c r="CA45" s="311">
        <v>0</v>
      </c>
      <c r="CB45" s="311">
        <f t="shared" si="24"/>
        <v>0</v>
      </c>
      <c r="CC45" s="311">
        <v>0</v>
      </c>
      <c r="CD45" s="311">
        <v>0</v>
      </c>
      <c r="CE45" s="311">
        <v>0</v>
      </c>
      <c r="CF45" s="311">
        <v>0</v>
      </c>
      <c r="CG45" s="311">
        <v>0</v>
      </c>
      <c r="CH45" s="311">
        <v>0</v>
      </c>
      <c r="CI45" s="311">
        <v>0</v>
      </c>
      <c r="CJ45" s="311">
        <f t="shared" si="25"/>
        <v>0</v>
      </c>
      <c r="CK45" s="311">
        <v>0</v>
      </c>
      <c r="CL45" s="311">
        <v>0</v>
      </c>
      <c r="CM45" s="311">
        <v>0</v>
      </c>
      <c r="CN45" s="311">
        <v>0</v>
      </c>
      <c r="CO45" s="311">
        <v>0</v>
      </c>
      <c r="CP45" s="311">
        <v>0</v>
      </c>
      <c r="CQ45" s="311">
        <v>0</v>
      </c>
      <c r="CR45" s="311">
        <f t="shared" si="26"/>
        <v>0</v>
      </c>
      <c r="CS45" s="311">
        <v>0</v>
      </c>
      <c r="CT45" s="311">
        <v>0</v>
      </c>
      <c r="CU45" s="311">
        <v>0</v>
      </c>
      <c r="CV45" s="311">
        <v>0</v>
      </c>
      <c r="CW45" s="311">
        <v>0</v>
      </c>
      <c r="CX45" s="311">
        <v>0</v>
      </c>
      <c r="CY45" s="311">
        <v>0</v>
      </c>
    </row>
    <row r="46" spans="1:103" s="282" customFormat="1" ht="12" customHeight="1">
      <c r="A46" s="277" t="s">
        <v>555</v>
      </c>
      <c r="B46" s="278" t="s">
        <v>640</v>
      </c>
      <c r="C46" s="277" t="s">
        <v>641</v>
      </c>
      <c r="D46" s="311">
        <f t="shared" si="3"/>
        <v>0</v>
      </c>
      <c r="E46" s="311">
        <f t="shared" si="4"/>
        <v>0</v>
      </c>
      <c r="F46" s="311">
        <f t="shared" si="5"/>
        <v>0</v>
      </c>
      <c r="G46" s="311">
        <f t="shared" si="6"/>
        <v>0</v>
      </c>
      <c r="H46" s="311">
        <f t="shared" si="7"/>
        <v>0</v>
      </c>
      <c r="I46" s="311">
        <f t="shared" si="8"/>
        <v>0</v>
      </c>
      <c r="J46" s="311">
        <f t="shared" si="9"/>
        <v>0</v>
      </c>
      <c r="K46" s="311">
        <f t="shared" si="10"/>
        <v>0</v>
      </c>
      <c r="L46" s="311">
        <f t="shared" si="11"/>
        <v>0</v>
      </c>
      <c r="M46" s="311">
        <f t="shared" si="12"/>
        <v>0</v>
      </c>
      <c r="N46" s="311">
        <f t="shared" si="13"/>
        <v>0</v>
      </c>
      <c r="O46" s="311">
        <f t="shared" si="14"/>
        <v>0</v>
      </c>
      <c r="P46" s="311">
        <f t="shared" si="15"/>
        <v>0</v>
      </c>
      <c r="Q46" s="311">
        <f t="shared" si="31"/>
        <v>0</v>
      </c>
      <c r="R46" s="311">
        <f t="shared" si="32"/>
        <v>0</v>
      </c>
      <c r="S46" s="311">
        <f t="shared" si="33"/>
        <v>0</v>
      </c>
      <c r="T46" s="311">
        <f t="shared" si="27"/>
        <v>0</v>
      </c>
      <c r="U46" s="311">
        <f t="shared" si="28"/>
        <v>0</v>
      </c>
      <c r="V46" s="311">
        <f t="shared" si="29"/>
        <v>0</v>
      </c>
      <c r="W46" s="311">
        <f t="shared" si="30"/>
        <v>0</v>
      </c>
      <c r="X46" s="311">
        <f t="shared" si="17"/>
        <v>0</v>
      </c>
      <c r="Y46" s="311">
        <v>0</v>
      </c>
      <c r="Z46" s="311">
        <v>0</v>
      </c>
      <c r="AA46" s="311">
        <v>0</v>
      </c>
      <c r="AB46" s="311">
        <v>0</v>
      </c>
      <c r="AC46" s="311">
        <v>0</v>
      </c>
      <c r="AD46" s="311">
        <v>0</v>
      </c>
      <c r="AE46" s="311">
        <v>0</v>
      </c>
      <c r="AF46" s="311">
        <f t="shared" si="18"/>
        <v>0</v>
      </c>
      <c r="AG46" s="311">
        <v>0</v>
      </c>
      <c r="AH46" s="311">
        <v>0</v>
      </c>
      <c r="AI46" s="311">
        <v>0</v>
      </c>
      <c r="AJ46" s="311">
        <v>0</v>
      </c>
      <c r="AK46" s="311">
        <v>0</v>
      </c>
      <c r="AL46" s="311">
        <v>0</v>
      </c>
      <c r="AM46" s="311">
        <v>0</v>
      </c>
      <c r="AN46" s="311">
        <f t="shared" si="19"/>
        <v>0</v>
      </c>
      <c r="AO46" s="311">
        <v>0</v>
      </c>
      <c r="AP46" s="311">
        <v>0</v>
      </c>
      <c r="AQ46" s="311">
        <v>0</v>
      </c>
      <c r="AR46" s="311">
        <v>0</v>
      </c>
      <c r="AS46" s="311">
        <v>0</v>
      </c>
      <c r="AT46" s="311">
        <v>0</v>
      </c>
      <c r="AU46" s="311">
        <v>0</v>
      </c>
      <c r="AV46" s="311">
        <f t="shared" si="20"/>
        <v>0</v>
      </c>
      <c r="AW46" s="311">
        <v>0</v>
      </c>
      <c r="AX46" s="311">
        <v>0</v>
      </c>
      <c r="AY46" s="311">
        <v>0</v>
      </c>
      <c r="AZ46" s="311">
        <v>0</v>
      </c>
      <c r="BA46" s="311">
        <v>0</v>
      </c>
      <c r="BB46" s="311">
        <v>0</v>
      </c>
      <c r="BC46" s="311">
        <v>0</v>
      </c>
      <c r="BD46" s="311">
        <f t="shared" si="21"/>
        <v>0</v>
      </c>
      <c r="BE46" s="311">
        <v>0</v>
      </c>
      <c r="BF46" s="311">
        <v>0</v>
      </c>
      <c r="BG46" s="311">
        <v>0</v>
      </c>
      <c r="BH46" s="311">
        <v>0</v>
      </c>
      <c r="BI46" s="311">
        <v>0</v>
      </c>
      <c r="BJ46" s="311">
        <v>0</v>
      </c>
      <c r="BK46" s="311">
        <v>0</v>
      </c>
      <c r="BL46" s="311">
        <f t="shared" si="22"/>
        <v>0</v>
      </c>
      <c r="BM46" s="311">
        <v>0</v>
      </c>
      <c r="BN46" s="311">
        <v>0</v>
      </c>
      <c r="BO46" s="311">
        <v>0</v>
      </c>
      <c r="BP46" s="311">
        <v>0</v>
      </c>
      <c r="BQ46" s="311">
        <v>0</v>
      </c>
      <c r="BR46" s="311">
        <v>0</v>
      </c>
      <c r="BS46" s="311">
        <v>0</v>
      </c>
      <c r="BT46" s="311">
        <f t="shared" si="23"/>
        <v>0</v>
      </c>
      <c r="BU46" s="311">
        <v>0</v>
      </c>
      <c r="BV46" s="311">
        <v>0</v>
      </c>
      <c r="BW46" s="311">
        <v>0</v>
      </c>
      <c r="BX46" s="311">
        <v>0</v>
      </c>
      <c r="BY46" s="311">
        <v>0</v>
      </c>
      <c r="BZ46" s="311">
        <v>0</v>
      </c>
      <c r="CA46" s="311">
        <v>0</v>
      </c>
      <c r="CB46" s="311">
        <f t="shared" si="24"/>
        <v>0</v>
      </c>
      <c r="CC46" s="311">
        <v>0</v>
      </c>
      <c r="CD46" s="311">
        <v>0</v>
      </c>
      <c r="CE46" s="311">
        <v>0</v>
      </c>
      <c r="CF46" s="311">
        <v>0</v>
      </c>
      <c r="CG46" s="311">
        <v>0</v>
      </c>
      <c r="CH46" s="311">
        <v>0</v>
      </c>
      <c r="CI46" s="311">
        <v>0</v>
      </c>
      <c r="CJ46" s="311">
        <f t="shared" si="25"/>
        <v>0</v>
      </c>
      <c r="CK46" s="311">
        <v>0</v>
      </c>
      <c r="CL46" s="311">
        <v>0</v>
      </c>
      <c r="CM46" s="311">
        <v>0</v>
      </c>
      <c r="CN46" s="311">
        <v>0</v>
      </c>
      <c r="CO46" s="311">
        <v>0</v>
      </c>
      <c r="CP46" s="311">
        <v>0</v>
      </c>
      <c r="CQ46" s="311">
        <v>0</v>
      </c>
      <c r="CR46" s="311">
        <f t="shared" si="26"/>
        <v>0</v>
      </c>
      <c r="CS46" s="311">
        <v>0</v>
      </c>
      <c r="CT46" s="311">
        <v>0</v>
      </c>
      <c r="CU46" s="311">
        <v>0</v>
      </c>
      <c r="CV46" s="311">
        <v>0</v>
      </c>
      <c r="CW46" s="311">
        <v>0</v>
      </c>
      <c r="CX46" s="311">
        <v>0</v>
      </c>
      <c r="CY46" s="311">
        <v>0</v>
      </c>
    </row>
    <row r="47" spans="1:103" s="282" customFormat="1" ht="12" customHeight="1">
      <c r="A47" s="277" t="s">
        <v>555</v>
      </c>
      <c r="B47" s="278" t="s">
        <v>642</v>
      </c>
      <c r="C47" s="277" t="s">
        <v>643</v>
      </c>
      <c r="D47" s="311">
        <f t="shared" si="3"/>
        <v>0</v>
      </c>
      <c r="E47" s="311">
        <f t="shared" si="4"/>
        <v>0</v>
      </c>
      <c r="F47" s="311">
        <f t="shared" si="5"/>
        <v>0</v>
      </c>
      <c r="G47" s="311">
        <f t="shared" si="6"/>
        <v>0</v>
      </c>
      <c r="H47" s="311">
        <f t="shared" si="7"/>
        <v>0</v>
      </c>
      <c r="I47" s="311">
        <f t="shared" si="8"/>
        <v>0</v>
      </c>
      <c r="J47" s="311">
        <f t="shared" si="9"/>
        <v>0</v>
      </c>
      <c r="K47" s="311">
        <f t="shared" si="10"/>
        <v>0</v>
      </c>
      <c r="L47" s="311">
        <f t="shared" si="11"/>
        <v>0</v>
      </c>
      <c r="M47" s="311">
        <f t="shared" si="12"/>
        <v>0</v>
      </c>
      <c r="N47" s="311">
        <f t="shared" si="13"/>
        <v>0</v>
      </c>
      <c r="O47" s="311">
        <f t="shared" si="14"/>
        <v>0</v>
      </c>
      <c r="P47" s="311">
        <f t="shared" si="15"/>
        <v>0</v>
      </c>
      <c r="Q47" s="311">
        <f t="shared" si="31"/>
        <v>0</v>
      </c>
      <c r="R47" s="311">
        <f t="shared" si="32"/>
        <v>0</v>
      </c>
      <c r="S47" s="311">
        <f t="shared" si="33"/>
        <v>0</v>
      </c>
      <c r="T47" s="311">
        <f t="shared" si="27"/>
        <v>0</v>
      </c>
      <c r="U47" s="311">
        <f t="shared" si="28"/>
        <v>0</v>
      </c>
      <c r="V47" s="311">
        <f t="shared" si="29"/>
        <v>0</v>
      </c>
      <c r="W47" s="311">
        <f t="shared" si="30"/>
        <v>0</v>
      </c>
      <c r="X47" s="311">
        <f t="shared" si="17"/>
        <v>0</v>
      </c>
      <c r="Y47" s="311">
        <v>0</v>
      </c>
      <c r="Z47" s="311">
        <v>0</v>
      </c>
      <c r="AA47" s="311">
        <v>0</v>
      </c>
      <c r="AB47" s="311">
        <v>0</v>
      </c>
      <c r="AC47" s="311">
        <v>0</v>
      </c>
      <c r="AD47" s="311">
        <v>0</v>
      </c>
      <c r="AE47" s="311">
        <v>0</v>
      </c>
      <c r="AF47" s="311">
        <f t="shared" si="18"/>
        <v>0</v>
      </c>
      <c r="AG47" s="311">
        <v>0</v>
      </c>
      <c r="AH47" s="311">
        <v>0</v>
      </c>
      <c r="AI47" s="311">
        <v>0</v>
      </c>
      <c r="AJ47" s="311">
        <v>0</v>
      </c>
      <c r="AK47" s="311">
        <v>0</v>
      </c>
      <c r="AL47" s="311">
        <v>0</v>
      </c>
      <c r="AM47" s="311">
        <v>0</v>
      </c>
      <c r="AN47" s="311">
        <f t="shared" si="19"/>
        <v>0</v>
      </c>
      <c r="AO47" s="311">
        <v>0</v>
      </c>
      <c r="AP47" s="311">
        <v>0</v>
      </c>
      <c r="AQ47" s="311">
        <v>0</v>
      </c>
      <c r="AR47" s="311">
        <v>0</v>
      </c>
      <c r="AS47" s="311">
        <v>0</v>
      </c>
      <c r="AT47" s="311">
        <v>0</v>
      </c>
      <c r="AU47" s="311">
        <v>0</v>
      </c>
      <c r="AV47" s="311">
        <f t="shared" si="20"/>
        <v>0</v>
      </c>
      <c r="AW47" s="311">
        <v>0</v>
      </c>
      <c r="AX47" s="311">
        <v>0</v>
      </c>
      <c r="AY47" s="311">
        <v>0</v>
      </c>
      <c r="AZ47" s="311">
        <v>0</v>
      </c>
      <c r="BA47" s="311">
        <v>0</v>
      </c>
      <c r="BB47" s="311">
        <v>0</v>
      </c>
      <c r="BC47" s="311">
        <v>0</v>
      </c>
      <c r="BD47" s="311">
        <f t="shared" si="21"/>
        <v>0</v>
      </c>
      <c r="BE47" s="311">
        <v>0</v>
      </c>
      <c r="BF47" s="311">
        <v>0</v>
      </c>
      <c r="BG47" s="311">
        <v>0</v>
      </c>
      <c r="BH47" s="311">
        <v>0</v>
      </c>
      <c r="BI47" s="311">
        <v>0</v>
      </c>
      <c r="BJ47" s="311">
        <v>0</v>
      </c>
      <c r="BK47" s="311">
        <v>0</v>
      </c>
      <c r="BL47" s="311">
        <f t="shared" si="22"/>
        <v>0</v>
      </c>
      <c r="BM47" s="311">
        <v>0</v>
      </c>
      <c r="BN47" s="311">
        <v>0</v>
      </c>
      <c r="BO47" s="311">
        <v>0</v>
      </c>
      <c r="BP47" s="311">
        <v>0</v>
      </c>
      <c r="BQ47" s="311">
        <v>0</v>
      </c>
      <c r="BR47" s="311">
        <v>0</v>
      </c>
      <c r="BS47" s="311">
        <v>0</v>
      </c>
      <c r="BT47" s="311">
        <f t="shared" si="23"/>
        <v>0</v>
      </c>
      <c r="BU47" s="311">
        <v>0</v>
      </c>
      <c r="BV47" s="311">
        <v>0</v>
      </c>
      <c r="BW47" s="311">
        <v>0</v>
      </c>
      <c r="BX47" s="311">
        <v>0</v>
      </c>
      <c r="BY47" s="311">
        <v>0</v>
      </c>
      <c r="BZ47" s="311">
        <v>0</v>
      </c>
      <c r="CA47" s="311">
        <v>0</v>
      </c>
      <c r="CB47" s="311">
        <f t="shared" si="24"/>
        <v>0</v>
      </c>
      <c r="CC47" s="311">
        <v>0</v>
      </c>
      <c r="CD47" s="311">
        <v>0</v>
      </c>
      <c r="CE47" s="311">
        <v>0</v>
      </c>
      <c r="CF47" s="311">
        <v>0</v>
      </c>
      <c r="CG47" s="311">
        <v>0</v>
      </c>
      <c r="CH47" s="311">
        <v>0</v>
      </c>
      <c r="CI47" s="311">
        <v>0</v>
      </c>
      <c r="CJ47" s="311">
        <f t="shared" si="25"/>
        <v>0</v>
      </c>
      <c r="CK47" s="311">
        <v>0</v>
      </c>
      <c r="CL47" s="311">
        <v>0</v>
      </c>
      <c r="CM47" s="311">
        <v>0</v>
      </c>
      <c r="CN47" s="311">
        <v>0</v>
      </c>
      <c r="CO47" s="311">
        <v>0</v>
      </c>
      <c r="CP47" s="311">
        <v>0</v>
      </c>
      <c r="CQ47" s="311">
        <v>0</v>
      </c>
      <c r="CR47" s="311">
        <f t="shared" si="26"/>
        <v>0</v>
      </c>
      <c r="CS47" s="311">
        <v>0</v>
      </c>
      <c r="CT47" s="311">
        <v>0</v>
      </c>
      <c r="CU47" s="311">
        <v>0</v>
      </c>
      <c r="CV47" s="311">
        <v>0</v>
      </c>
      <c r="CW47" s="311">
        <v>0</v>
      </c>
      <c r="CX47" s="311">
        <v>0</v>
      </c>
      <c r="CY47" s="311">
        <v>0</v>
      </c>
    </row>
    <row r="48" spans="1:103" s="282" customFormat="1" ht="12" customHeight="1">
      <c r="A48" s="277" t="s">
        <v>555</v>
      </c>
      <c r="B48" s="278" t="s">
        <v>644</v>
      </c>
      <c r="C48" s="277" t="s">
        <v>645</v>
      </c>
      <c r="D48" s="311">
        <f t="shared" si="3"/>
        <v>0</v>
      </c>
      <c r="E48" s="311">
        <f t="shared" si="4"/>
        <v>0</v>
      </c>
      <c r="F48" s="311">
        <f t="shared" si="5"/>
        <v>0</v>
      </c>
      <c r="G48" s="311">
        <f t="shared" si="6"/>
        <v>0</v>
      </c>
      <c r="H48" s="311">
        <f t="shared" si="7"/>
        <v>0</v>
      </c>
      <c r="I48" s="311">
        <f t="shared" si="8"/>
        <v>0</v>
      </c>
      <c r="J48" s="311">
        <f t="shared" si="9"/>
        <v>0</v>
      </c>
      <c r="K48" s="311">
        <f t="shared" si="10"/>
        <v>0</v>
      </c>
      <c r="L48" s="311">
        <f t="shared" si="11"/>
        <v>0</v>
      </c>
      <c r="M48" s="311">
        <f t="shared" si="12"/>
        <v>0</v>
      </c>
      <c r="N48" s="311">
        <f t="shared" si="13"/>
        <v>0</v>
      </c>
      <c r="O48" s="311">
        <f t="shared" si="14"/>
        <v>0</v>
      </c>
      <c r="P48" s="311">
        <f t="shared" si="15"/>
        <v>0</v>
      </c>
      <c r="Q48" s="311">
        <f t="shared" si="31"/>
        <v>0</v>
      </c>
      <c r="R48" s="311">
        <f t="shared" si="32"/>
        <v>0</v>
      </c>
      <c r="S48" s="311">
        <f t="shared" si="33"/>
        <v>0</v>
      </c>
      <c r="T48" s="311">
        <f t="shared" si="27"/>
        <v>0</v>
      </c>
      <c r="U48" s="311">
        <f t="shared" si="28"/>
        <v>0</v>
      </c>
      <c r="V48" s="311">
        <f t="shared" si="29"/>
        <v>0</v>
      </c>
      <c r="W48" s="311">
        <f t="shared" si="30"/>
        <v>0</v>
      </c>
      <c r="X48" s="311">
        <f t="shared" si="17"/>
        <v>0</v>
      </c>
      <c r="Y48" s="311">
        <v>0</v>
      </c>
      <c r="Z48" s="311">
        <v>0</v>
      </c>
      <c r="AA48" s="311">
        <v>0</v>
      </c>
      <c r="AB48" s="311">
        <v>0</v>
      </c>
      <c r="AC48" s="311">
        <v>0</v>
      </c>
      <c r="AD48" s="311">
        <v>0</v>
      </c>
      <c r="AE48" s="311">
        <v>0</v>
      </c>
      <c r="AF48" s="311">
        <f t="shared" si="18"/>
        <v>0</v>
      </c>
      <c r="AG48" s="311">
        <v>0</v>
      </c>
      <c r="AH48" s="311">
        <v>0</v>
      </c>
      <c r="AI48" s="311">
        <v>0</v>
      </c>
      <c r="AJ48" s="311">
        <v>0</v>
      </c>
      <c r="AK48" s="311">
        <v>0</v>
      </c>
      <c r="AL48" s="311">
        <v>0</v>
      </c>
      <c r="AM48" s="311">
        <v>0</v>
      </c>
      <c r="AN48" s="311">
        <f t="shared" si="19"/>
        <v>0</v>
      </c>
      <c r="AO48" s="311">
        <v>0</v>
      </c>
      <c r="AP48" s="311">
        <v>0</v>
      </c>
      <c r="AQ48" s="311">
        <v>0</v>
      </c>
      <c r="AR48" s="311">
        <v>0</v>
      </c>
      <c r="AS48" s="311">
        <v>0</v>
      </c>
      <c r="AT48" s="311">
        <v>0</v>
      </c>
      <c r="AU48" s="311">
        <v>0</v>
      </c>
      <c r="AV48" s="311">
        <f t="shared" si="20"/>
        <v>0</v>
      </c>
      <c r="AW48" s="311">
        <v>0</v>
      </c>
      <c r="AX48" s="311">
        <v>0</v>
      </c>
      <c r="AY48" s="311">
        <v>0</v>
      </c>
      <c r="AZ48" s="311">
        <v>0</v>
      </c>
      <c r="BA48" s="311">
        <v>0</v>
      </c>
      <c r="BB48" s="311">
        <v>0</v>
      </c>
      <c r="BC48" s="311">
        <v>0</v>
      </c>
      <c r="BD48" s="311">
        <f t="shared" si="21"/>
        <v>0</v>
      </c>
      <c r="BE48" s="311">
        <v>0</v>
      </c>
      <c r="BF48" s="311">
        <v>0</v>
      </c>
      <c r="BG48" s="311">
        <v>0</v>
      </c>
      <c r="BH48" s="311">
        <v>0</v>
      </c>
      <c r="BI48" s="311">
        <v>0</v>
      </c>
      <c r="BJ48" s="311">
        <v>0</v>
      </c>
      <c r="BK48" s="311">
        <v>0</v>
      </c>
      <c r="BL48" s="311">
        <f t="shared" si="22"/>
        <v>0</v>
      </c>
      <c r="BM48" s="311">
        <v>0</v>
      </c>
      <c r="BN48" s="311">
        <v>0</v>
      </c>
      <c r="BO48" s="311">
        <v>0</v>
      </c>
      <c r="BP48" s="311">
        <v>0</v>
      </c>
      <c r="BQ48" s="311">
        <v>0</v>
      </c>
      <c r="BR48" s="311">
        <v>0</v>
      </c>
      <c r="BS48" s="311">
        <v>0</v>
      </c>
      <c r="BT48" s="311">
        <f t="shared" si="23"/>
        <v>0</v>
      </c>
      <c r="BU48" s="311">
        <v>0</v>
      </c>
      <c r="BV48" s="311">
        <v>0</v>
      </c>
      <c r="BW48" s="311">
        <v>0</v>
      </c>
      <c r="BX48" s="311">
        <v>0</v>
      </c>
      <c r="BY48" s="311">
        <v>0</v>
      </c>
      <c r="BZ48" s="311">
        <v>0</v>
      </c>
      <c r="CA48" s="311">
        <v>0</v>
      </c>
      <c r="CB48" s="311">
        <f t="shared" si="24"/>
        <v>0</v>
      </c>
      <c r="CC48" s="311">
        <v>0</v>
      </c>
      <c r="CD48" s="311">
        <v>0</v>
      </c>
      <c r="CE48" s="311">
        <v>0</v>
      </c>
      <c r="CF48" s="311">
        <v>0</v>
      </c>
      <c r="CG48" s="311">
        <v>0</v>
      </c>
      <c r="CH48" s="311">
        <v>0</v>
      </c>
      <c r="CI48" s="311">
        <v>0</v>
      </c>
      <c r="CJ48" s="311">
        <f t="shared" si="25"/>
        <v>0</v>
      </c>
      <c r="CK48" s="311">
        <v>0</v>
      </c>
      <c r="CL48" s="311">
        <v>0</v>
      </c>
      <c r="CM48" s="311">
        <v>0</v>
      </c>
      <c r="CN48" s="311">
        <v>0</v>
      </c>
      <c r="CO48" s="311">
        <v>0</v>
      </c>
      <c r="CP48" s="311">
        <v>0</v>
      </c>
      <c r="CQ48" s="311">
        <v>0</v>
      </c>
      <c r="CR48" s="311">
        <f t="shared" si="26"/>
        <v>0</v>
      </c>
      <c r="CS48" s="311">
        <v>0</v>
      </c>
      <c r="CT48" s="311">
        <v>0</v>
      </c>
      <c r="CU48" s="311">
        <v>0</v>
      </c>
      <c r="CV48" s="311">
        <v>0</v>
      </c>
      <c r="CW48" s="311">
        <v>0</v>
      </c>
      <c r="CX48" s="311">
        <v>0</v>
      </c>
      <c r="CY48" s="311">
        <v>0</v>
      </c>
    </row>
    <row r="49" spans="1:103" s="282" customFormat="1" ht="12" customHeight="1">
      <c r="A49" s="277" t="s">
        <v>555</v>
      </c>
      <c r="B49" s="278" t="s">
        <v>646</v>
      </c>
      <c r="C49" s="277" t="s">
        <v>647</v>
      </c>
      <c r="D49" s="311">
        <f t="shared" si="3"/>
        <v>0</v>
      </c>
      <c r="E49" s="311">
        <f t="shared" si="4"/>
        <v>0</v>
      </c>
      <c r="F49" s="311">
        <f t="shared" si="5"/>
        <v>0</v>
      </c>
      <c r="G49" s="311">
        <f t="shared" si="6"/>
        <v>0</v>
      </c>
      <c r="H49" s="311">
        <f t="shared" si="7"/>
        <v>0</v>
      </c>
      <c r="I49" s="311">
        <f t="shared" si="8"/>
        <v>0</v>
      </c>
      <c r="J49" s="311">
        <f t="shared" si="9"/>
        <v>0</v>
      </c>
      <c r="K49" s="311">
        <f t="shared" si="10"/>
        <v>0</v>
      </c>
      <c r="L49" s="311">
        <f t="shared" si="11"/>
        <v>0</v>
      </c>
      <c r="M49" s="311">
        <f t="shared" si="12"/>
        <v>0</v>
      </c>
      <c r="N49" s="311">
        <f t="shared" si="13"/>
        <v>0</v>
      </c>
      <c r="O49" s="311">
        <f t="shared" si="14"/>
        <v>0</v>
      </c>
      <c r="P49" s="311">
        <f t="shared" si="15"/>
        <v>0</v>
      </c>
      <c r="Q49" s="311">
        <f t="shared" si="31"/>
        <v>0</v>
      </c>
      <c r="R49" s="311">
        <f t="shared" si="32"/>
        <v>0</v>
      </c>
      <c r="S49" s="311">
        <f t="shared" si="33"/>
        <v>0</v>
      </c>
      <c r="T49" s="311">
        <f t="shared" si="27"/>
        <v>0</v>
      </c>
      <c r="U49" s="311">
        <f t="shared" si="28"/>
        <v>0</v>
      </c>
      <c r="V49" s="311">
        <f t="shared" si="29"/>
        <v>0</v>
      </c>
      <c r="W49" s="311">
        <f t="shared" si="30"/>
        <v>0</v>
      </c>
      <c r="X49" s="311">
        <f t="shared" si="17"/>
        <v>0</v>
      </c>
      <c r="Y49" s="311">
        <v>0</v>
      </c>
      <c r="Z49" s="311">
        <v>0</v>
      </c>
      <c r="AA49" s="311">
        <v>0</v>
      </c>
      <c r="AB49" s="311">
        <v>0</v>
      </c>
      <c r="AC49" s="311">
        <v>0</v>
      </c>
      <c r="AD49" s="311">
        <v>0</v>
      </c>
      <c r="AE49" s="311">
        <v>0</v>
      </c>
      <c r="AF49" s="311">
        <f t="shared" si="18"/>
        <v>0</v>
      </c>
      <c r="AG49" s="311">
        <v>0</v>
      </c>
      <c r="AH49" s="311">
        <v>0</v>
      </c>
      <c r="AI49" s="311">
        <v>0</v>
      </c>
      <c r="AJ49" s="311">
        <v>0</v>
      </c>
      <c r="AK49" s="311">
        <v>0</v>
      </c>
      <c r="AL49" s="311">
        <v>0</v>
      </c>
      <c r="AM49" s="311">
        <v>0</v>
      </c>
      <c r="AN49" s="311">
        <f t="shared" si="19"/>
        <v>0</v>
      </c>
      <c r="AO49" s="311">
        <v>0</v>
      </c>
      <c r="AP49" s="311">
        <v>0</v>
      </c>
      <c r="AQ49" s="311">
        <v>0</v>
      </c>
      <c r="AR49" s="311">
        <v>0</v>
      </c>
      <c r="AS49" s="311">
        <v>0</v>
      </c>
      <c r="AT49" s="311">
        <v>0</v>
      </c>
      <c r="AU49" s="311">
        <v>0</v>
      </c>
      <c r="AV49" s="311">
        <f t="shared" si="20"/>
        <v>0</v>
      </c>
      <c r="AW49" s="311">
        <v>0</v>
      </c>
      <c r="AX49" s="311">
        <v>0</v>
      </c>
      <c r="AY49" s="311">
        <v>0</v>
      </c>
      <c r="AZ49" s="311">
        <v>0</v>
      </c>
      <c r="BA49" s="311">
        <v>0</v>
      </c>
      <c r="BB49" s="311">
        <v>0</v>
      </c>
      <c r="BC49" s="311">
        <v>0</v>
      </c>
      <c r="BD49" s="311">
        <f t="shared" si="21"/>
        <v>0</v>
      </c>
      <c r="BE49" s="311">
        <v>0</v>
      </c>
      <c r="BF49" s="311">
        <v>0</v>
      </c>
      <c r="BG49" s="311">
        <v>0</v>
      </c>
      <c r="BH49" s="311">
        <v>0</v>
      </c>
      <c r="BI49" s="311">
        <v>0</v>
      </c>
      <c r="BJ49" s="311">
        <v>0</v>
      </c>
      <c r="BK49" s="311">
        <v>0</v>
      </c>
      <c r="BL49" s="311">
        <f t="shared" si="22"/>
        <v>0</v>
      </c>
      <c r="BM49" s="311">
        <v>0</v>
      </c>
      <c r="BN49" s="311">
        <v>0</v>
      </c>
      <c r="BO49" s="311">
        <v>0</v>
      </c>
      <c r="BP49" s="311">
        <v>0</v>
      </c>
      <c r="BQ49" s="311">
        <v>0</v>
      </c>
      <c r="BR49" s="311">
        <v>0</v>
      </c>
      <c r="BS49" s="311">
        <v>0</v>
      </c>
      <c r="BT49" s="311">
        <f t="shared" si="23"/>
        <v>0</v>
      </c>
      <c r="BU49" s="311">
        <v>0</v>
      </c>
      <c r="BV49" s="311">
        <v>0</v>
      </c>
      <c r="BW49" s="311">
        <v>0</v>
      </c>
      <c r="BX49" s="311">
        <v>0</v>
      </c>
      <c r="BY49" s="311">
        <v>0</v>
      </c>
      <c r="BZ49" s="311">
        <v>0</v>
      </c>
      <c r="CA49" s="311">
        <v>0</v>
      </c>
      <c r="CB49" s="311">
        <f t="shared" si="24"/>
        <v>0</v>
      </c>
      <c r="CC49" s="311">
        <v>0</v>
      </c>
      <c r="CD49" s="311">
        <v>0</v>
      </c>
      <c r="CE49" s="311">
        <v>0</v>
      </c>
      <c r="CF49" s="311">
        <v>0</v>
      </c>
      <c r="CG49" s="311">
        <v>0</v>
      </c>
      <c r="CH49" s="311">
        <v>0</v>
      </c>
      <c r="CI49" s="311">
        <v>0</v>
      </c>
      <c r="CJ49" s="311">
        <f t="shared" si="25"/>
        <v>0</v>
      </c>
      <c r="CK49" s="311">
        <v>0</v>
      </c>
      <c r="CL49" s="311">
        <v>0</v>
      </c>
      <c r="CM49" s="311">
        <v>0</v>
      </c>
      <c r="CN49" s="311">
        <v>0</v>
      </c>
      <c r="CO49" s="311">
        <v>0</v>
      </c>
      <c r="CP49" s="311">
        <v>0</v>
      </c>
      <c r="CQ49" s="311">
        <v>0</v>
      </c>
      <c r="CR49" s="311">
        <f t="shared" si="26"/>
        <v>0</v>
      </c>
      <c r="CS49" s="311">
        <v>0</v>
      </c>
      <c r="CT49" s="311">
        <v>0</v>
      </c>
      <c r="CU49" s="311">
        <v>0</v>
      </c>
      <c r="CV49" s="311">
        <v>0</v>
      </c>
      <c r="CW49" s="311">
        <v>0</v>
      </c>
      <c r="CX49" s="311">
        <v>0</v>
      </c>
      <c r="CY49" s="311">
        <v>0</v>
      </c>
    </row>
    <row r="50" spans="1:103" s="282" customFormat="1" ht="12" customHeight="1">
      <c r="A50" s="277" t="s">
        <v>555</v>
      </c>
      <c r="B50" s="278" t="s">
        <v>648</v>
      </c>
      <c r="C50" s="277" t="s">
        <v>649</v>
      </c>
      <c r="D50" s="311">
        <f t="shared" si="3"/>
        <v>0</v>
      </c>
      <c r="E50" s="311">
        <f t="shared" si="4"/>
        <v>0</v>
      </c>
      <c r="F50" s="311">
        <f t="shared" si="5"/>
        <v>0</v>
      </c>
      <c r="G50" s="311">
        <f t="shared" si="6"/>
        <v>0</v>
      </c>
      <c r="H50" s="311">
        <f t="shared" si="7"/>
        <v>0</v>
      </c>
      <c r="I50" s="311">
        <f t="shared" si="8"/>
        <v>0</v>
      </c>
      <c r="J50" s="311">
        <f t="shared" si="9"/>
        <v>0</v>
      </c>
      <c r="K50" s="311">
        <f t="shared" si="10"/>
        <v>0</v>
      </c>
      <c r="L50" s="311">
        <f t="shared" si="11"/>
        <v>0</v>
      </c>
      <c r="M50" s="311">
        <f t="shared" si="12"/>
        <v>0</v>
      </c>
      <c r="N50" s="311">
        <f t="shared" si="13"/>
        <v>0</v>
      </c>
      <c r="O50" s="311">
        <f t="shared" si="14"/>
        <v>0</v>
      </c>
      <c r="P50" s="311">
        <f t="shared" si="15"/>
        <v>0</v>
      </c>
      <c r="Q50" s="311">
        <f t="shared" si="31"/>
        <v>0</v>
      </c>
      <c r="R50" s="311">
        <f t="shared" si="32"/>
        <v>0</v>
      </c>
      <c r="S50" s="311">
        <f t="shared" si="33"/>
        <v>0</v>
      </c>
      <c r="T50" s="311">
        <f t="shared" si="27"/>
        <v>0</v>
      </c>
      <c r="U50" s="311">
        <f t="shared" si="28"/>
        <v>0</v>
      </c>
      <c r="V50" s="311">
        <f t="shared" si="29"/>
        <v>0</v>
      </c>
      <c r="W50" s="311">
        <f t="shared" si="30"/>
        <v>0</v>
      </c>
      <c r="X50" s="311">
        <f t="shared" si="17"/>
        <v>0</v>
      </c>
      <c r="Y50" s="311">
        <v>0</v>
      </c>
      <c r="Z50" s="311">
        <v>0</v>
      </c>
      <c r="AA50" s="311">
        <v>0</v>
      </c>
      <c r="AB50" s="311">
        <v>0</v>
      </c>
      <c r="AC50" s="311">
        <v>0</v>
      </c>
      <c r="AD50" s="311">
        <v>0</v>
      </c>
      <c r="AE50" s="311">
        <v>0</v>
      </c>
      <c r="AF50" s="311">
        <f t="shared" si="18"/>
        <v>0</v>
      </c>
      <c r="AG50" s="311">
        <v>0</v>
      </c>
      <c r="AH50" s="311">
        <v>0</v>
      </c>
      <c r="AI50" s="311">
        <v>0</v>
      </c>
      <c r="AJ50" s="311">
        <v>0</v>
      </c>
      <c r="AK50" s="311">
        <v>0</v>
      </c>
      <c r="AL50" s="311">
        <v>0</v>
      </c>
      <c r="AM50" s="311">
        <v>0</v>
      </c>
      <c r="AN50" s="311">
        <f t="shared" si="19"/>
        <v>0</v>
      </c>
      <c r="AO50" s="311">
        <v>0</v>
      </c>
      <c r="AP50" s="311">
        <v>0</v>
      </c>
      <c r="AQ50" s="311">
        <v>0</v>
      </c>
      <c r="AR50" s="311">
        <v>0</v>
      </c>
      <c r="AS50" s="311">
        <v>0</v>
      </c>
      <c r="AT50" s="311">
        <v>0</v>
      </c>
      <c r="AU50" s="311">
        <v>0</v>
      </c>
      <c r="AV50" s="311">
        <f t="shared" si="20"/>
        <v>0</v>
      </c>
      <c r="AW50" s="311">
        <v>0</v>
      </c>
      <c r="AX50" s="311">
        <v>0</v>
      </c>
      <c r="AY50" s="311">
        <v>0</v>
      </c>
      <c r="AZ50" s="311">
        <v>0</v>
      </c>
      <c r="BA50" s="311">
        <v>0</v>
      </c>
      <c r="BB50" s="311">
        <v>0</v>
      </c>
      <c r="BC50" s="311">
        <v>0</v>
      </c>
      <c r="BD50" s="311">
        <f t="shared" si="21"/>
        <v>0</v>
      </c>
      <c r="BE50" s="311">
        <v>0</v>
      </c>
      <c r="BF50" s="311">
        <v>0</v>
      </c>
      <c r="BG50" s="311">
        <v>0</v>
      </c>
      <c r="BH50" s="311">
        <v>0</v>
      </c>
      <c r="BI50" s="311">
        <v>0</v>
      </c>
      <c r="BJ50" s="311">
        <v>0</v>
      </c>
      <c r="BK50" s="311">
        <v>0</v>
      </c>
      <c r="BL50" s="311">
        <f t="shared" si="22"/>
        <v>0</v>
      </c>
      <c r="BM50" s="311">
        <v>0</v>
      </c>
      <c r="BN50" s="311">
        <v>0</v>
      </c>
      <c r="BO50" s="311">
        <v>0</v>
      </c>
      <c r="BP50" s="311">
        <v>0</v>
      </c>
      <c r="BQ50" s="311">
        <v>0</v>
      </c>
      <c r="BR50" s="311">
        <v>0</v>
      </c>
      <c r="BS50" s="311">
        <v>0</v>
      </c>
      <c r="BT50" s="311">
        <f t="shared" si="23"/>
        <v>0</v>
      </c>
      <c r="BU50" s="311">
        <v>0</v>
      </c>
      <c r="BV50" s="311">
        <v>0</v>
      </c>
      <c r="BW50" s="311">
        <v>0</v>
      </c>
      <c r="BX50" s="311">
        <v>0</v>
      </c>
      <c r="BY50" s="311">
        <v>0</v>
      </c>
      <c r="BZ50" s="311">
        <v>0</v>
      </c>
      <c r="CA50" s="311">
        <v>0</v>
      </c>
      <c r="CB50" s="311">
        <f t="shared" si="24"/>
        <v>0</v>
      </c>
      <c r="CC50" s="311">
        <v>0</v>
      </c>
      <c r="CD50" s="311">
        <v>0</v>
      </c>
      <c r="CE50" s="311">
        <v>0</v>
      </c>
      <c r="CF50" s="311">
        <v>0</v>
      </c>
      <c r="CG50" s="311">
        <v>0</v>
      </c>
      <c r="CH50" s="311">
        <v>0</v>
      </c>
      <c r="CI50" s="311">
        <v>0</v>
      </c>
      <c r="CJ50" s="311">
        <f t="shared" si="25"/>
        <v>0</v>
      </c>
      <c r="CK50" s="311">
        <v>0</v>
      </c>
      <c r="CL50" s="311">
        <v>0</v>
      </c>
      <c r="CM50" s="311">
        <v>0</v>
      </c>
      <c r="CN50" s="311">
        <v>0</v>
      </c>
      <c r="CO50" s="311">
        <v>0</v>
      </c>
      <c r="CP50" s="311">
        <v>0</v>
      </c>
      <c r="CQ50" s="311">
        <v>0</v>
      </c>
      <c r="CR50" s="311">
        <f t="shared" si="26"/>
        <v>0</v>
      </c>
      <c r="CS50" s="311">
        <v>0</v>
      </c>
      <c r="CT50" s="311">
        <v>0</v>
      </c>
      <c r="CU50" s="311">
        <v>0</v>
      </c>
      <c r="CV50" s="311">
        <v>0</v>
      </c>
      <c r="CW50" s="311">
        <v>0</v>
      </c>
      <c r="CX50" s="311">
        <v>0</v>
      </c>
      <c r="CY50" s="311">
        <v>0</v>
      </c>
    </row>
    <row r="51" spans="1:103" s="282" customFormat="1" ht="12" customHeight="1">
      <c r="A51" s="277" t="s">
        <v>555</v>
      </c>
      <c r="B51" s="278" t="s">
        <v>650</v>
      </c>
      <c r="C51" s="277" t="s">
        <v>651</v>
      </c>
      <c r="D51" s="311">
        <f t="shared" si="3"/>
        <v>0</v>
      </c>
      <c r="E51" s="311">
        <f t="shared" si="4"/>
        <v>0</v>
      </c>
      <c r="F51" s="311">
        <f t="shared" si="5"/>
        <v>0</v>
      </c>
      <c r="G51" s="311">
        <f t="shared" si="6"/>
        <v>0</v>
      </c>
      <c r="H51" s="311">
        <f t="shared" si="7"/>
        <v>0</v>
      </c>
      <c r="I51" s="311">
        <f t="shared" si="8"/>
        <v>0</v>
      </c>
      <c r="J51" s="311">
        <f t="shared" si="9"/>
        <v>0</v>
      </c>
      <c r="K51" s="311">
        <f t="shared" si="10"/>
        <v>0</v>
      </c>
      <c r="L51" s="311">
        <f t="shared" si="11"/>
        <v>0</v>
      </c>
      <c r="M51" s="311">
        <f t="shared" si="12"/>
        <v>0</v>
      </c>
      <c r="N51" s="311">
        <f t="shared" si="13"/>
        <v>0</v>
      </c>
      <c r="O51" s="311">
        <f t="shared" si="14"/>
        <v>0</v>
      </c>
      <c r="P51" s="311">
        <f t="shared" si="15"/>
        <v>0</v>
      </c>
      <c r="Q51" s="311">
        <f t="shared" si="31"/>
        <v>0</v>
      </c>
      <c r="R51" s="311">
        <f t="shared" si="32"/>
        <v>0</v>
      </c>
      <c r="S51" s="311">
        <f t="shared" si="33"/>
        <v>0</v>
      </c>
      <c r="T51" s="311">
        <f t="shared" si="27"/>
        <v>0</v>
      </c>
      <c r="U51" s="311">
        <f t="shared" si="28"/>
        <v>0</v>
      </c>
      <c r="V51" s="311">
        <f t="shared" si="29"/>
        <v>0</v>
      </c>
      <c r="W51" s="311">
        <f t="shared" si="30"/>
        <v>0</v>
      </c>
      <c r="X51" s="311">
        <f t="shared" si="17"/>
        <v>0</v>
      </c>
      <c r="Y51" s="311">
        <v>0</v>
      </c>
      <c r="Z51" s="311">
        <v>0</v>
      </c>
      <c r="AA51" s="311">
        <v>0</v>
      </c>
      <c r="AB51" s="311">
        <v>0</v>
      </c>
      <c r="AC51" s="311">
        <v>0</v>
      </c>
      <c r="AD51" s="311">
        <v>0</v>
      </c>
      <c r="AE51" s="311">
        <v>0</v>
      </c>
      <c r="AF51" s="311">
        <f t="shared" si="18"/>
        <v>0</v>
      </c>
      <c r="AG51" s="311">
        <v>0</v>
      </c>
      <c r="AH51" s="311">
        <v>0</v>
      </c>
      <c r="AI51" s="311">
        <v>0</v>
      </c>
      <c r="AJ51" s="311">
        <v>0</v>
      </c>
      <c r="AK51" s="311">
        <v>0</v>
      </c>
      <c r="AL51" s="311">
        <v>0</v>
      </c>
      <c r="AM51" s="311">
        <v>0</v>
      </c>
      <c r="AN51" s="311">
        <f t="shared" si="19"/>
        <v>0</v>
      </c>
      <c r="AO51" s="311">
        <v>0</v>
      </c>
      <c r="AP51" s="311">
        <v>0</v>
      </c>
      <c r="AQ51" s="311">
        <v>0</v>
      </c>
      <c r="AR51" s="311">
        <v>0</v>
      </c>
      <c r="AS51" s="311">
        <v>0</v>
      </c>
      <c r="AT51" s="311">
        <v>0</v>
      </c>
      <c r="AU51" s="311">
        <v>0</v>
      </c>
      <c r="AV51" s="311">
        <f t="shared" si="20"/>
        <v>0</v>
      </c>
      <c r="AW51" s="311">
        <v>0</v>
      </c>
      <c r="AX51" s="311">
        <v>0</v>
      </c>
      <c r="AY51" s="311">
        <v>0</v>
      </c>
      <c r="AZ51" s="311">
        <v>0</v>
      </c>
      <c r="BA51" s="311">
        <v>0</v>
      </c>
      <c r="BB51" s="311">
        <v>0</v>
      </c>
      <c r="BC51" s="311">
        <v>0</v>
      </c>
      <c r="BD51" s="311">
        <f t="shared" si="21"/>
        <v>0</v>
      </c>
      <c r="BE51" s="311">
        <v>0</v>
      </c>
      <c r="BF51" s="311">
        <v>0</v>
      </c>
      <c r="BG51" s="311">
        <v>0</v>
      </c>
      <c r="BH51" s="311">
        <v>0</v>
      </c>
      <c r="BI51" s="311">
        <v>0</v>
      </c>
      <c r="BJ51" s="311">
        <v>0</v>
      </c>
      <c r="BK51" s="311">
        <v>0</v>
      </c>
      <c r="BL51" s="311">
        <f t="shared" si="22"/>
        <v>0</v>
      </c>
      <c r="BM51" s="311">
        <v>0</v>
      </c>
      <c r="BN51" s="311">
        <v>0</v>
      </c>
      <c r="BO51" s="311">
        <v>0</v>
      </c>
      <c r="BP51" s="311">
        <v>0</v>
      </c>
      <c r="BQ51" s="311">
        <v>0</v>
      </c>
      <c r="BR51" s="311">
        <v>0</v>
      </c>
      <c r="BS51" s="311">
        <v>0</v>
      </c>
      <c r="BT51" s="311">
        <f t="shared" si="23"/>
        <v>0</v>
      </c>
      <c r="BU51" s="311">
        <v>0</v>
      </c>
      <c r="BV51" s="311">
        <v>0</v>
      </c>
      <c r="BW51" s="311">
        <v>0</v>
      </c>
      <c r="BX51" s="311">
        <v>0</v>
      </c>
      <c r="BY51" s="311">
        <v>0</v>
      </c>
      <c r="BZ51" s="311">
        <v>0</v>
      </c>
      <c r="CA51" s="311">
        <v>0</v>
      </c>
      <c r="CB51" s="311">
        <f t="shared" si="24"/>
        <v>0</v>
      </c>
      <c r="CC51" s="311">
        <v>0</v>
      </c>
      <c r="CD51" s="311">
        <v>0</v>
      </c>
      <c r="CE51" s="311">
        <v>0</v>
      </c>
      <c r="CF51" s="311">
        <v>0</v>
      </c>
      <c r="CG51" s="311">
        <v>0</v>
      </c>
      <c r="CH51" s="311">
        <v>0</v>
      </c>
      <c r="CI51" s="311">
        <v>0</v>
      </c>
      <c r="CJ51" s="311">
        <f t="shared" si="25"/>
        <v>0</v>
      </c>
      <c r="CK51" s="311">
        <v>0</v>
      </c>
      <c r="CL51" s="311">
        <v>0</v>
      </c>
      <c r="CM51" s="311">
        <v>0</v>
      </c>
      <c r="CN51" s="311">
        <v>0</v>
      </c>
      <c r="CO51" s="311">
        <v>0</v>
      </c>
      <c r="CP51" s="311">
        <v>0</v>
      </c>
      <c r="CQ51" s="311">
        <v>0</v>
      </c>
      <c r="CR51" s="311">
        <f t="shared" si="26"/>
        <v>0</v>
      </c>
      <c r="CS51" s="311">
        <v>0</v>
      </c>
      <c r="CT51" s="311">
        <v>0</v>
      </c>
      <c r="CU51" s="311">
        <v>0</v>
      </c>
      <c r="CV51" s="311">
        <v>0</v>
      </c>
      <c r="CW51" s="311">
        <v>0</v>
      </c>
      <c r="CX51" s="311">
        <v>0</v>
      </c>
      <c r="CY51" s="311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3" sqref="D3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13.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14.25" thickBot="1">
      <c r="A1" s="1" t="s">
        <v>652</v>
      </c>
      <c r="Z1" s="35"/>
    </row>
    <row r="2" spans="1:28" ht="14.25" thickBot="1">
      <c r="A2" s="168"/>
      <c r="C2" s="36" t="s">
        <v>497</v>
      </c>
      <c r="D2" s="117" t="s">
        <v>672</v>
      </c>
      <c r="E2" s="248" t="s">
        <v>498</v>
      </c>
      <c r="F2" s="37"/>
      <c r="N2" s="1" t="str">
        <f>LEFT(D2,2)</f>
        <v>08</v>
      </c>
      <c r="O2" s="1" t="str">
        <f>IF(N2&gt;0,VLOOKUP(N2,$AD$6:$AE$999,2,FALSE),"-")</f>
        <v>茨城県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7.5" customHeight="1">
      <c r="A3" s="168"/>
      <c r="W3" s="170"/>
      <c r="Y3" s="169"/>
      <c r="Z3" s="35"/>
    </row>
    <row r="4" spans="1:26" ht="19.5" customHeight="1" thickBot="1">
      <c r="A4" s="168"/>
      <c r="B4" s="116" t="s">
        <v>653</v>
      </c>
      <c r="C4" s="38"/>
      <c r="D4" s="39"/>
      <c r="E4" s="39"/>
      <c r="F4" s="39"/>
      <c r="Z4" s="35"/>
    </row>
    <row r="5" spans="1:28" ht="15" customHeight="1" thickBot="1">
      <c r="A5" s="168"/>
      <c r="H5" s="394" t="s">
        <v>499</v>
      </c>
      <c r="I5" s="395"/>
      <c r="J5" s="395"/>
      <c r="K5" s="395"/>
      <c r="L5" s="398" t="s">
        <v>500</v>
      </c>
      <c r="M5" s="400" t="s">
        <v>501</v>
      </c>
      <c r="N5" s="401"/>
      <c r="O5" s="402"/>
      <c r="P5" s="369" t="s">
        <v>654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15" customHeight="1" thickBot="1">
      <c r="A6" s="168"/>
      <c r="B6" s="54"/>
      <c r="C6" s="52" t="s">
        <v>294</v>
      </c>
      <c r="D6" s="53"/>
      <c r="E6" s="118">
        <f>Y6</f>
        <v>2993716</v>
      </c>
      <c r="F6" s="56"/>
      <c r="H6" s="396"/>
      <c r="I6" s="397"/>
      <c r="J6" s="397"/>
      <c r="K6" s="397"/>
      <c r="L6" s="399"/>
      <c r="M6" s="255" t="s">
        <v>502</v>
      </c>
      <c r="N6" s="2" t="s">
        <v>503</v>
      </c>
      <c r="O6" s="3" t="s">
        <v>504</v>
      </c>
      <c r="P6" s="370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2993716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15" customHeight="1" thickBot="1">
      <c r="B7" s="55"/>
      <c r="C7" s="51" t="s">
        <v>295</v>
      </c>
      <c r="D7" s="14"/>
      <c r="E7" s="40">
        <f>Y7</f>
        <v>0</v>
      </c>
      <c r="F7" s="56"/>
      <c r="H7" s="380" t="s">
        <v>507</v>
      </c>
      <c r="I7" s="380" t="s">
        <v>508</v>
      </c>
      <c r="J7" s="4" t="s">
        <v>509</v>
      </c>
      <c r="K7" s="5"/>
      <c r="L7" s="123">
        <f aca="true" t="shared" si="2" ref="L7:L14">Y42</f>
        <v>791110</v>
      </c>
      <c r="M7" s="124" t="s">
        <v>163</v>
      </c>
      <c r="N7" s="125" t="s">
        <v>163</v>
      </c>
      <c r="O7" s="126" t="s">
        <v>163</v>
      </c>
      <c r="P7" s="291">
        <f>Y135</f>
        <v>544</v>
      </c>
      <c r="V7" s="35" t="s">
        <v>295</v>
      </c>
      <c r="W7" s="170" t="s">
        <v>505</v>
      </c>
      <c r="X7" s="170" t="s">
        <v>165</v>
      </c>
      <c r="Y7" s="35">
        <f ca="1" t="shared" si="1"/>
        <v>0</v>
      </c>
      <c r="Z7" s="35"/>
      <c r="AA7" s="35" t="str">
        <f ca="1" t="shared" si="0"/>
        <v>08000</v>
      </c>
      <c r="AB7" s="35">
        <v>7</v>
      </c>
      <c r="AD7" s="172" t="s">
        <v>510</v>
      </c>
      <c r="AE7" s="35" t="s">
        <v>176</v>
      </c>
    </row>
    <row r="8" spans="2:31" ht="15" customHeight="1" thickBot="1">
      <c r="B8" s="399" t="s">
        <v>511</v>
      </c>
      <c r="C8" s="383"/>
      <c r="D8" s="383"/>
      <c r="E8" s="119">
        <f>SUM(E6:E7)</f>
        <v>2993716</v>
      </c>
      <c r="F8" s="56"/>
      <c r="H8" s="403"/>
      <c r="I8" s="381"/>
      <c r="J8" s="377" t="s">
        <v>512</v>
      </c>
      <c r="K8" s="41" t="s">
        <v>488</v>
      </c>
      <c r="L8" s="118">
        <f t="shared" si="2"/>
        <v>39667</v>
      </c>
      <c r="M8" s="127" t="s">
        <v>163</v>
      </c>
      <c r="N8" s="128" t="s">
        <v>163</v>
      </c>
      <c r="O8" s="292" t="s">
        <v>163</v>
      </c>
      <c r="P8" s="293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49799</v>
      </c>
      <c r="Z8" s="35"/>
      <c r="AA8" s="35" t="str">
        <f ca="1" t="shared" si="0"/>
        <v>08201</v>
      </c>
      <c r="AB8" s="35">
        <v>8</v>
      </c>
      <c r="AD8" s="172" t="s">
        <v>513</v>
      </c>
      <c r="AE8" s="35" t="s">
        <v>177</v>
      </c>
    </row>
    <row r="9" spans="2:31" ht="15" customHeight="1" thickBot="1">
      <c r="B9" s="382" t="s">
        <v>282</v>
      </c>
      <c r="C9" s="383"/>
      <c r="D9" s="383"/>
      <c r="E9" s="119">
        <f>Y8</f>
        <v>49799</v>
      </c>
      <c r="F9" s="56"/>
      <c r="H9" s="403"/>
      <c r="I9" s="381"/>
      <c r="J9" s="378"/>
      <c r="K9" s="10" t="s">
        <v>307</v>
      </c>
      <c r="L9" s="40">
        <f t="shared" si="2"/>
        <v>80</v>
      </c>
      <c r="M9" s="129" t="s">
        <v>163</v>
      </c>
      <c r="N9" s="130" t="s">
        <v>163</v>
      </c>
      <c r="O9" s="294" t="s">
        <v>163</v>
      </c>
      <c r="P9" s="295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65</v>
      </c>
      <c r="Z9" s="35"/>
      <c r="AA9" s="35" t="str">
        <f ca="1" t="shared" si="0"/>
        <v>08202</v>
      </c>
      <c r="AB9" s="35">
        <v>9</v>
      </c>
      <c r="AD9" s="172" t="s">
        <v>515</v>
      </c>
      <c r="AE9" s="35" t="s">
        <v>178</v>
      </c>
    </row>
    <row r="10" spans="2:31" ht="15" customHeight="1" thickBot="1">
      <c r="B10" s="33"/>
      <c r="C10" s="32"/>
      <c r="D10" s="32"/>
      <c r="E10" s="42"/>
      <c r="F10" s="42"/>
      <c r="H10" s="403"/>
      <c r="I10" s="381"/>
      <c r="J10" s="378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4" t="s">
        <v>163</v>
      </c>
      <c r="P10" s="295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591144</v>
      </c>
      <c r="Z10" s="35"/>
      <c r="AA10" s="35" t="str">
        <f ca="1" t="shared" si="0"/>
        <v>08203</v>
      </c>
      <c r="AB10" s="35">
        <v>10</v>
      </c>
      <c r="AD10" s="172" t="s">
        <v>516</v>
      </c>
      <c r="AE10" s="35" t="s">
        <v>179</v>
      </c>
    </row>
    <row r="11" spans="2:31" ht="15" customHeight="1" thickBot="1">
      <c r="B11" s="384"/>
      <c r="C11" s="384"/>
      <c r="D11" s="384"/>
      <c r="E11" s="34" t="s">
        <v>517</v>
      </c>
      <c r="F11" s="34" t="s">
        <v>518</v>
      </c>
      <c r="H11" s="403"/>
      <c r="I11" s="381"/>
      <c r="J11" s="378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294" t="s">
        <v>163</v>
      </c>
      <c r="P11" s="295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41046</v>
      </c>
      <c r="Z11" s="35"/>
      <c r="AA11" s="35" t="str">
        <f ca="1" t="shared" si="0"/>
        <v>08204</v>
      </c>
      <c r="AB11" s="35">
        <v>11</v>
      </c>
      <c r="AD11" s="172" t="s">
        <v>519</v>
      </c>
      <c r="AE11" s="35" t="s">
        <v>180</v>
      </c>
    </row>
    <row r="12" spans="2:31" ht="15" customHeight="1">
      <c r="B12" s="388" t="s">
        <v>297</v>
      </c>
      <c r="C12" s="391" t="s">
        <v>520</v>
      </c>
      <c r="D12" s="9" t="s">
        <v>337</v>
      </c>
      <c r="E12" s="118">
        <f aca="true" t="shared" si="3" ref="E12:E17">Y17</f>
        <v>65</v>
      </c>
      <c r="F12" s="118">
        <f aca="true" t="shared" si="4" ref="F12:F17">Y29</f>
        <v>14138</v>
      </c>
      <c r="H12" s="403"/>
      <c r="I12" s="381"/>
      <c r="J12" s="378"/>
      <c r="K12" s="44" t="s">
        <v>312</v>
      </c>
      <c r="L12" s="40">
        <f t="shared" si="2"/>
        <v>0</v>
      </c>
      <c r="M12" s="129" t="s">
        <v>163</v>
      </c>
      <c r="N12" s="130" t="s">
        <v>163</v>
      </c>
      <c r="O12" s="294" t="s">
        <v>163</v>
      </c>
      <c r="P12" s="295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67628</v>
      </c>
      <c r="Z12" s="35"/>
      <c r="AA12" s="35" t="str">
        <f ca="1" t="shared" si="0"/>
        <v>08205</v>
      </c>
      <c r="AB12" s="35">
        <v>12</v>
      </c>
      <c r="AD12" s="172" t="s">
        <v>522</v>
      </c>
      <c r="AE12" s="35" t="s">
        <v>181</v>
      </c>
    </row>
    <row r="13" spans="2:31" ht="15" customHeight="1">
      <c r="B13" s="389"/>
      <c r="C13" s="392"/>
      <c r="D13" s="10" t="s">
        <v>339</v>
      </c>
      <c r="E13" s="40">
        <f t="shared" si="3"/>
        <v>591144</v>
      </c>
      <c r="F13" s="40">
        <f t="shared" si="4"/>
        <v>187353</v>
      </c>
      <c r="H13" s="403"/>
      <c r="I13" s="381"/>
      <c r="J13" s="378"/>
      <c r="K13" s="44" t="s">
        <v>313</v>
      </c>
      <c r="L13" s="40">
        <f t="shared" si="2"/>
        <v>13895</v>
      </c>
      <c r="M13" s="129" t="s">
        <v>163</v>
      </c>
      <c r="N13" s="130" t="s">
        <v>163</v>
      </c>
      <c r="O13" s="294" t="s">
        <v>163</v>
      </c>
      <c r="P13" s="295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515</v>
      </c>
      <c r="Z13" s="35"/>
      <c r="AA13" s="35" t="str">
        <f ca="1" t="shared" si="0"/>
        <v>08207</v>
      </c>
      <c r="AB13" s="35">
        <v>13</v>
      </c>
      <c r="AD13" s="172" t="s">
        <v>524</v>
      </c>
      <c r="AE13" s="35" t="s">
        <v>182</v>
      </c>
    </row>
    <row r="14" spans="2:31" ht="15" customHeight="1" thickBot="1">
      <c r="B14" s="389"/>
      <c r="C14" s="392"/>
      <c r="D14" s="10" t="s">
        <v>341</v>
      </c>
      <c r="E14" s="40">
        <f t="shared" si="3"/>
        <v>41046</v>
      </c>
      <c r="F14" s="40">
        <f t="shared" si="4"/>
        <v>5671</v>
      </c>
      <c r="H14" s="403"/>
      <c r="I14" s="381"/>
      <c r="J14" s="379"/>
      <c r="K14" s="45" t="s">
        <v>525</v>
      </c>
      <c r="L14" s="119">
        <f t="shared" si="2"/>
        <v>179</v>
      </c>
      <c r="M14" s="132" t="s">
        <v>163</v>
      </c>
      <c r="N14" s="133" t="s">
        <v>163</v>
      </c>
      <c r="O14" s="296" t="s">
        <v>163</v>
      </c>
      <c r="P14" s="290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7155</v>
      </c>
      <c r="Z14" s="35"/>
      <c r="AA14" s="35" t="str">
        <f ca="1" t="shared" si="0"/>
        <v>08208</v>
      </c>
      <c r="AB14" s="35">
        <v>14</v>
      </c>
      <c r="AD14" s="172" t="s">
        <v>527</v>
      </c>
      <c r="AE14" s="35" t="s">
        <v>183</v>
      </c>
    </row>
    <row r="15" spans="2:31" ht="15" customHeight="1" thickBot="1">
      <c r="B15" s="389"/>
      <c r="C15" s="392"/>
      <c r="D15" s="10" t="s">
        <v>343</v>
      </c>
      <c r="E15" s="40">
        <f t="shared" si="3"/>
        <v>67628</v>
      </c>
      <c r="F15" s="40">
        <f t="shared" si="4"/>
        <v>42994</v>
      </c>
      <c r="H15" s="403"/>
      <c r="I15" s="11"/>
      <c r="J15" s="12" t="s">
        <v>528</v>
      </c>
      <c r="K15" s="13"/>
      <c r="L15" s="134">
        <f>SUM(L7:L14)</f>
        <v>844931</v>
      </c>
      <c r="M15" s="135" t="s">
        <v>163</v>
      </c>
      <c r="N15" s="136">
        <f aca="true" t="shared" si="5" ref="N15:N22">Y59</f>
        <v>85907</v>
      </c>
      <c r="O15" s="137">
        <f aca="true" t="shared" si="6" ref="O15:O21">Y67</f>
        <v>27932</v>
      </c>
      <c r="P15" s="291">
        <f>P7</f>
        <v>544</v>
      </c>
      <c r="V15" s="35" t="s">
        <v>363</v>
      </c>
      <c r="W15" s="170" t="s">
        <v>514</v>
      </c>
      <c r="X15" s="170" t="s">
        <v>529</v>
      </c>
      <c r="Y15" s="35">
        <f ca="1" t="shared" si="1"/>
        <v>91792</v>
      </c>
      <c r="Z15" s="35"/>
      <c r="AA15" s="35" t="str">
        <f ca="1" t="shared" si="0"/>
        <v>08210</v>
      </c>
      <c r="AB15" s="35">
        <v>15</v>
      </c>
      <c r="AD15" s="172" t="s">
        <v>530</v>
      </c>
      <c r="AE15" s="35" t="s">
        <v>184</v>
      </c>
    </row>
    <row r="16" spans="2:31" ht="15" customHeight="1">
      <c r="B16" s="389"/>
      <c r="C16" s="392"/>
      <c r="D16" s="10" t="s">
        <v>365</v>
      </c>
      <c r="E16" s="40">
        <f t="shared" si="3"/>
        <v>515</v>
      </c>
      <c r="F16" s="40">
        <f t="shared" si="4"/>
        <v>3</v>
      </c>
      <c r="H16" s="403"/>
      <c r="I16" s="380" t="s">
        <v>531</v>
      </c>
      <c r="J16" s="15" t="s">
        <v>488</v>
      </c>
      <c r="K16" s="16"/>
      <c r="L16" s="138">
        <f aca="true" t="shared" si="7" ref="L16:L22">Y50</f>
        <v>72499</v>
      </c>
      <c r="M16" s="139">
        <f aca="true" t="shared" si="8" ref="M16:M22">L8</f>
        <v>39667</v>
      </c>
      <c r="N16" s="140">
        <f t="shared" si="5"/>
        <v>12615</v>
      </c>
      <c r="O16" s="297">
        <f t="shared" si="6"/>
        <v>19027</v>
      </c>
      <c r="P16" s="118">
        <f aca="true" t="shared" si="9" ref="P16:P22">Y136</f>
        <v>155</v>
      </c>
      <c r="V16" s="35" t="s">
        <v>298</v>
      </c>
      <c r="W16" s="170" t="s">
        <v>505</v>
      </c>
      <c r="X16" s="170" t="s">
        <v>170</v>
      </c>
      <c r="Y16" s="35">
        <f ca="1" t="shared" si="1"/>
        <v>44241</v>
      </c>
      <c r="Z16" s="35"/>
      <c r="AA16" s="35" t="str">
        <f ca="1" t="shared" si="0"/>
        <v>08211</v>
      </c>
      <c r="AB16" s="35">
        <v>16</v>
      </c>
      <c r="AD16" s="172" t="s">
        <v>532</v>
      </c>
      <c r="AE16" s="35" t="s">
        <v>185</v>
      </c>
    </row>
    <row r="17" spans="2:31" ht="15" customHeight="1">
      <c r="B17" s="389"/>
      <c r="C17" s="392"/>
      <c r="D17" s="10" t="s">
        <v>346</v>
      </c>
      <c r="E17" s="40">
        <f t="shared" si="3"/>
        <v>7155</v>
      </c>
      <c r="F17" s="40">
        <f t="shared" si="4"/>
        <v>926</v>
      </c>
      <c r="H17" s="403"/>
      <c r="I17" s="381"/>
      <c r="J17" s="17" t="s">
        <v>307</v>
      </c>
      <c r="K17" s="18"/>
      <c r="L17" s="40">
        <f t="shared" si="7"/>
        <v>1285</v>
      </c>
      <c r="M17" s="142">
        <f t="shared" si="8"/>
        <v>80</v>
      </c>
      <c r="N17" s="143">
        <f t="shared" si="5"/>
        <v>0</v>
      </c>
      <c r="O17" s="298">
        <f t="shared" si="6"/>
        <v>440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65</v>
      </c>
      <c r="Z17" s="35"/>
      <c r="AA17" s="35" t="str">
        <f ca="1" t="shared" si="0"/>
        <v>08212</v>
      </c>
      <c r="AB17" s="35">
        <v>17</v>
      </c>
      <c r="AD17" s="172" t="s">
        <v>535</v>
      </c>
      <c r="AE17" s="35" t="s">
        <v>186</v>
      </c>
    </row>
    <row r="18" spans="2:31" ht="15" customHeight="1">
      <c r="B18" s="389"/>
      <c r="C18" s="393"/>
      <c r="D18" s="59" t="s">
        <v>528</v>
      </c>
      <c r="E18" s="120">
        <f>SUM(E12:E17)</f>
        <v>707553</v>
      </c>
      <c r="F18" s="120">
        <f>SUM(F12:F17)</f>
        <v>251085</v>
      </c>
      <c r="H18" s="403"/>
      <c r="I18" s="381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298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591144</v>
      </c>
      <c r="Z18" s="35"/>
      <c r="AA18" s="35" t="str">
        <f ca="1" t="shared" si="0"/>
        <v>08214</v>
      </c>
      <c r="AB18" s="35">
        <v>18</v>
      </c>
      <c r="AD18" s="172" t="s">
        <v>538</v>
      </c>
      <c r="AE18" s="35" t="s">
        <v>187</v>
      </c>
    </row>
    <row r="19" spans="2:31" ht="15" customHeight="1">
      <c r="B19" s="389"/>
      <c r="C19" s="385" t="s">
        <v>363</v>
      </c>
      <c r="D19" s="10" t="s">
        <v>337</v>
      </c>
      <c r="E19" s="121">
        <f aca="true" t="shared" si="10" ref="E19:E24">Y23</f>
        <v>6232</v>
      </c>
      <c r="F19" s="40">
        <f aca="true" t="shared" si="11" ref="F19:F24">Y35</f>
        <v>1986</v>
      </c>
      <c r="H19" s="403"/>
      <c r="I19" s="381"/>
      <c r="J19" s="19" t="s">
        <v>310</v>
      </c>
      <c r="K19" s="16"/>
      <c r="L19" s="40">
        <f t="shared" si="7"/>
        <v>0</v>
      </c>
      <c r="M19" s="142">
        <f t="shared" si="8"/>
        <v>0</v>
      </c>
      <c r="N19" s="143">
        <f t="shared" si="5"/>
        <v>0</v>
      </c>
      <c r="O19" s="298">
        <f t="shared" si="6"/>
        <v>0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41046</v>
      </c>
      <c r="Z19" s="35"/>
      <c r="AA19" s="35" t="str">
        <f ca="1" t="shared" si="0"/>
        <v>08215</v>
      </c>
      <c r="AB19" s="35">
        <v>19</v>
      </c>
      <c r="AD19" s="172" t="s">
        <v>0</v>
      </c>
      <c r="AE19" s="35" t="s">
        <v>188</v>
      </c>
    </row>
    <row r="20" spans="2:31" ht="15" customHeight="1">
      <c r="B20" s="389"/>
      <c r="C20" s="386"/>
      <c r="D20" s="10" t="s">
        <v>339</v>
      </c>
      <c r="E20" s="121">
        <f t="shared" si="10"/>
        <v>27046</v>
      </c>
      <c r="F20" s="40">
        <f t="shared" si="11"/>
        <v>24996</v>
      </c>
      <c r="H20" s="403"/>
      <c r="I20" s="381"/>
      <c r="J20" s="17" t="s">
        <v>312</v>
      </c>
      <c r="K20" s="18"/>
      <c r="L20" s="40">
        <f t="shared" si="7"/>
        <v>42440</v>
      </c>
      <c r="M20" s="142">
        <f t="shared" si="8"/>
        <v>0</v>
      </c>
      <c r="N20" s="143">
        <f t="shared" si="5"/>
        <v>0</v>
      </c>
      <c r="O20" s="298">
        <f t="shared" si="6"/>
        <v>23930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67628</v>
      </c>
      <c r="Z20" s="35"/>
      <c r="AA20" s="35" t="str">
        <f ca="1" t="shared" si="0"/>
        <v>08216</v>
      </c>
      <c r="AB20" s="35">
        <v>20</v>
      </c>
      <c r="AD20" s="172" t="s">
        <v>3</v>
      </c>
      <c r="AE20" s="35" t="s">
        <v>189</v>
      </c>
    </row>
    <row r="21" spans="2:31" ht="15" customHeight="1">
      <c r="B21" s="389"/>
      <c r="C21" s="386"/>
      <c r="D21" s="10" t="s">
        <v>341</v>
      </c>
      <c r="E21" s="121">
        <f t="shared" si="10"/>
        <v>5002</v>
      </c>
      <c r="F21" s="40">
        <f t="shared" si="11"/>
        <v>1672</v>
      </c>
      <c r="H21" s="403"/>
      <c r="I21" s="381"/>
      <c r="J21" s="17" t="s">
        <v>313</v>
      </c>
      <c r="K21" s="18"/>
      <c r="L21" s="40">
        <f t="shared" si="7"/>
        <v>56487</v>
      </c>
      <c r="M21" s="142">
        <f t="shared" si="8"/>
        <v>13895</v>
      </c>
      <c r="N21" s="143">
        <f t="shared" si="5"/>
        <v>1651</v>
      </c>
      <c r="O21" s="298">
        <f t="shared" si="6"/>
        <v>36158</v>
      </c>
      <c r="P21" s="40">
        <f t="shared" si="9"/>
        <v>6</v>
      </c>
      <c r="V21" s="35" t="s">
        <v>4</v>
      </c>
      <c r="W21" s="170" t="s">
        <v>514</v>
      </c>
      <c r="X21" s="170" t="s">
        <v>5</v>
      </c>
      <c r="Y21" s="35">
        <f ca="1" t="shared" si="1"/>
        <v>515</v>
      </c>
      <c r="Z21" s="35"/>
      <c r="AA21" s="35" t="str">
        <f ca="1" t="shared" si="0"/>
        <v>08217</v>
      </c>
      <c r="AB21" s="35">
        <v>21</v>
      </c>
      <c r="AD21" s="172" t="s">
        <v>6</v>
      </c>
      <c r="AE21" s="35" t="s">
        <v>190</v>
      </c>
    </row>
    <row r="22" spans="2:31" ht="15" customHeight="1" thickBot="1">
      <c r="B22" s="389"/>
      <c r="C22" s="386"/>
      <c r="D22" s="10" t="s">
        <v>343</v>
      </c>
      <c r="E22" s="121">
        <f t="shared" si="10"/>
        <v>4621</v>
      </c>
      <c r="F22" s="40">
        <f t="shared" si="11"/>
        <v>7904</v>
      </c>
      <c r="H22" s="403"/>
      <c r="I22" s="381"/>
      <c r="J22" s="20" t="s">
        <v>525</v>
      </c>
      <c r="K22" s="21"/>
      <c r="L22" s="119">
        <f t="shared" si="7"/>
        <v>844</v>
      </c>
      <c r="M22" s="145">
        <f t="shared" si="8"/>
        <v>179</v>
      </c>
      <c r="N22" s="146">
        <f t="shared" si="5"/>
        <v>191</v>
      </c>
      <c r="O22" s="296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7155</v>
      </c>
      <c r="Z22" s="35"/>
      <c r="AA22" s="35" t="str">
        <f ca="1" t="shared" si="0"/>
        <v>08219</v>
      </c>
      <c r="AB22" s="35">
        <v>22</v>
      </c>
      <c r="AD22" s="172" t="s">
        <v>9</v>
      </c>
      <c r="AE22" s="35" t="s">
        <v>191</v>
      </c>
    </row>
    <row r="23" spans="2:31" ht="15" customHeight="1" thickBot="1">
      <c r="B23" s="389"/>
      <c r="C23" s="386"/>
      <c r="D23" s="10" t="s">
        <v>365</v>
      </c>
      <c r="E23" s="121">
        <f t="shared" si="10"/>
        <v>69</v>
      </c>
      <c r="F23" s="40">
        <f t="shared" si="11"/>
        <v>391</v>
      </c>
      <c r="H23" s="403"/>
      <c r="I23" s="11"/>
      <c r="J23" s="22" t="s">
        <v>528</v>
      </c>
      <c r="K23" s="23"/>
      <c r="L23" s="147">
        <f>SUM(L16:L22)</f>
        <v>173555</v>
      </c>
      <c r="M23" s="148">
        <f>SUM(M16:M22)</f>
        <v>53821</v>
      </c>
      <c r="N23" s="149">
        <f>SUM(N16:N22)</f>
        <v>14457</v>
      </c>
      <c r="O23" s="150">
        <f>SUM(O16:O21)</f>
        <v>79555</v>
      </c>
      <c r="P23" s="123">
        <f>SUM(P16:P21)</f>
        <v>161</v>
      </c>
      <c r="V23" s="35" t="s">
        <v>10</v>
      </c>
      <c r="W23" s="170" t="s">
        <v>514</v>
      </c>
      <c r="X23" s="170" t="s">
        <v>11</v>
      </c>
      <c r="Y23" s="35">
        <f ca="1" t="shared" si="1"/>
        <v>6232</v>
      </c>
      <c r="Z23" s="35"/>
      <c r="AA23" s="35" t="str">
        <f ca="1" t="shared" si="0"/>
        <v>08220</v>
      </c>
      <c r="AB23" s="35">
        <v>23</v>
      </c>
      <c r="AD23" s="172" t="s">
        <v>12</v>
      </c>
      <c r="AE23" s="35" t="s">
        <v>192</v>
      </c>
    </row>
    <row r="24" spans="2:31" ht="15" customHeight="1" thickBot="1">
      <c r="B24" s="389"/>
      <c r="C24" s="386"/>
      <c r="D24" s="10" t="s">
        <v>346</v>
      </c>
      <c r="E24" s="121">
        <f t="shared" si="10"/>
        <v>10693</v>
      </c>
      <c r="F24" s="40">
        <f t="shared" si="11"/>
        <v>1180</v>
      </c>
      <c r="H24" s="24"/>
      <c r="I24" s="246" t="s">
        <v>13</v>
      </c>
      <c r="J24" s="22"/>
      <c r="K24" s="22"/>
      <c r="L24" s="123">
        <f>SUM(L7,L23)</f>
        <v>964665</v>
      </c>
      <c r="M24" s="151">
        <f>M23</f>
        <v>53821</v>
      </c>
      <c r="N24" s="152">
        <f>SUM(N15,N23)</f>
        <v>100364</v>
      </c>
      <c r="O24" s="153">
        <f>SUM(O15,O23)</f>
        <v>107487</v>
      </c>
      <c r="P24" s="299">
        <f>SUM(P15,P23)</f>
        <v>705</v>
      </c>
      <c r="V24" s="35" t="s">
        <v>14</v>
      </c>
      <c r="W24" s="170" t="s">
        <v>514</v>
      </c>
      <c r="X24" s="170" t="s">
        <v>15</v>
      </c>
      <c r="Y24" s="35">
        <f ca="1" t="shared" si="1"/>
        <v>27046</v>
      </c>
      <c r="Z24" s="35"/>
      <c r="AA24" s="35" t="str">
        <f ca="1" t="shared" si="0"/>
        <v>08221</v>
      </c>
      <c r="AB24" s="35">
        <v>24</v>
      </c>
      <c r="AD24" s="172" t="s">
        <v>16</v>
      </c>
      <c r="AE24" s="35" t="s">
        <v>193</v>
      </c>
    </row>
    <row r="25" spans="2:31" ht="15" customHeight="1">
      <c r="B25" s="389"/>
      <c r="C25" s="387"/>
      <c r="D25" s="14" t="s">
        <v>528</v>
      </c>
      <c r="E25" s="122">
        <f>SUM(E19:E24)</f>
        <v>53663</v>
      </c>
      <c r="F25" s="40">
        <f>SUM(F19:F24)</f>
        <v>38129</v>
      </c>
      <c r="H25" s="25" t="s">
        <v>479</v>
      </c>
      <c r="I25" s="26"/>
      <c r="J25" s="300"/>
      <c r="K25" s="16"/>
      <c r="L25" s="138">
        <f>Y57</f>
        <v>80940</v>
      </c>
      <c r="M25" s="154" t="s">
        <v>163</v>
      </c>
      <c r="N25" s="155" t="s">
        <v>163</v>
      </c>
      <c r="O25" s="141">
        <f>L25</f>
        <v>80940</v>
      </c>
      <c r="P25" s="301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5002</v>
      </c>
      <c r="Z25" s="35"/>
      <c r="AA25" s="35" t="str">
        <f ca="1" t="shared" si="0"/>
        <v>08222</v>
      </c>
      <c r="AB25" s="35">
        <v>25</v>
      </c>
      <c r="AD25" s="172" t="s">
        <v>19</v>
      </c>
      <c r="AE25" s="35" t="s">
        <v>194</v>
      </c>
    </row>
    <row r="26" spans="2:31" ht="15" customHeight="1" thickBot="1">
      <c r="B26" s="390"/>
      <c r="C26" s="57" t="s">
        <v>161</v>
      </c>
      <c r="D26" s="58"/>
      <c r="E26" s="119">
        <f>E18+E25</f>
        <v>761216</v>
      </c>
      <c r="F26" s="119">
        <f>F18+F25</f>
        <v>289214</v>
      </c>
      <c r="H26" s="27" t="s">
        <v>477</v>
      </c>
      <c r="I26" s="28"/>
      <c r="J26" s="28"/>
      <c r="K26" s="29"/>
      <c r="L26" s="120">
        <f>Y58</f>
        <v>1770</v>
      </c>
      <c r="M26" s="156" t="s">
        <v>163</v>
      </c>
      <c r="N26" s="157">
        <f>L26</f>
        <v>1770</v>
      </c>
      <c r="O26" s="158" t="s">
        <v>163</v>
      </c>
      <c r="P26" s="302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4621</v>
      </c>
      <c r="Z26" s="35"/>
      <c r="AA26" s="35" t="str">
        <f ca="1" t="shared" si="0"/>
        <v>08223</v>
      </c>
      <c r="AB26" s="35">
        <v>26</v>
      </c>
      <c r="AD26" s="172" t="s">
        <v>22</v>
      </c>
      <c r="AE26" s="35" t="s">
        <v>195</v>
      </c>
    </row>
    <row r="27" spans="8:31" ht="15" customHeight="1" thickBot="1">
      <c r="H27" s="374" t="s">
        <v>161</v>
      </c>
      <c r="I27" s="375"/>
      <c r="J27" s="375"/>
      <c r="K27" s="376"/>
      <c r="L27" s="159">
        <f>SUM(L24:L26)</f>
        <v>1047375</v>
      </c>
      <c r="M27" s="160">
        <f>SUM(M24:M26)</f>
        <v>53821</v>
      </c>
      <c r="N27" s="161">
        <f>SUM(N24:N26)</f>
        <v>102134</v>
      </c>
      <c r="O27" s="162">
        <f>SUM(O24:O26)</f>
        <v>188427</v>
      </c>
      <c r="P27" s="162">
        <f>SUM(P24:P26)</f>
        <v>705</v>
      </c>
      <c r="V27" s="35" t="s">
        <v>23</v>
      </c>
      <c r="W27" s="170" t="s">
        <v>514</v>
      </c>
      <c r="X27" s="170" t="s">
        <v>24</v>
      </c>
      <c r="Y27" s="35">
        <f ca="1" t="shared" si="1"/>
        <v>69</v>
      </c>
      <c r="Z27" s="35"/>
      <c r="AA27" s="35" t="str">
        <f ca="1" t="shared" si="0"/>
        <v>08224</v>
      </c>
      <c r="AB27" s="35">
        <v>27</v>
      </c>
      <c r="AD27" s="172" t="s">
        <v>25</v>
      </c>
      <c r="AE27" s="35" t="s">
        <v>196</v>
      </c>
    </row>
    <row r="28" spans="6:31" ht="15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10693</v>
      </c>
      <c r="Z28" s="35"/>
      <c r="AA28" s="35" t="str">
        <f ca="1" t="shared" si="0"/>
        <v>08225</v>
      </c>
      <c r="AB28" s="35">
        <v>28</v>
      </c>
      <c r="AD28" s="172" t="s">
        <v>29</v>
      </c>
      <c r="AE28" s="35" t="s">
        <v>197</v>
      </c>
    </row>
    <row r="29" spans="2:31" ht="15" customHeight="1">
      <c r="B29" s="61"/>
      <c r="C29" s="256" t="s">
        <v>320</v>
      </c>
      <c r="D29" s="7"/>
      <c r="E29" s="118">
        <f>E26</f>
        <v>761216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14138</v>
      </c>
      <c r="Z29" s="35"/>
      <c r="AA29" s="35" t="str">
        <f ca="1" t="shared" si="0"/>
        <v>08226</v>
      </c>
      <c r="AB29" s="35">
        <v>29</v>
      </c>
      <c r="AD29" s="172" t="s">
        <v>33</v>
      </c>
      <c r="AE29" s="35" t="s">
        <v>198</v>
      </c>
    </row>
    <row r="30" spans="2:31" ht="15" customHeight="1">
      <c r="B30" s="62"/>
      <c r="C30" s="60" t="s">
        <v>322</v>
      </c>
      <c r="D30" s="8"/>
      <c r="E30" s="40">
        <f>F26</f>
        <v>289214</v>
      </c>
      <c r="F30" s="64"/>
      <c r="L30" s="66" t="s">
        <v>34</v>
      </c>
      <c r="M30" s="143">
        <f aca="true" t="shared" si="12" ref="M30:M39">Y74</f>
        <v>55109</v>
      </c>
      <c r="N30" s="143">
        <f aca="true" t="shared" si="13" ref="N30:N49">Y93</f>
        <v>8057</v>
      </c>
      <c r="O30" s="144">
        <f aca="true" t="shared" si="14" ref="O30:O39">Y113</f>
        <v>36419</v>
      </c>
      <c r="V30" s="35" t="s">
        <v>35</v>
      </c>
      <c r="W30" s="170" t="s">
        <v>514</v>
      </c>
      <c r="X30" s="170" t="s">
        <v>36</v>
      </c>
      <c r="Y30" s="35">
        <f ca="1" t="shared" si="1"/>
        <v>187353</v>
      </c>
      <c r="Z30" s="35"/>
      <c r="AA30" s="35" t="str">
        <f ca="1" t="shared" si="0"/>
        <v>08227</v>
      </c>
      <c r="AB30" s="35">
        <v>30</v>
      </c>
      <c r="AD30" s="172" t="s">
        <v>37</v>
      </c>
      <c r="AE30" s="35" t="s">
        <v>199</v>
      </c>
    </row>
    <row r="31" spans="2:31" ht="15" customHeight="1">
      <c r="B31" s="63"/>
      <c r="C31" s="60" t="s">
        <v>298</v>
      </c>
      <c r="D31" s="8"/>
      <c r="E31" s="40">
        <f>O50</f>
        <v>44241</v>
      </c>
      <c r="F31" s="64"/>
      <c r="L31" s="66" t="s">
        <v>397</v>
      </c>
      <c r="M31" s="143">
        <f t="shared" si="12"/>
        <v>189</v>
      </c>
      <c r="N31" s="143">
        <f t="shared" si="13"/>
        <v>4</v>
      </c>
      <c r="O31" s="144">
        <f t="shared" si="14"/>
        <v>74</v>
      </c>
      <c r="V31" s="35" t="s">
        <v>38</v>
      </c>
      <c r="W31" s="170" t="s">
        <v>514</v>
      </c>
      <c r="X31" s="170" t="s">
        <v>39</v>
      </c>
      <c r="Y31" s="35">
        <f ca="1" t="shared" si="1"/>
        <v>5671</v>
      </c>
      <c r="Z31" s="35"/>
      <c r="AA31" s="35" t="str">
        <f ca="1" t="shared" si="0"/>
        <v>08228</v>
      </c>
      <c r="AB31" s="35">
        <v>31</v>
      </c>
      <c r="AD31" s="172" t="s">
        <v>40</v>
      </c>
      <c r="AE31" s="35" t="s">
        <v>200</v>
      </c>
    </row>
    <row r="32" spans="2:31" ht="15" customHeight="1" thickBot="1">
      <c r="B32" s="371" t="s">
        <v>41</v>
      </c>
      <c r="C32" s="372"/>
      <c r="D32" s="373"/>
      <c r="E32" s="119">
        <f>SUM(E29:E31)</f>
        <v>1094671</v>
      </c>
      <c r="F32" s="64"/>
      <c r="L32" s="66" t="s">
        <v>399</v>
      </c>
      <c r="M32" s="143">
        <f t="shared" si="12"/>
        <v>2108</v>
      </c>
      <c r="N32" s="143">
        <f t="shared" si="13"/>
        <v>756</v>
      </c>
      <c r="O32" s="144">
        <f t="shared" si="14"/>
        <v>1053</v>
      </c>
      <c r="V32" s="35" t="s">
        <v>42</v>
      </c>
      <c r="W32" s="170" t="s">
        <v>514</v>
      </c>
      <c r="X32" s="170" t="s">
        <v>43</v>
      </c>
      <c r="Y32" s="35">
        <f ca="1" t="shared" si="1"/>
        <v>42994</v>
      </c>
      <c r="Z32" s="35"/>
      <c r="AA32" s="35" t="str">
        <f ca="1" t="shared" si="0"/>
        <v>08229</v>
      </c>
      <c r="AB32" s="35">
        <v>32</v>
      </c>
      <c r="AD32" s="172" t="s">
        <v>44</v>
      </c>
      <c r="AE32" s="35" t="s">
        <v>201</v>
      </c>
    </row>
    <row r="33" spans="12:31" ht="15" customHeight="1">
      <c r="L33" s="66" t="s">
        <v>401</v>
      </c>
      <c r="M33" s="143">
        <f t="shared" si="12"/>
        <v>11862</v>
      </c>
      <c r="N33" s="143">
        <f t="shared" si="13"/>
        <v>22627</v>
      </c>
      <c r="O33" s="144">
        <f t="shared" si="14"/>
        <v>1729</v>
      </c>
      <c r="V33" s="35" t="s">
        <v>45</v>
      </c>
      <c r="W33" s="170" t="s">
        <v>514</v>
      </c>
      <c r="X33" s="170" t="s">
        <v>46</v>
      </c>
      <c r="Y33" s="35">
        <f ca="1" t="shared" si="1"/>
        <v>3</v>
      </c>
      <c r="Z33" s="35"/>
      <c r="AA33" s="35" t="str">
        <f ca="1" t="shared" si="0"/>
        <v>08230</v>
      </c>
      <c r="AB33" s="35">
        <v>33</v>
      </c>
      <c r="AD33" s="172" t="s">
        <v>47</v>
      </c>
      <c r="AE33" s="35" t="s">
        <v>202</v>
      </c>
    </row>
    <row r="34" spans="12:31" ht="15" customHeight="1">
      <c r="L34" s="66" t="s">
        <v>403</v>
      </c>
      <c r="M34" s="143">
        <f t="shared" si="12"/>
        <v>3646</v>
      </c>
      <c r="N34" s="143">
        <f t="shared" si="13"/>
        <v>13055</v>
      </c>
      <c r="O34" s="144">
        <f t="shared" si="14"/>
        <v>2593</v>
      </c>
      <c r="V34" s="35" t="s">
        <v>48</v>
      </c>
      <c r="W34" s="170" t="s">
        <v>514</v>
      </c>
      <c r="X34" s="170" t="s">
        <v>49</v>
      </c>
      <c r="Y34" s="35">
        <f ca="1" t="shared" si="1"/>
        <v>926</v>
      </c>
      <c r="Z34" s="35"/>
      <c r="AA34" s="35" t="str">
        <f ca="1" t="shared" si="0"/>
        <v>08231</v>
      </c>
      <c r="AB34" s="35">
        <v>34</v>
      </c>
      <c r="AD34" s="172" t="s">
        <v>50</v>
      </c>
      <c r="AE34" s="35" t="s">
        <v>203</v>
      </c>
    </row>
    <row r="35" spans="12:31" ht="15" customHeight="1">
      <c r="L35" s="66" t="s">
        <v>162</v>
      </c>
      <c r="M35" s="143">
        <f t="shared" si="12"/>
        <v>1395</v>
      </c>
      <c r="N35" s="143">
        <f t="shared" si="13"/>
        <v>4600</v>
      </c>
      <c r="O35" s="144">
        <f t="shared" si="14"/>
        <v>892</v>
      </c>
      <c r="V35" s="35" t="s">
        <v>51</v>
      </c>
      <c r="W35" s="170" t="s">
        <v>514</v>
      </c>
      <c r="X35" s="170" t="s">
        <v>52</v>
      </c>
      <c r="Y35" s="35">
        <f ca="1" t="shared" si="1"/>
        <v>1986</v>
      </c>
      <c r="Z35" s="35"/>
      <c r="AA35" s="35" t="str">
        <f ca="1" t="shared" si="0"/>
        <v>08232</v>
      </c>
      <c r="AB35" s="35">
        <v>35</v>
      </c>
      <c r="AD35" s="172" t="s">
        <v>53</v>
      </c>
      <c r="AE35" s="35" t="s">
        <v>204</v>
      </c>
    </row>
    <row r="36" spans="2:31" ht="15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収集ごみ（混合ごみ＋可燃ごみ＋不燃ごみ＋資源ごみ＋粗大ごみ＋その他）＝958,638t/年</v>
      </c>
      <c r="C36" s="248"/>
      <c r="L36" s="66" t="s">
        <v>406</v>
      </c>
      <c r="M36" s="143">
        <f t="shared" si="12"/>
        <v>75</v>
      </c>
      <c r="N36" s="143">
        <f t="shared" si="13"/>
        <v>459</v>
      </c>
      <c r="O36" s="144">
        <f t="shared" si="14"/>
        <v>43</v>
      </c>
      <c r="V36" s="35" t="s">
        <v>54</v>
      </c>
      <c r="W36" s="170" t="s">
        <v>514</v>
      </c>
      <c r="X36" s="170" t="s">
        <v>55</v>
      </c>
      <c r="Y36" s="35">
        <f ca="1" t="shared" si="1"/>
        <v>24996</v>
      </c>
      <c r="Z36" s="35"/>
      <c r="AA36" s="35" t="str">
        <f ca="1" t="shared" si="0"/>
        <v>08233</v>
      </c>
      <c r="AB36" s="35">
        <v>36</v>
      </c>
      <c r="AD36" s="172" t="s">
        <v>56</v>
      </c>
      <c r="AE36" s="35" t="s">
        <v>205</v>
      </c>
    </row>
    <row r="37" spans="2:31" ht="15" customHeight="1">
      <c r="B37" s="46" t="str">
        <f>"計画収集量（収集ごみ＋直接搬入ごみ）＝"&amp;TEXT(E18+E25+F18+F25,"#,##0")&amp;"t/年"</f>
        <v>計画収集量（収集ごみ＋直接搬入ごみ）＝1,050,430t/年</v>
      </c>
      <c r="L37" s="66" t="s">
        <v>57</v>
      </c>
      <c r="M37" s="143">
        <f t="shared" si="12"/>
        <v>56</v>
      </c>
      <c r="N37" s="143">
        <f t="shared" si="13"/>
        <v>1456</v>
      </c>
      <c r="O37" s="144">
        <f t="shared" si="14"/>
        <v>427</v>
      </c>
      <c r="V37" s="35" t="s">
        <v>58</v>
      </c>
      <c r="W37" s="170" t="s">
        <v>514</v>
      </c>
      <c r="X37" s="170" t="s">
        <v>59</v>
      </c>
      <c r="Y37" s="35">
        <f ca="1" t="shared" si="1"/>
        <v>1672</v>
      </c>
      <c r="Z37" s="35"/>
      <c r="AA37" s="35" t="str">
        <f ca="1" t="shared" si="0"/>
        <v>08234</v>
      </c>
      <c r="AB37" s="35">
        <v>37</v>
      </c>
      <c r="AD37" s="172" t="s">
        <v>60</v>
      </c>
      <c r="AE37" s="35" t="s">
        <v>206</v>
      </c>
    </row>
    <row r="38" spans="2:31" ht="15" customHeight="1">
      <c r="B38" s="47" t="str">
        <f>"ごみ総排出量（計画収集量＋集団回収量）＝"&amp;TEXT(E32,"#,###0")&amp;"t/年"</f>
        <v>ごみ総排出量（計画収集量＋集団回収量）＝1,094,671t/年</v>
      </c>
      <c r="L38" s="66" t="s">
        <v>61</v>
      </c>
      <c r="M38" s="143">
        <f t="shared" si="12"/>
        <v>89</v>
      </c>
      <c r="N38" s="143">
        <f t="shared" si="13"/>
        <v>96</v>
      </c>
      <c r="O38" s="144">
        <f t="shared" si="14"/>
        <v>5</v>
      </c>
      <c r="V38" s="35" t="s">
        <v>62</v>
      </c>
      <c r="W38" s="170" t="s">
        <v>514</v>
      </c>
      <c r="X38" s="170" t="s">
        <v>63</v>
      </c>
      <c r="Y38" s="35">
        <f ca="1" t="shared" si="1"/>
        <v>7904</v>
      </c>
      <c r="Z38" s="35"/>
      <c r="AA38" s="35" t="str">
        <f ca="1" t="shared" si="0"/>
        <v>08235</v>
      </c>
      <c r="AB38" s="35">
        <v>38</v>
      </c>
      <c r="AD38" s="172" t="s">
        <v>64</v>
      </c>
      <c r="AE38" s="35" t="s">
        <v>207</v>
      </c>
    </row>
    <row r="39" spans="2:31" ht="15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ごみ処理量（直接最終処分量＋直接焼却量＋焼却以外の中間処理量＋直接資源化量）＝1,047,375t/年</v>
      </c>
      <c r="L39" s="66" t="s">
        <v>412</v>
      </c>
      <c r="M39" s="143">
        <f t="shared" si="12"/>
        <v>3597</v>
      </c>
      <c r="N39" s="143">
        <f t="shared" si="13"/>
        <v>907</v>
      </c>
      <c r="O39" s="144">
        <f t="shared" si="14"/>
        <v>957</v>
      </c>
      <c r="V39" s="35" t="s">
        <v>65</v>
      </c>
      <c r="W39" s="170" t="s">
        <v>514</v>
      </c>
      <c r="X39" s="170" t="s">
        <v>66</v>
      </c>
      <c r="Y39" s="35">
        <f ca="1" t="shared" si="1"/>
        <v>391</v>
      </c>
      <c r="Z39" s="35"/>
      <c r="AA39" s="35" t="str">
        <f ca="1" t="shared" si="0"/>
        <v>08236</v>
      </c>
      <c r="AB39" s="35">
        <v>39</v>
      </c>
      <c r="AD39" s="172" t="s">
        <v>67</v>
      </c>
      <c r="AE39" s="35" t="s">
        <v>208</v>
      </c>
    </row>
    <row r="40" spans="2:31" ht="15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１人１日あたりごみ排出量（ごみ総排出量/総人口）＝1,002g/人日</v>
      </c>
      <c r="L40" s="66" t="s">
        <v>414</v>
      </c>
      <c r="M40" s="130" t="s">
        <v>163</v>
      </c>
      <c r="N40" s="143">
        <f t="shared" si="13"/>
        <v>439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1180</v>
      </c>
      <c r="Z40" s="35"/>
      <c r="AA40" s="35" t="str">
        <f ca="1" t="shared" si="0"/>
        <v>08302</v>
      </c>
      <c r="AB40" s="35">
        <v>40</v>
      </c>
      <c r="AD40" s="172" t="s">
        <v>70</v>
      </c>
      <c r="AE40" s="35" t="s">
        <v>209</v>
      </c>
    </row>
    <row r="41" spans="2:31" ht="15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リサイクル率（[資源化量合計＋集団回収量]/[ごみ処理量＋集団回収量]）＝21.31％</v>
      </c>
      <c r="L41" s="66" t="s">
        <v>416</v>
      </c>
      <c r="M41" s="130" t="s">
        <v>163</v>
      </c>
      <c r="N41" s="143">
        <f t="shared" si="13"/>
        <v>1</v>
      </c>
      <c r="O41" s="131" t="s">
        <v>163</v>
      </c>
      <c r="W41" s="170"/>
      <c r="X41" s="170"/>
      <c r="Z41" s="35"/>
      <c r="AA41" s="35" t="str">
        <f ca="1" t="shared" si="0"/>
        <v>08309</v>
      </c>
      <c r="AB41" s="35">
        <v>41</v>
      </c>
      <c r="AD41" s="172" t="s">
        <v>71</v>
      </c>
      <c r="AE41" s="35" t="s">
        <v>210</v>
      </c>
    </row>
    <row r="42" spans="2:31" ht="15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中間処理による減量化量（施設処理量-施設処理後資源化量-施設処理後残渣処分量）＝756,814t/年</v>
      </c>
      <c r="L42" s="66" t="s">
        <v>418</v>
      </c>
      <c r="M42" s="130" t="s">
        <v>163</v>
      </c>
      <c r="N42" s="143">
        <f t="shared" si="13"/>
        <v>25485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791110</v>
      </c>
      <c r="Z42" s="35"/>
      <c r="AA42" s="35" t="str">
        <f ca="1" t="shared" si="0"/>
        <v>08310</v>
      </c>
      <c r="AB42" s="35">
        <v>42</v>
      </c>
      <c r="AD42" s="172" t="s">
        <v>73</v>
      </c>
      <c r="AE42" s="35" t="s">
        <v>211</v>
      </c>
    </row>
    <row r="43" spans="12:31" ht="15" customHeight="1">
      <c r="L43" s="66" t="s">
        <v>74</v>
      </c>
      <c r="M43" s="130" t="s">
        <v>163</v>
      </c>
      <c r="N43" s="143">
        <f t="shared" si="13"/>
        <v>23922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39667</v>
      </c>
      <c r="Z43" s="35"/>
      <c r="AA43" s="35" t="str">
        <f ca="1" t="shared" si="0"/>
        <v>08341</v>
      </c>
      <c r="AB43" s="35">
        <v>43</v>
      </c>
      <c r="AD43" s="172" t="s">
        <v>76</v>
      </c>
      <c r="AE43" s="35" t="s">
        <v>212</v>
      </c>
    </row>
    <row r="44" spans="12:31" ht="15" customHeight="1">
      <c r="L44" s="66" t="s">
        <v>77</v>
      </c>
      <c r="M44" s="130" t="s">
        <v>163</v>
      </c>
      <c r="N44" s="143">
        <f t="shared" si="13"/>
        <v>0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80</v>
      </c>
      <c r="Z44" s="35"/>
      <c r="AA44" s="35" t="str">
        <f ca="1" t="shared" si="0"/>
        <v>08364</v>
      </c>
      <c r="AB44" s="35">
        <v>44</v>
      </c>
      <c r="AD44" s="172" t="s">
        <v>79</v>
      </c>
      <c r="AE44" s="35" t="s">
        <v>213</v>
      </c>
    </row>
    <row r="45" spans="11:31" ht="15" customHeight="1">
      <c r="K45" s="48"/>
      <c r="L45" s="66" t="s">
        <v>80</v>
      </c>
      <c r="M45" s="130" t="s">
        <v>163</v>
      </c>
      <c r="N45" s="143">
        <f t="shared" si="13"/>
        <v>0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 t="str">
        <f ca="1" t="shared" si="0"/>
        <v>08442</v>
      </c>
      <c r="AB45" s="35">
        <v>45</v>
      </c>
      <c r="AD45" s="172" t="s">
        <v>82</v>
      </c>
      <c r="AE45" s="35" t="s">
        <v>214</v>
      </c>
    </row>
    <row r="46" spans="11:31" ht="15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 t="str">
        <f ca="1" t="shared" si="0"/>
        <v>08443</v>
      </c>
      <c r="AB46" s="35">
        <v>46</v>
      </c>
      <c r="AD46" s="172" t="s">
        <v>83</v>
      </c>
      <c r="AE46" s="35" t="s">
        <v>215</v>
      </c>
    </row>
    <row r="47" spans="11:31" ht="15" customHeight="1">
      <c r="K47" s="48"/>
      <c r="L47" s="66" t="s">
        <v>84</v>
      </c>
      <c r="M47" s="130" t="s">
        <v>163</v>
      </c>
      <c r="N47" s="143">
        <f t="shared" si="13"/>
        <v>0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0</v>
      </c>
      <c r="Z47" s="35"/>
      <c r="AA47" s="35" t="str">
        <f ca="1" t="shared" si="0"/>
        <v>08447</v>
      </c>
      <c r="AB47" s="35">
        <v>47</v>
      </c>
      <c r="AD47" s="172" t="s">
        <v>86</v>
      </c>
      <c r="AE47" s="35" t="s">
        <v>216</v>
      </c>
    </row>
    <row r="48" spans="11:31" ht="15" customHeight="1">
      <c r="K48" s="48"/>
      <c r="L48" s="67" t="s">
        <v>87</v>
      </c>
      <c r="M48" s="143">
        <f>Y91</f>
        <v>55</v>
      </c>
      <c r="N48" s="143">
        <f t="shared" si="13"/>
        <v>28</v>
      </c>
      <c r="O48" s="144">
        <f>Y130</f>
        <v>1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13895</v>
      </c>
      <c r="Z48" s="35"/>
      <c r="AA48" s="35" t="str">
        <f ca="1" t="shared" si="0"/>
        <v>08521</v>
      </c>
      <c r="AB48" s="35">
        <v>48</v>
      </c>
      <c r="AD48" s="172" t="s">
        <v>89</v>
      </c>
      <c r="AE48" s="35" t="s">
        <v>217</v>
      </c>
    </row>
    <row r="49" spans="12:31" ht="15" customHeight="1" thickBot="1">
      <c r="L49" s="68" t="s">
        <v>365</v>
      </c>
      <c r="M49" s="146">
        <f>Y92</f>
        <v>2759</v>
      </c>
      <c r="N49" s="143">
        <f t="shared" si="13"/>
        <v>5595</v>
      </c>
      <c r="O49" s="163">
        <f>Y131</f>
        <v>48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179</v>
      </c>
      <c r="Z49" s="35"/>
      <c r="AA49" s="35" t="str">
        <f ca="1" t="shared" si="0"/>
        <v>08542</v>
      </c>
      <c r="AB49" s="35">
        <v>49</v>
      </c>
      <c r="AD49" s="172" t="s">
        <v>91</v>
      </c>
      <c r="AE49" s="35" t="s">
        <v>218</v>
      </c>
    </row>
    <row r="50" spans="12:31" ht="15" customHeight="1" thickBot="1">
      <c r="L50" s="31" t="s">
        <v>161</v>
      </c>
      <c r="M50" s="152">
        <f>SUM(M30:M49)</f>
        <v>80940</v>
      </c>
      <c r="N50" s="152">
        <f>SUM(N30:N49)</f>
        <v>107487</v>
      </c>
      <c r="O50" s="153">
        <f>SUM(O30:O49)</f>
        <v>44241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72499</v>
      </c>
      <c r="Z50" s="35"/>
      <c r="AA50" s="35" t="str">
        <f ca="1" t="shared" si="0"/>
        <v>08546</v>
      </c>
      <c r="AB50" s="35">
        <v>50</v>
      </c>
      <c r="AD50" s="172" t="s">
        <v>92</v>
      </c>
      <c r="AE50" s="35" t="s">
        <v>219</v>
      </c>
    </row>
    <row r="51" spans="12:31" ht="15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1285</v>
      </c>
      <c r="Z51" s="35"/>
      <c r="AA51" s="35" t="str">
        <f ca="1" t="shared" si="0"/>
        <v>08564</v>
      </c>
      <c r="AB51" s="35">
        <v>51</v>
      </c>
      <c r="AD51" s="172" t="s">
        <v>93</v>
      </c>
      <c r="AE51" s="35" t="s">
        <v>220</v>
      </c>
    </row>
    <row r="52" spans="21:31" ht="16.5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>
        <f ca="1" t="shared" si="0"/>
        <v>0</v>
      </c>
      <c r="AB52" s="35">
        <v>52</v>
      </c>
      <c r="AD52" s="172" t="s">
        <v>94</v>
      </c>
      <c r="AE52" s="35" t="s">
        <v>221</v>
      </c>
    </row>
    <row r="53" spans="21:31" ht="15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0</v>
      </c>
      <c r="Z53" s="35"/>
      <c r="AA53" s="35">
        <f ca="1" t="shared" si="0"/>
        <v>0</v>
      </c>
      <c r="AB53" s="35">
        <v>53</v>
      </c>
      <c r="AD53" s="172" t="s">
        <v>662</v>
      </c>
      <c r="AE53" s="35" t="s">
        <v>655</v>
      </c>
    </row>
    <row r="54" spans="21:28" ht="15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42440</v>
      </c>
      <c r="Z54" s="35"/>
      <c r="AA54" s="35">
        <f ca="1" t="shared" si="0"/>
        <v>0</v>
      </c>
      <c r="AB54" s="35">
        <v>54</v>
      </c>
    </row>
    <row r="55" spans="21:28" ht="15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56487</v>
      </c>
      <c r="Z55" s="35"/>
      <c r="AA55" s="35">
        <f ca="1" t="shared" si="0"/>
        <v>0</v>
      </c>
      <c r="AB55" s="35">
        <v>55</v>
      </c>
    </row>
    <row r="56" spans="21:28" ht="15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844</v>
      </c>
      <c r="Z56" s="35"/>
      <c r="AA56" s="35">
        <f ca="1" t="shared" si="0"/>
        <v>0</v>
      </c>
      <c r="AB56" s="35">
        <v>56</v>
      </c>
    </row>
    <row r="57" spans="22:28" ht="15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80940</v>
      </c>
      <c r="Z57" s="35"/>
      <c r="AA57" s="35">
        <f ca="1" t="shared" si="0"/>
        <v>0</v>
      </c>
      <c r="AB57" s="35">
        <v>57</v>
      </c>
    </row>
    <row r="58" spans="22:28" ht="15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1770</v>
      </c>
      <c r="Z58" s="35"/>
      <c r="AA58" s="35">
        <f ca="1" t="shared" si="0"/>
        <v>0</v>
      </c>
      <c r="AB58" s="35">
        <v>58</v>
      </c>
    </row>
    <row r="59" spans="21:28" ht="15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85907</v>
      </c>
      <c r="Z59" s="35"/>
      <c r="AA59" s="35">
        <f ca="1" t="shared" si="0"/>
        <v>0</v>
      </c>
      <c r="AB59" s="35">
        <v>59</v>
      </c>
    </row>
    <row r="60" spans="21:28" ht="13.5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12615</v>
      </c>
      <c r="Z60" s="35"/>
      <c r="AA60" s="35">
        <f ca="1" t="shared" si="0"/>
        <v>0</v>
      </c>
      <c r="AB60" s="35">
        <v>60</v>
      </c>
    </row>
    <row r="61" spans="21:28" ht="13.5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>
        <f ca="1" t="shared" si="0"/>
        <v>0</v>
      </c>
      <c r="AB61" s="35">
        <v>61</v>
      </c>
    </row>
    <row r="62" spans="21:28" ht="13.5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13.5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13.5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0</v>
      </c>
      <c r="Z64" s="35"/>
      <c r="AA64" s="35">
        <f ca="1" t="shared" si="0"/>
        <v>0</v>
      </c>
      <c r="AB64" s="35">
        <v>64</v>
      </c>
    </row>
    <row r="65" spans="21:31" ht="13.5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1651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13.5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191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13.5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27932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13.5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19027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13.5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440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13.5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13.5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13.5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23930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13.5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36158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13.5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55109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13.5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189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13.5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2108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13.5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11862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13.5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3646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13.5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1395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13.5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75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13.5" hidden="1">
      <c r="U81" s="1" t="s">
        <v>108</v>
      </c>
      <c r="V81" s="35" t="s">
        <v>408</v>
      </c>
      <c r="W81" s="303" t="s">
        <v>255</v>
      </c>
      <c r="X81" s="171" t="s">
        <v>100</v>
      </c>
      <c r="Y81" s="35">
        <f ca="1" t="shared" si="15"/>
        <v>56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13.5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89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13.5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3597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13.5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13.5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13.5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13.5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13.5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13.5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13.5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13.5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55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13.5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2759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13.5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8057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13.5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4</v>
      </c>
      <c r="AA94" s="35">
        <f ca="1" t="shared" si="16"/>
        <v>0</v>
      </c>
      <c r="AB94" s="35">
        <v>94</v>
      </c>
      <c r="AC94" s="1"/>
      <c r="AE94" s="1"/>
    </row>
    <row r="95" spans="21:31" ht="13.5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756</v>
      </c>
      <c r="AA95" s="35">
        <f ca="1" t="shared" si="16"/>
        <v>0</v>
      </c>
      <c r="AB95" s="35">
        <v>95</v>
      </c>
      <c r="AC95" s="1"/>
      <c r="AE95" s="1"/>
    </row>
    <row r="96" spans="21:31" ht="13.5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22627</v>
      </c>
      <c r="AA96" s="35">
        <f ca="1" t="shared" si="16"/>
        <v>0</v>
      </c>
      <c r="AB96" s="35">
        <v>96</v>
      </c>
      <c r="AC96" s="1"/>
      <c r="AE96" s="1"/>
    </row>
    <row r="97" spans="21:31" ht="13.5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13055</v>
      </c>
      <c r="AA97" s="35">
        <f ca="1" t="shared" si="16"/>
        <v>0</v>
      </c>
      <c r="AB97" s="35">
        <v>97</v>
      </c>
      <c r="AC97" s="1"/>
      <c r="AE97" s="1"/>
    </row>
    <row r="98" spans="21:31" ht="13.5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4600</v>
      </c>
      <c r="AA98" s="35">
        <f ca="1" t="shared" si="16"/>
        <v>0</v>
      </c>
      <c r="AB98" s="35">
        <v>98</v>
      </c>
      <c r="AC98" s="1"/>
      <c r="AE98" s="1"/>
    </row>
    <row r="99" spans="21:31" ht="13.5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459</v>
      </c>
      <c r="AA99" s="35">
        <f ca="1" t="shared" si="16"/>
        <v>0</v>
      </c>
      <c r="AB99" s="35">
        <v>99</v>
      </c>
      <c r="AC99" s="1"/>
      <c r="AE99" s="1"/>
    </row>
    <row r="100" spans="21:31" ht="13.5" hidden="1">
      <c r="U100" s="1" t="s">
        <v>254</v>
      </c>
      <c r="V100" s="35" t="s">
        <v>408</v>
      </c>
      <c r="W100" s="303" t="s">
        <v>255</v>
      </c>
      <c r="X100" s="171" t="s">
        <v>120</v>
      </c>
      <c r="Y100" s="35">
        <f ca="1" t="shared" si="17"/>
        <v>1456</v>
      </c>
      <c r="AA100" s="35">
        <f ca="1" t="shared" si="16"/>
        <v>0</v>
      </c>
      <c r="AB100" s="35">
        <v>100</v>
      </c>
      <c r="AC100" s="1"/>
      <c r="AE100" s="1"/>
    </row>
    <row r="101" spans="21:31" ht="13.5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96</v>
      </c>
      <c r="AA101" s="35">
        <f ca="1" t="shared" si="16"/>
        <v>0</v>
      </c>
      <c r="AB101" s="35">
        <v>101</v>
      </c>
      <c r="AC101" s="1"/>
      <c r="AE101" s="1"/>
    </row>
    <row r="102" spans="21:31" ht="13.5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907</v>
      </c>
      <c r="AA102" s="35">
        <f ca="1" t="shared" si="16"/>
        <v>0</v>
      </c>
      <c r="AB102" s="35">
        <v>102</v>
      </c>
      <c r="AC102" s="1"/>
      <c r="AE102" s="1"/>
    </row>
    <row r="103" spans="21:31" ht="13.5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439</v>
      </c>
      <c r="AA103" s="35">
        <f ca="1" t="shared" si="16"/>
        <v>0</v>
      </c>
      <c r="AB103" s="35">
        <v>103</v>
      </c>
      <c r="AC103" s="1"/>
      <c r="AE103" s="1"/>
    </row>
    <row r="104" spans="21:31" ht="13.5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1</v>
      </c>
      <c r="AA104" s="35">
        <f ca="1" t="shared" si="16"/>
        <v>0</v>
      </c>
      <c r="AB104" s="35">
        <v>104</v>
      </c>
      <c r="AC104" s="1"/>
      <c r="AE104" s="1"/>
    </row>
    <row r="105" spans="21:31" ht="13.5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25485</v>
      </c>
      <c r="AA105" s="35">
        <f ca="1" t="shared" si="16"/>
        <v>0</v>
      </c>
      <c r="AB105" s="35">
        <v>105</v>
      </c>
      <c r="AC105" s="1"/>
      <c r="AE105" s="1"/>
    </row>
    <row r="106" spans="21:31" ht="13.5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23922</v>
      </c>
      <c r="AA106" s="35">
        <f ca="1" t="shared" si="16"/>
        <v>0</v>
      </c>
      <c r="AB106" s="35">
        <v>106</v>
      </c>
      <c r="AC106" s="1"/>
      <c r="AE106" s="1"/>
    </row>
    <row r="107" spans="21:31" ht="13.5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13.5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0</v>
      </c>
      <c r="AA108" s="35">
        <f ca="1" t="shared" si="16"/>
        <v>0</v>
      </c>
      <c r="AB108" s="35">
        <v>108</v>
      </c>
      <c r="AC108" s="1"/>
      <c r="AE108" s="1"/>
    </row>
    <row r="109" spans="21:31" ht="13.5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13.5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13.5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28</v>
      </c>
      <c r="AA111" s="35">
        <f ca="1" t="shared" si="16"/>
        <v>0</v>
      </c>
      <c r="AB111" s="35">
        <v>111</v>
      </c>
      <c r="AC111" s="1"/>
      <c r="AE111" s="1"/>
    </row>
    <row r="112" spans="21:31" ht="13.5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5595</v>
      </c>
      <c r="AA112" s="35">
        <f ca="1" t="shared" si="16"/>
        <v>0</v>
      </c>
      <c r="AB112" s="35">
        <v>112</v>
      </c>
      <c r="AC112" s="1"/>
      <c r="AE112" s="1"/>
    </row>
    <row r="113" spans="21:31" ht="13.5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36419</v>
      </c>
      <c r="AA113" s="35">
        <f ca="1" t="shared" si="16"/>
        <v>0</v>
      </c>
      <c r="AB113" s="35">
        <v>113</v>
      </c>
      <c r="AC113" s="1"/>
      <c r="AE113" s="1"/>
    </row>
    <row r="114" spans="21:31" ht="13.5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74</v>
      </c>
      <c r="AA114" s="35">
        <f ca="1" t="shared" si="16"/>
        <v>0</v>
      </c>
      <c r="AB114" s="35">
        <v>114</v>
      </c>
      <c r="AC114" s="1"/>
      <c r="AE114" s="1"/>
    </row>
    <row r="115" spans="21:31" ht="13.5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1053</v>
      </c>
      <c r="AA115" s="35">
        <f ca="1" t="shared" si="16"/>
        <v>0</v>
      </c>
      <c r="AB115" s="35">
        <v>115</v>
      </c>
      <c r="AC115" s="1"/>
      <c r="AE115" s="1"/>
    </row>
    <row r="116" spans="21:31" ht="13.5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1729</v>
      </c>
      <c r="AA116" s="35">
        <f ca="1" t="shared" si="16"/>
        <v>0</v>
      </c>
      <c r="AB116" s="35">
        <v>116</v>
      </c>
      <c r="AC116" s="1"/>
      <c r="AE116" s="1"/>
    </row>
    <row r="117" spans="21:31" ht="13.5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2593</v>
      </c>
      <c r="AA117" s="35">
        <f ca="1" t="shared" si="16"/>
        <v>0</v>
      </c>
      <c r="AB117" s="35">
        <v>117</v>
      </c>
      <c r="AC117" s="1"/>
      <c r="AE117" s="1"/>
    </row>
    <row r="118" spans="21:31" ht="13.5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892</v>
      </c>
      <c r="AA118" s="35">
        <f ca="1" t="shared" si="16"/>
        <v>0</v>
      </c>
      <c r="AB118" s="35">
        <v>118</v>
      </c>
      <c r="AC118" s="1"/>
      <c r="AE118" s="1"/>
    </row>
    <row r="119" spans="21:31" ht="13.5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43</v>
      </c>
      <c r="AA119" s="35">
        <f ca="1" t="shared" si="16"/>
        <v>0</v>
      </c>
      <c r="AB119" s="35">
        <v>119</v>
      </c>
      <c r="AC119" s="1"/>
      <c r="AE119" s="1"/>
    </row>
    <row r="120" spans="21:31" ht="13.5" hidden="1">
      <c r="U120" s="1" t="s">
        <v>132</v>
      </c>
      <c r="V120" s="35" t="s">
        <v>408</v>
      </c>
      <c r="W120" s="303" t="s">
        <v>255</v>
      </c>
      <c r="X120" s="171" t="s">
        <v>140</v>
      </c>
      <c r="Y120" s="35">
        <f ca="1" t="shared" si="17"/>
        <v>427</v>
      </c>
      <c r="AA120" s="35">
        <f ca="1" t="shared" si="16"/>
        <v>0</v>
      </c>
      <c r="AB120" s="35">
        <v>120</v>
      </c>
      <c r="AC120" s="1"/>
      <c r="AE120" s="1"/>
    </row>
    <row r="121" spans="21:31" ht="13.5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5</v>
      </c>
      <c r="AA121" s="35">
        <f ca="1" t="shared" si="16"/>
        <v>0</v>
      </c>
      <c r="AB121" s="35">
        <v>121</v>
      </c>
      <c r="AC121" s="1"/>
      <c r="AE121" s="1"/>
    </row>
    <row r="122" spans="21:31" ht="13.5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957</v>
      </c>
      <c r="AA122" s="35">
        <f ca="1" t="shared" si="16"/>
        <v>0</v>
      </c>
      <c r="AB122" s="35">
        <v>122</v>
      </c>
      <c r="AC122" s="1"/>
      <c r="AE122" s="1"/>
    </row>
    <row r="123" spans="21:31" ht="13.5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13.5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13.5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13.5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13.5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13.5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13.5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13.5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1</v>
      </c>
      <c r="AA130" s="35">
        <f ca="1" t="shared" si="16"/>
        <v>0</v>
      </c>
      <c r="AB130" s="35">
        <v>130</v>
      </c>
      <c r="AC130" s="1"/>
      <c r="AE130" s="1"/>
    </row>
    <row r="131" spans="21:31" ht="13.5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48</v>
      </c>
      <c r="AA131" s="35">
        <f ca="1" t="shared" si="16"/>
        <v>0</v>
      </c>
      <c r="AB131" s="35">
        <v>131</v>
      </c>
      <c r="AC131" s="1"/>
      <c r="AE131" s="1"/>
    </row>
    <row r="132" spans="27:28" ht="13.5" hidden="1">
      <c r="AA132" s="35">
        <f ca="1" t="shared" si="16"/>
        <v>0</v>
      </c>
      <c r="AB132" s="35">
        <v>132</v>
      </c>
    </row>
    <row r="133" spans="22:28" ht="13.5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0</v>
      </c>
      <c r="AA133" s="35">
        <f ca="1" t="shared" si="18" ref="AA133:AA196">INDIRECT($W$6&amp;"!"&amp;"B"&amp;ROW(B133))</f>
        <v>0</v>
      </c>
      <c r="AB133" s="35">
        <v>133</v>
      </c>
    </row>
    <row r="134" spans="27:28" ht="13.5" hidden="1">
      <c r="AA134" s="35">
        <f ca="1" t="shared" si="18"/>
        <v>0</v>
      </c>
      <c r="AB134" s="35">
        <v>134</v>
      </c>
    </row>
    <row r="135" spans="21:28" ht="13.5" hidden="1">
      <c r="U135" s="1" t="s">
        <v>656</v>
      </c>
      <c r="V135" s="35" t="s">
        <v>543</v>
      </c>
      <c r="W135" s="170" t="s">
        <v>72</v>
      </c>
      <c r="X135" s="35" t="s">
        <v>663</v>
      </c>
      <c r="Y135" s="35">
        <f aca="true" ca="1" t="shared" si="19" ref="Y135:Y142">IF(Y$2=0,INDIRECT(W135&amp;"!"&amp;X135&amp;$AB$2),0)</f>
        <v>544</v>
      </c>
      <c r="AA135" s="35">
        <f ca="1" t="shared" si="18"/>
        <v>0</v>
      </c>
      <c r="AB135" s="35">
        <v>135</v>
      </c>
    </row>
    <row r="136" spans="21:28" ht="13.5" hidden="1">
      <c r="U136" s="1" t="s">
        <v>656</v>
      </c>
      <c r="V136" s="35" t="s">
        <v>657</v>
      </c>
      <c r="W136" s="170" t="s">
        <v>72</v>
      </c>
      <c r="X136" s="35" t="s">
        <v>664</v>
      </c>
      <c r="Y136" s="35">
        <f ca="1" t="shared" si="19"/>
        <v>155</v>
      </c>
      <c r="AA136" s="35">
        <f ca="1" t="shared" si="18"/>
        <v>0</v>
      </c>
      <c r="AB136" s="35">
        <v>136</v>
      </c>
    </row>
    <row r="137" spans="21:28" ht="13.5" hidden="1">
      <c r="U137" s="1" t="s">
        <v>656</v>
      </c>
      <c r="V137" s="35" t="s">
        <v>307</v>
      </c>
      <c r="W137" s="170" t="s">
        <v>72</v>
      </c>
      <c r="X137" s="35" t="s">
        <v>665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13.5" hidden="1">
      <c r="U138" s="1" t="s">
        <v>656</v>
      </c>
      <c r="V138" s="35" t="s">
        <v>308</v>
      </c>
      <c r="W138" s="170" t="s">
        <v>72</v>
      </c>
      <c r="X138" s="35" t="s">
        <v>666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13.5" hidden="1">
      <c r="U139" s="1" t="s">
        <v>656</v>
      </c>
      <c r="V139" s="35" t="s">
        <v>310</v>
      </c>
      <c r="W139" s="170" t="s">
        <v>72</v>
      </c>
      <c r="X139" s="35" t="s">
        <v>667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13.5" hidden="1">
      <c r="U140" s="1" t="s">
        <v>656</v>
      </c>
      <c r="V140" s="35" t="s">
        <v>658</v>
      </c>
      <c r="W140" s="170" t="s">
        <v>72</v>
      </c>
      <c r="X140" s="35" t="s">
        <v>668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13.5" hidden="1">
      <c r="U141" s="1" t="s">
        <v>656</v>
      </c>
      <c r="V141" s="35" t="s">
        <v>313</v>
      </c>
      <c r="W141" s="170" t="s">
        <v>72</v>
      </c>
      <c r="X141" s="35" t="s">
        <v>669</v>
      </c>
      <c r="Y141" s="35">
        <f ca="1" t="shared" si="19"/>
        <v>6</v>
      </c>
      <c r="AA141" s="35">
        <f ca="1" t="shared" si="18"/>
        <v>0</v>
      </c>
      <c r="AB141" s="35">
        <v>141</v>
      </c>
    </row>
    <row r="142" spans="21:28" ht="13.5" hidden="1">
      <c r="U142" s="1" t="s">
        <v>656</v>
      </c>
      <c r="V142" s="35" t="s">
        <v>659</v>
      </c>
      <c r="W142" s="170" t="s">
        <v>72</v>
      </c>
      <c r="X142" s="35" t="s">
        <v>670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13.5" hidden="1">
      <c r="U143" s="1" t="s">
        <v>656</v>
      </c>
      <c r="V143" s="35" t="s">
        <v>660</v>
      </c>
      <c r="W143" s="170" t="s">
        <v>72</v>
      </c>
      <c r="X143" s="35" t="s">
        <v>671</v>
      </c>
      <c r="Y143" s="35">
        <f ca="1">IF(Y$2=0,INDIRECT(W143&amp;"!"&amp;X143&amp;$AB$2),0)</f>
        <v>705</v>
      </c>
      <c r="AA143" s="35">
        <f ca="1" t="shared" si="18"/>
        <v>0</v>
      </c>
      <c r="AB143" s="35">
        <v>143</v>
      </c>
    </row>
    <row r="144" spans="21:28" ht="13.5" hidden="1">
      <c r="U144" s="1" t="s">
        <v>656</v>
      </c>
      <c r="V144" s="35" t="s">
        <v>661</v>
      </c>
      <c r="AA144" s="35">
        <f ca="1" t="shared" si="18"/>
        <v>0</v>
      </c>
      <c r="AB144" s="35">
        <v>144</v>
      </c>
    </row>
    <row r="145" spans="26:31" ht="13.5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13.5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13.5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13.5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13.5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13.5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13.5" hidden="1">
      <c r="AA308" s="35">
        <f ca="1" t="shared" si="21"/>
        <v>0</v>
      </c>
      <c r="AB308" s="35">
        <v>308</v>
      </c>
    </row>
    <row r="309" spans="27:28" ht="13.5" hidden="1">
      <c r="AA309" s="35">
        <f ca="1" t="shared" si="21"/>
        <v>0</v>
      </c>
      <c r="AB309" s="35">
        <v>309</v>
      </c>
    </row>
    <row r="310" spans="27:28" ht="13.5" hidden="1">
      <c r="AA310" s="35">
        <f ca="1" t="shared" si="21"/>
        <v>0</v>
      </c>
      <c r="AB310" s="35">
        <v>310</v>
      </c>
    </row>
    <row r="311" spans="27:28" ht="13.5" hidden="1">
      <c r="AA311" s="35">
        <f ca="1" t="shared" si="21"/>
        <v>0</v>
      </c>
      <c r="AB311" s="35">
        <v>311</v>
      </c>
    </row>
    <row r="312" spans="27:28" ht="13.5" hidden="1">
      <c r="AA312" s="35">
        <f ca="1" t="shared" si="21"/>
        <v>0</v>
      </c>
      <c r="AB312" s="35">
        <v>312</v>
      </c>
    </row>
    <row r="313" spans="27:28" ht="13.5" hidden="1">
      <c r="AA313" s="35">
        <f ca="1" t="shared" si="21"/>
        <v>0</v>
      </c>
      <c r="AB313" s="35">
        <v>313</v>
      </c>
    </row>
    <row r="314" spans="27:28" ht="13.5" hidden="1">
      <c r="AA314" s="35">
        <f ca="1" t="shared" si="21"/>
        <v>0</v>
      </c>
      <c r="AB314" s="35">
        <v>314</v>
      </c>
    </row>
    <row r="315" spans="27:28" ht="13.5" hidden="1">
      <c r="AA315" s="35">
        <f ca="1" t="shared" si="21"/>
        <v>0</v>
      </c>
      <c r="AB315" s="35">
        <v>315</v>
      </c>
    </row>
    <row r="316" spans="27:28" ht="13.5" hidden="1">
      <c r="AA316" s="35">
        <f ca="1" t="shared" si="21"/>
        <v>0</v>
      </c>
      <c r="AB316" s="35">
        <v>316</v>
      </c>
    </row>
    <row r="317" spans="27:28" ht="13.5" hidden="1">
      <c r="AA317" s="35">
        <f ca="1" t="shared" si="21"/>
        <v>0</v>
      </c>
      <c r="AB317" s="35">
        <v>317</v>
      </c>
    </row>
    <row r="318" spans="27:28" ht="13.5" hidden="1">
      <c r="AA318" s="35">
        <f ca="1" t="shared" si="21"/>
        <v>0</v>
      </c>
      <c r="AB318" s="35">
        <v>318</v>
      </c>
    </row>
    <row r="319" spans="27:28" ht="13.5" hidden="1">
      <c r="AA319" s="35">
        <f ca="1" t="shared" si="21"/>
        <v>0</v>
      </c>
      <c r="AB319" s="35">
        <v>319</v>
      </c>
    </row>
    <row r="320" spans="27:28" ht="13.5" hidden="1">
      <c r="AA320" s="35">
        <f ca="1" t="shared" si="21"/>
        <v>0</v>
      </c>
      <c r="AB320" s="35">
        <v>320</v>
      </c>
    </row>
    <row r="321" spans="27:28" ht="13.5" hidden="1">
      <c r="AA321" s="35">
        <f ca="1" t="shared" si="21"/>
        <v>0</v>
      </c>
      <c r="AB321" s="35">
        <v>321</v>
      </c>
    </row>
    <row r="322" spans="27:28" ht="13.5" hidden="1">
      <c r="AA322" s="35">
        <f ca="1" t="shared" si="21"/>
        <v>0</v>
      </c>
      <c r="AB322" s="35">
        <v>322</v>
      </c>
    </row>
    <row r="323" spans="27:28" ht="13.5" hidden="1">
      <c r="AA323" s="35">
        <f ca="1" t="shared" si="21"/>
        <v>0</v>
      </c>
      <c r="AB323" s="35">
        <v>323</v>
      </c>
    </row>
    <row r="324" spans="27:28" ht="13.5" hidden="1">
      <c r="AA324" s="35">
        <f ca="1" t="shared" si="21"/>
        <v>0</v>
      </c>
      <c r="AB324" s="35">
        <v>324</v>
      </c>
    </row>
    <row r="325" spans="27:28" ht="13.5" hidden="1">
      <c r="AA325" s="35">
        <f ca="1" t="shared" si="22" ref="AA325:AA388">INDIRECT($W$6&amp;"!"&amp;"B"&amp;ROW(B325))</f>
        <v>0</v>
      </c>
      <c r="AB325" s="35">
        <v>325</v>
      </c>
    </row>
    <row r="326" spans="27:28" ht="13.5" hidden="1">
      <c r="AA326" s="35">
        <f ca="1" t="shared" si="22"/>
        <v>0</v>
      </c>
      <c r="AB326" s="35">
        <v>326</v>
      </c>
    </row>
    <row r="327" spans="27:28" ht="13.5" hidden="1">
      <c r="AA327" s="35">
        <f ca="1" t="shared" si="22"/>
        <v>0</v>
      </c>
      <c r="AB327" s="35">
        <v>327</v>
      </c>
    </row>
    <row r="328" spans="27:28" ht="13.5" hidden="1">
      <c r="AA328" s="35">
        <f ca="1" t="shared" si="22"/>
        <v>0</v>
      </c>
      <c r="AB328" s="35">
        <v>328</v>
      </c>
    </row>
    <row r="329" spans="27:28" ht="13.5" hidden="1">
      <c r="AA329" s="35">
        <f ca="1" t="shared" si="22"/>
        <v>0</v>
      </c>
      <c r="AB329" s="35">
        <v>329</v>
      </c>
    </row>
    <row r="330" spans="27:28" ht="13.5" hidden="1">
      <c r="AA330" s="35">
        <f ca="1" t="shared" si="22"/>
        <v>0</v>
      </c>
      <c r="AB330" s="35">
        <v>330</v>
      </c>
    </row>
    <row r="331" spans="27:28" ht="13.5" hidden="1">
      <c r="AA331" s="35">
        <f ca="1" t="shared" si="22"/>
        <v>0</v>
      </c>
      <c r="AB331" s="35">
        <v>331</v>
      </c>
    </row>
    <row r="332" spans="27:28" ht="13.5" hidden="1">
      <c r="AA332" s="35">
        <f ca="1" t="shared" si="22"/>
        <v>0</v>
      </c>
      <c r="AB332" s="35">
        <v>332</v>
      </c>
    </row>
    <row r="333" spans="27:28" ht="13.5" hidden="1">
      <c r="AA333" s="35">
        <f ca="1" t="shared" si="22"/>
        <v>0</v>
      </c>
      <c r="AB333" s="35">
        <v>333</v>
      </c>
    </row>
    <row r="334" spans="27:28" ht="13.5" hidden="1">
      <c r="AA334" s="35">
        <f ca="1" t="shared" si="22"/>
        <v>0</v>
      </c>
      <c r="AB334" s="35">
        <v>334</v>
      </c>
    </row>
    <row r="335" spans="27:28" ht="13.5" hidden="1">
      <c r="AA335" s="35">
        <f ca="1" t="shared" si="22"/>
        <v>0</v>
      </c>
      <c r="AB335" s="35">
        <v>335</v>
      </c>
    </row>
    <row r="336" spans="27:28" ht="13.5" hidden="1">
      <c r="AA336" s="35">
        <f ca="1" t="shared" si="22"/>
        <v>0</v>
      </c>
      <c r="AB336" s="35">
        <v>336</v>
      </c>
    </row>
    <row r="337" spans="27:28" ht="13.5" hidden="1">
      <c r="AA337" s="35">
        <f ca="1" t="shared" si="22"/>
        <v>0</v>
      </c>
      <c r="AB337" s="35">
        <v>337</v>
      </c>
    </row>
    <row r="338" spans="27:28" ht="13.5" hidden="1">
      <c r="AA338" s="35">
        <f ca="1" t="shared" si="22"/>
        <v>0</v>
      </c>
      <c r="AB338" s="35">
        <v>338</v>
      </c>
    </row>
    <row r="339" spans="27:28" ht="13.5" hidden="1">
      <c r="AA339" s="35">
        <f ca="1" t="shared" si="22"/>
        <v>0</v>
      </c>
      <c r="AB339" s="35">
        <v>339</v>
      </c>
    </row>
    <row r="340" spans="27:28" ht="13.5" hidden="1">
      <c r="AA340" s="35">
        <f ca="1" t="shared" si="22"/>
        <v>0</v>
      </c>
      <c r="AB340" s="35">
        <v>340</v>
      </c>
    </row>
    <row r="341" spans="27:28" ht="13.5" hidden="1">
      <c r="AA341" s="35">
        <f ca="1" t="shared" si="22"/>
        <v>0</v>
      </c>
      <c r="AB341" s="35">
        <v>341</v>
      </c>
    </row>
    <row r="342" spans="27:28" ht="13.5" hidden="1">
      <c r="AA342" s="35">
        <f ca="1" t="shared" si="22"/>
        <v>0</v>
      </c>
      <c r="AB342" s="35">
        <v>342</v>
      </c>
    </row>
    <row r="343" spans="27:28" ht="13.5" hidden="1">
      <c r="AA343" s="35">
        <f ca="1" t="shared" si="22"/>
        <v>0</v>
      </c>
      <c r="AB343" s="35">
        <v>343</v>
      </c>
    </row>
    <row r="344" spans="27:28" ht="13.5" hidden="1">
      <c r="AA344" s="35">
        <f ca="1" t="shared" si="22"/>
        <v>0</v>
      </c>
      <c r="AB344" s="35">
        <v>344</v>
      </c>
    </row>
    <row r="345" spans="27:28" ht="13.5" hidden="1">
      <c r="AA345" s="35">
        <f ca="1" t="shared" si="22"/>
        <v>0</v>
      </c>
      <c r="AB345" s="35">
        <v>345</v>
      </c>
    </row>
    <row r="346" spans="27:28" ht="13.5" hidden="1">
      <c r="AA346" s="35">
        <f ca="1" t="shared" si="22"/>
        <v>0</v>
      </c>
      <c r="AB346" s="35">
        <v>346</v>
      </c>
    </row>
    <row r="347" spans="27:28" ht="13.5" hidden="1">
      <c r="AA347" s="35">
        <f ca="1" t="shared" si="22"/>
        <v>0</v>
      </c>
      <c r="AB347" s="35">
        <v>347</v>
      </c>
    </row>
    <row r="348" spans="27:28" ht="13.5" hidden="1">
      <c r="AA348" s="35">
        <f ca="1" t="shared" si="22"/>
        <v>0</v>
      </c>
      <c r="AB348" s="35">
        <v>348</v>
      </c>
    </row>
    <row r="349" spans="27:28" ht="13.5" hidden="1">
      <c r="AA349" s="35">
        <f ca="1" t="shared" si="22"/>
        <v>0</v>
      </c>
      <c r="AB349" s="35">
        <v>349</v>
      </c>
    </row>
    <row r="350" spans="27:28" ht="13.5" hidden="1">
      <c r="AA350" s="35">
        <f ca="1" t="shared" si="22"/>
        <v>0</v>
      </c>
      <c r="AB350" s="35">
        <v>350</v>
      </c>
    </row>
    <row r="351" spans="27:28" ht="13.5" hidden="1">
      <c r="AA351" s="35">
        <f ca="1" t="shared" si="22"/>
        <v>0</v>
      </c>
      <c r="AB351" s="35">
        <v>351</v>
      </c>
    </row>
    <row r="352" spans="27:28" ht="13.5" hidden="1">
      <c r="AA352" s="35">
        <f ca="1" t="shared" si="22"/>
        <v>0</v>
      </c>
      <c r="AB352" s="35">
        <v>352</v>
      </c>
    </row>
    <row r="353" spans="27:28" ht="13.5" hidden="1">
      <c r="AA353" s="35">
        <f ca="1" t="shared" si="22"/>
        <v>0</v>
      </c>
      <c r="AB353" s="35">
        <v>353</v>
      </c>
    </row>
    <row r="354" spans="27:28" ht="13.5" hidden="1">
      <c r="AA354" s="35">
        <f ca="1" t="shared" si="22"/>
        <v>0</v>
      </c>
      <c r="AB354" s="35">
        <v>354</v>
      </c>
    </row>
    <row r="355" spans="27:28" ht="13.5" hidden="1">
      <c r="AA355" s="35">
        <f ca="1" t="shared" si="22"/>
        <v>0</v>
      </c>
      <c r="AB355" s="35">
        <v>355</v>
      </c>
    </row>
    <row r="356" spans="27:28" ht="13.5" hidden="1">
      <c r="AA356" s="35">
        <f ca="1" t="shared" si="22"/>
        <v>0</v>
      </c>
      <c r="AB356" s="35">
        <v>356</v>
      </c>
    </row>
    <row r="357" spans="27:28" ht="13.5" hidden="1">
      <c r="AA357" s="35">
        <f ca="1" t="shared" si="22"/>
        <v>0</v>
      </c>
      <c r="AB357" s="35">
        <v>357</v>
      </c>
    </row>
    <row r="358" spans="27:28" ht="13.5" hidden="1">
      <c r="AA358" s="35">
        <f ca="1" t="shared" si="22"/>
        <v>0</v>
      </c>
      <c r="AB358" s="35">
        <v>358</v>
      </c>
    </row>
    <row r="359" spans="27:28" ht="13.5" hidden="1">
      <c r="AA359" s="35">
        <f ca="1" t="shared" si="22"/>
        <v>0</v>
      </c>
      <c r="AB359" s="35">
        <v>359</v>
      </c>
    </row>
    <row r="360" spans="27:28" ht="13.5" hidden="1">
      <c r="AA360" s="35">
        <f ca="1" t="shared" si="22"/>
        <v>0</v>
      </c>
      <c r="AB360" s="35">
        <v>360</v>
      </c>
    </row>
    <row r="361" spans="27:28" ht="13.5" hidden="1">
      <c r="AA361" s="35">
        <f ca="1" t="shared" si="22"/>
        <v>0</v>
      </c>
      <c r="AB361" s="35">
        <v>361</v>
      </c>
    </row>
    <row r="362" spans="27:28" ht="13.5" hidden="1">
      <c r="AA362" s="35">
        <f ca="1" t="shared" si="22"/>
        <v>0</v>
      </c>
      <c r="AB362" s="35">
        <v>362</v>
      </c>
    </row>
    <row r="363" spans="27:28" ht="13.5" hidden="1">
      <c r="AA363" s="35">
        <f ca="1" t="shared" si="22"/>
        <v>0</v>
      </c>
      <c r="AB363" s="35">
        <v>363</v>
      </c>
    </row>
    <row r="364" spans="27:28" ht="13.5" hidden="1">
      <c r="AA364" s="35">
        <f ca="1" t="shared" si="22"/>
        <v>0</v>
      </c>
      <c r="AB364" s="35">
        <v>364</v>
      </c>
    </row>
    <row r="365" spans="27:28" ht="13.5" hidden="1">
      <c r="AA365" s="35">
        <f ca="1" t="shared" si="22"/>
        <v>0</v>
      </c>
      <c r="AB365" s="35">
        <v>365</v>
      </c>
    </row>
    <row r="366" spans="27:28" ht="13.5" hidden="1">
      <c r="AA366" s="35">
        <f ca="1" t="shared" si="22"/>
        <v>0</v>
      </c>
      <c r="AB366" s="35">
        <v>366</v>
      </c>
    </row>
    <row r="367" spans="27:28" ht="13.5" hidden="1">
      <c r="AA367" s="35">
        <f ca="1" t="shared" si="22"/>
        <v>0</v>
      </c>
      <c r="AB367" s="35">
        <v>367</v>
      </c>
    </row>
    <row r="368" spans="27:28" ht="13.5" hidden="1">
      <c r="AA368" s="35">
        <f ca="1" t="shared" si="22"/>
        <v>0</v>
      </c>
      <c r="AB368" s="35">
        <v>368</v>
      </c>
    </row>
    <row r="369" spans="27:28" ht="13.5" hidden="1">
      <c r="AA369" s="35">
        <f ca="1" t="shared" si="22"/>
        <v>0</v>
      </c>
      <c r="AB369" s="35">
        <v>369</v>
      </c>
    </row>
    <row r="370" spans="27:28" ht="13.5" hidden="1">
      <c r="AA370" s="35">
        <f ca="1" t="shared" si="22"/>
        <v>0</v>
      </c>
      <c r="AB370" s="35">
        <v>370</v>
      </c>
    </row>
    <row r="371" spans="27:28" ht="13.5" hidden="1">
      <c r="AA371" s="35">
        <f ca="1" t="shared" si="22"/>
        <v>0</v>
      </c>
      <c r="AB371" s="35">
        <v>371</v>
      </c>
    </row>
    <row r="372" spans="27:28" ht="13.5" hidden="1">
      <c r="AA372" s="35">
        <f ca="1" t="shared" si="22"/>
        <v>0</v>
      </c>
      <c r="AB372" s="35">
        <v>372</v>
      </c>
    </row>
    <row r="373" spans="27:28" ht="13.5" hidden="1">
      <c r="AA373" s="35">
        <f ca="1" t="shared" si="22"/>
        <v>0</v>
      </c>
      <c r="AB373" s="35">
        <v>373</v>
      </c>
    </row>
    <row r="374" spans="27:28" ht="13.5" hidden="1">
      <c r="AA374" s="35">
        <f ca="1" t="shared" si="22"/>
        <v>0</v>
      </c>
      <c r="AB374" s="35">
        <v>374</v>
      </c>
    </row>
    <row r="375" spans="27:28" ht="13.5" hidden="1">
      <c r="AA375" s="35">
        <f ca="1" t="shared" si="22"/>
        <v>0</v>
      </c>
      <c r="AB375" s="35">
        <v>375</v>
      </c>
    </row>
    <row r="376" spans="27:28" ht="13.5" hidden="1">
      <c r="AA376" s="35">
        <f ca="1" t="shared" si="22"/>
        <v>0</v>
      </c>
      <c r="AB376" s="35">
        <v>376</v>
      </c>
    </row>
    <row r="377" spans="27:28" ht="13.5" hidden="1">
      <c r="AA377" s="35">
        <f ca="1" t="shared" si="22"/>
        <v>0</v>
      </c>
      <c r="AB377" s="35">
        <v>377</v>
      </c>
    </row>
    <row r="378" spans="27:28" ht="13.5" hidden="1">
      <c r="AA378" s="35">
        <f ca="1" t="shared" si="22"/>
        <v>0</v>
      </c>
      <c r="AB378" s="35">
        <v>378</v>
      </c>
    </row>
    <row r="379" spans="27:28" ht="13.5" hidden="1">
      <c r="AA379" s="35">
        <f ca="1" t="shared" si="22"/>
        <v>0</v>
      </c>
      <c r="AB379" s="35">
        <v>379</v>
      </c>
    </row>
    <row r="380" spans="27:28" ht="13.5" hidden="1">
      <c r="AA380" s="35">
        <f ca="1" t="shared" si="22"/>
        <v>0</v>
      </c>
      <c r="AB380" s="35">
        <v>380</v>
      </c>
    </row>
    <row r="381" spans="27:28" ht="13.5" hidden="1">
      <c r="AA381" s="35">
        <f ca="1" t="shared" si="22"/>
        <v>0</v>
      </c>
      <c r="AB381" s="35">
        <v>381</v>
      </c>
    </row>
    <row r="382" spans="27:28" ht="13.5" hidden="1">
      <c r="AA382" s="35">
        <f ca="1" t="shared" si="22"/>
        <v>0</v>
      </c>
      <c r="AB382" s="35">
        <v>382</v>
      </c>
    </row>
    <row r="383" spans="27:28" ht="13.5" hidden="1">
      <c r="AA383" s="35">
        <f ca="1" t="shared" si="22"/>
        <v>0</v>
      </c>
      <c r="AB383" s="35">
        <v>383</v>
      </c>
    </row>
    <row r="384" spans="27:28" ht="13.5" hidden="1">
      <c r="AA384" s="35">
        <f ca="1" t="shared" si="22"/>
        <v>0</v>
      </c>
      <c r="AB384" s="35">
        <v>384</v>
      </c>
    </row>
    <row r="385" spans="27:28" ht="13.5" hidden="1">
      <c r="AA385" s="35">
        <f ca="1" t="shared" si="22"/>
        <v>0</v>
      </c>
      <c r="AB385" s="35">
        <v>385</v>
      </c>
    </row>
    <row r="386" spans="27:28" ht="13.5" hidden="1">
      <c r="AA386" s="35">
        <f ca="1" t="shared" si="22"/>
        <v>0</v>
      </c>
      <c r="AB386" s="35">
        <v>386</v>
      </c>
    </row>
    <row r="387" spans="27:28" ht="13.5" hidden="1">
      <c r="AA387" s="35">
        <f ca="1" t="shared" si="22"/>
        <v>0</v>
      </c>
      <c r="AB387" s="35">
        <v>387</v>
      </c>
    </row>
    <row r="388" spans="27:28" ht="13.5" hidden="1">
      <c r="AA388" s="35">
        <f ca="1" t="shared" si="22"/>
        <v>0</v>
      </c>
      <c r="AB388" s="35">
        <v>388</v>
      </c>
    </row>
    <row r="389" spans="27:28" ht="13.5" hidden="1">
      <c r="AA389" s="35">
        <f ca="1" t="shared" si="23" ref="AA389:AA452">INDIRECT($W$6&amp;"!"&amp;"B"&amp;ROW(B389))</f>
        <v>0</v>
      </c>
      <c r="AB389" s="35">
        <v>389</v>
      </c>
    </row>
    <row r="390" spans="27:28" ht="13.5" hidden="1">
      <c r="AA390" s="35">
        <f ca="1" t="shared" si="23"/>
        <v>0</v>
      </c>
      <c r="AB390" s="35">
        <v>390</v>
      </c>
    </row>
    <row r="391" spans="27:28" ht="13.5" hidden="1">
      <c r="AA391" s="35">
        <f ca="1" t="shared" si="23"/>
        <v>0</v>
      </c>
      <c r="AB391" s="35">
        <v>391</v>
      </c>
    </row>
    <row r="392" spans="27:28" ht="13.5" hidden="1">
      <c r="AA392" s="35">
        <f ca="1" t="shared" si="23"/>
        <v>0</v>
      </c>
      <c r="AB392" s="35">
        <v>392</v>
      </c>
    </row>
    <row r="393" spans="27:28" ht="13.5" hidden="1">
      <c r="AA393" s="35">
        <f ca="1" t="shared" si="23"/>
        <v>0</v>
      </c>
      <c r="AB393" s="35">
        <v>393</v>
      </c>
    </row>
    <row r="394" spans="27:28" ht="13.5" hidden="1">
      <c r="AA394" s="35">
        <f ca="1" t="shared" si="23"/>
        <v>0</v>
      </c>
      <c r="AB394" s="35">
        <v>394</v>
      </c>
    </row>
    <row r="395" spans="27:28" ht="13.5" hidden="1">
      <c r="AA395" s="35">
        <f ca="1" t="shared" si="23"/>
        <v>0</v>
      </c>
      <c r="AB395" s="35">
        <v>395</v>
      </c>
    </row>
    <row r="396" spans="27:28" ht="13.5" hidden="1">
      <c r="AA396" s="35">
        <f ca="1" t="shared" si="23"/>
        <v>0</v>
      </c>
      <c r="AB396" s="35">
        <v>396</v>
      </c>
    </row>
    <row r="397" spans="27:28" ht="13.5" hidden="1">
      <c r="AA397" s="35">
        <f ca="1" t="shared" si="23"/>
        <v>0</v>
      </c>
      <c r="AB397" s="35">
        <v>397</v>
      </c>
    </row>
    <row r="398" spans="27:28" ht="13.5" hidden="1">
      <c r="AA398" s="35">
        <f ca="1" t="shared" si="23"/>
        <v>0</v>
      </c>
      <c r="AB398" s="35">
        <v>398</v>
      </c>
    </row>
    <row r="399" spans="27:28" ht="13.5" hidden="1">
      <c r="AA399" s="35">
        <f ca="1" t="shared" si="23"/>
        <v>0</v>
      </c>
      <c r="AB399" s="35">
        <v>399</v>
      </c>
    </row>
    <row r="400" spans="27:28" ht="13.5" hidden="1">
      <c r="AA400" s="35">
        <f ca="1" t="shared" si="23"/>
        <v>0</v>
      </c>
      <c r="AB400" s="35">
        <v>400</v>
      </c>
    </row>
    <row r="401" spans="27:28" ht="13.5" hidden="1">
      <c r="AA401" s="35">
        <f ca="1" t="shared" si="23"/>
        <v>0</v>
      </c>
      <c r="AB401" s="35">
        <v>401</v>
      </c>
    </row>
    <row r="402" spans="27:28" ht="13.5" hidden="1">
      <c r="AA402" s="35">
        <f ca="1" t="shared" si="23"/>
        <v>0</v>
      </c>
      <c r="AB402" s="35">
        <v>402</v>
      </c>
    </row>
    <row r="403" spans="27:28" ht="13.5" hidden="1">
      <c r="AA403" s="35">
        <f ca="1" t="shared" si="23"/>
        <v>0</v>
      </c>
      <c r="AB403" s="35">
        <v>403</v>
      </c>
    </row>
    <row r="404" spans="27:28" ht="13.5" hidden="1">
      <c r="AA404" s="35">
        <f ca="1" t="shared" si="23"/>
        <v>0</v>
      </c>
      <c r="AB404" s="35">
        <v>404</v>
      </c>
    </row>
    <row r="405" spans="27:28" ht="13.5" hidden="1">
      <c r="AA405" s="35">
        <f ca="1" t="shared" si="23"/>
        <v>0</v>
      </c>
      <c r="AB405" s="35">
        <v>405</v>
      </c>
    </row>
    <row r="406" spans="27:28" ht="13.5" hidden="1">
      <c r="AA406" s="35">
        <f ca="1" t="shared" si="23"/>
        <v>0</v>
      </c>
      <c r="AB406" s="35">
        <v>406</v>
      </c>
    </row>
    <row r="407" spans="27:28" ht="13.5" hidden="1">
      <c r="AA407" s="35">
        <f ca="1" t="shared" si="23"/>
        <v>0</v>
      </c>
      <c r="AB407" s="35">
        <v>407</v>
      </c>
    </row>
    <row r="408" spans="27:28" ht="13.5" hidden="1">
      <c r="AA408" s="35">
        <f ca="1" t="shared" si="23"/>
        <v>0</v>
      </c>
      <c r="AB408" s="35">
        <v>408</v>
      </c>
    </row>
    <row r="409" spans="27:28" ht="13.5" hidden="1">
      <c r="AA409" s="35">
        <f ca="1" t="shared" si="23"/>
        <v>0</v>
      </c>
      <c r="AB409" s="35">
        <v>409</v>
      </c>
    </row>
    <row r="410" spans="27:28" ht="13.5" hidden="1">
      <c r="AA410" s="35">
        <f ca="1" t="shared" si="23"/>
        <v>0</v>
      </c>
      <c r="AB410" s="35">
        <v>410</v>
      </c>
    </row>
    <row r="411" spans="27:28" ht="13.5" hidden="1">
      <c r="AA411" s="35">
        <f ca="1" t="shared" si="23"/>
        <v>0</v>
      </c>
      <c r="AB411" s="35">
        <v>411</v>
      </c>
    </row>
    <row r="412" spans="27:28" ht="13.5" hidden="1">
      <c r="AA412" s="35">
        <f ca="1" t="shared" si="23"/>
        <v>0</v>
      </c>
      <c r="AB412" s="35">
        <v>412</v>
      </c>
    </row>
    <row r="413" spans="27:28" ht="13.5" hidden="1">
      <c r="AA413" s="35">
        <f ca="1" t="shared" si="23"/>
        <v>0</v>
      </c>
      <c r="AB413" s="35">
        <v>413</v>
      </c>
    </row>
    <row r="414" spans="27:28" ht="13.5" hidden="1">
      <c r="AA414" s="35">
        <f ca="1" t="shared" si="23"/>
        <v>0</v>
      </c>
      <c r="AB414" s="35">
        <v>414</v>
      </c>
    </row>
    <row r="415" spans="27:28" ht="13.5" hidden="1">
      <c r="AA415" s="35">
        <f ca="1" t="shared" si="23"/>
        <v>0</v>
      </c>
      <c r="AB415" s="35">
        <v>415</v>
      </c>
    </row>
    <row r="416" spans="27:28" ht="13.5" hidden="1">
      <c r="AA416" s="35">
        <f ca="1" t="shared" si="23"/>
        <v>0</v>
      </c>
      <c r="AB416" s="35">
        <v>416</v>
      </c>
    </row>
    <row r="417" spans="27:28" ht="13.5" hidden="1">
      <c r="AA417" s="35">
        <f ca="1" t="shared" si="23"/>
        <v>0</v>
      </c>
      <c r="AB417" s="35">
        <v>417</v>
      </c>
    </row>
    <row r="418" spans="27:28" ht="13.5" hidden="1">
      <c r="AA418" s="35">
        <f ca="1" t="shared" si="23"/>
        <v>0</v>
      </c>
      <c r="AB418" s="35">
        <v>418</v>
      </c>
    </row>
    <row r="419" spans="27:28" ht="13.5" hidden="1">
      <c r="AA419" s="35">
        <f ca="1" t="shared" si="23"/>
        <v>0</v>
      </c>
      <c r="AB419" s="35">
        <v>419</v>
      </c>
    </row>
    <row r="420" spans="27:28" ht="13.5" hidden="1">
      <c r="AA420" s="35">
        <f ca="1" t="shared" si="23"/>
        <v>0</v>
      </c>
      <c r="AB420" s="35">
        <v>420</v>
      </c>
    </row>
    <row r="421" spans="27:28" ht="13.5" hidden="1">
      <c r="AA421" s="35">
        <f ca="1" t="shared" si="23"/>
        <v>0</v>
      </c>
      <c r="AB421" s="35">
        <v>421</v>
      </c>
    </row>
    <row r="422" spans="27:28" ht="13.5" hidden="1">
      <c r="AA422" s="35">
        <f ca="1" t="shared" si="23"/>
        <v>0</v>
      </c>
      <c r="AB422" s="35">
        <v>422</v>
      </c>
    </row>
    <row r="423" spans="27:28" ht="13.5" hidden="1">
      <c r="AA423" s="35">
        <f ca="1" t="shared" si="23"/>
        <v>0</v>
      </c>
      <c r="AB423" s="35">
        <v>423</v>
      </c>
    </row>
    <row r="424" spans="27:28" ht="13.5" hidden="1">
      <c r="AA424" s="35">
        <f ca="1" t="shared" si="23"/>
        <v>0</v>
      </c>
      <c r="AB424" s="35">
        <v>424</v>
      </c>
    </row>
    <row r="425" spans="27:28" ht="13.5" hidden="1">
      <c r="AA425" s="35">
        <f ca="1" t="shared" si="23"/>
        <v>0</v>
      </c>
      <c r="AB425" s="35">
        <v>425</v>
      </c>
    </row>
    <row r="426" spans="27:28" ht="13.5" hidden="1">
      <c r="AA426" s="35">
        <f ca="1" t="shared" si="23"/>
        <v>0</v>
      </c>
      <c r="AB426" s="35">
        <v>426</v>
      </c>
    </row>
    <row r="427" spans="27:28" ht="13.5" hidden="1">
      <c r="AA427" s="35">
        <f ca="1" t="shared" si="23"/>
        <v>0</v>
      </c>
      <c r="AB427" s="35">
        <v>427</v>
      </c>
    </row>
    <row r="428" spans="27:28" ht="13.5" hidden="1">
      <c r="AA428" s="35">
        <f ca="1" t="shared" si="23"/>
        <v>0</v>
      </c>
      <c r="AB428" s="35">
        <v>428</v>
      </c>
    </row>
    <row r="429" spans="27:28" ht="13.5" hidden="1">
      <c r="AA429" s="35">
        <f ca="1" t="shared" si="23"/>
        <v>0</v>
      </c>
      <c r="AB429" s="35">
        <v>429</v>
      </c>
    </row>
    <row r="430" spans="27:28" ht="13.5" hidden="1">
      <c r="AA430" s="35">
        <f ca="1" t="shared" si="23"/>
        <v>0</v>
      </c>
      <c r="AB430" s="35">
        <v>430</v>
      </c>
    </row>
    <row r="431" spans="27:28" ht="13.5" hidden="1">
      <c r="AA431" s="35">
        <f ca="1" t="shared" si="23"/>
        <v>0</v>
      </c>
      <c r="AB431" s="35">
        <v>431</v>
      </c>
    </row>
    <row r="432" spans="27:28" ht="13.5" hidden="1">
      <c r="AA432" s="35">
        <f ca="1" t="shared" si="23"/>
        <v>0</v>
      </c>
      <c r="AB432" s="35">
        <v>432</v>
      </c>
    </row>
    <row r="433" spans="27:28" ht="13.5" hidden="1">
      <c r="AA433" s="35">
        <f ca="1" t="shared" si="23"/>
        <v>0</v>
      </c>
      <c r="AB433" s="35">
        <v>433</v>
      </c>
    </row>
    <row r="434" spans="27:28" ht="13.5" hidden="1">
      <c r="AA434" s="35">
        <f ca="1" t="shared" si="23"/>
        <v>0</v>
      </c>
      <c r="AB434" s="35">
        <v>434</v>
      </c>
    </row>
    <row r="435" spans="27:28" ht="13.5" hidden="1">
      <c r="AA435" s="35">
        <f ca="1" t="shared" si="23"/>
        <v>0</v>
      </c>
      <c r="AB435" s="35">
        <v>435</v>
      </c>
    </row>
    <row r="436" spans="27:28" ht="13.5" hidden="1">
      <c r="AA436" s="35">
        <f ca="1" t="shared" si="23"/>
        <v>0</v>
      </c>
      <c r="AB436" s="35">
        <v>436</v>
      </c>
    </row>
    <row r="437" spans="27:28" ht="13.5" hidden="1">
      <c r="AA437" s="35">
        <f ca="1" t="shared" si="23"/>
        <v>0</v>
      </c>
      <c r="AB437" s="35">
        <v>437</v>
      </c>
    </row>
    <row r="438" spans="27:28" ht="13.5" hidden="1">
      <c r="AA438" s="35">
        <f ca="1" t="shared" si="23"/>
        <v>0</v>
      </c>
      <c r="AB438" s="35">
        <v>438</v>
      </c>
    </row>
    <row r="439" spans="27:28" ht="13.5" hidden="1">
      <c r="AA439" s="35">
        <f ca="1" t="shared" si="23"/>
        <v>0</v>
      </c>
      <c r="AB439" s="35">
        <v>439</v>
      </c>
    </row>
    <row r="440" spans="27:28" ht="13.5" hidden="1">
      <c r="AA440" s="35">
        <f ca="1" t="shared" si="23"/>
        <v>0</v>
      </c>
      <c r="AB440" s="35">
        <v>440</v>
      </c>
    </row>
    <row r="441" spans="27:28" ht="13.5" hidden="1">
      <c r="AA441" s="35">
        <f ca="1" t="shared" si="23"/>
        <v>0</v>
      </c>
      <c r="AB441" s="35">
        <v>441</v>
      </c>
    </row>
    <row r="442" spans="27:28" ht="13.5" hidden="1">
      <c r="AA442" s="35">
        <f ca="1" t="shared" si="23"/>
        <v>0</v>
      </c>
      <c r="AB442" s="35">
        <v>442</v>
      </c>
    </row>
    <row r="443" spans="27:28" ht="13.5" hidden="1">
      <c r="AA443" s="35">
        <f ca="1" t="shared" si="23"/>
        <v>0</v>
      </c>
      <c r="AB443" s="35">
        <v>443</v>
      </c>
    </row>
    <row r="444" spans="27:28" ht="13.5" hidden="1">
      <c r="AA444" s="35">
        <f ca="1" t="shared" si="23"/>
        <v>0</v>
      </c>
      <c r="AB444" s="35">
        <v>444</v>
      </c>
    </row>
    <row r="445" spans="27:28" ht="13.5" hidden="1">
      <c r="AA445" s="35">
        <f ca="1" t="shared" si="23"/>
        <v>0</v>
      </c>
      <c r="AB445" s="35">
        <v>445</v>
      </c>
    </row>
    <row r="446" spans="27:28" ht="13.5" hidden="1">
      <c r="AA446" s="35">
        <f ca="1" t="shared" si="23"/>
        <v>0</v>
      </c>
      <c r="AB446" s="35">
        <v>446</v>
      </c>
    </row>
    <row r="447" spans="27:28" ht="13.5" hidden="1">
      <c r="AA447" s="35">
        <f ca="1" t="shared" si="23"/>
        <v>0</v>
      </c>
      <c r="AB447" s="35">
        <v>447</v>
      </c>
    </row>
    <row r="448" spans="27:28" ht="13.5" hidden="1">
      <c r="AA448" s="35">
        <f ca="1" t="shared" si="23"/>
        <v>0</v>
      </c>
      <c r="AB448" s="35">
        <v>448</v>
      </c>
    </row>
    <row r="449" spans="27:28" ht="13.5" hidden="1">
      <c r="AA449" s="35">
        <f ca="1" t="shared" si="23"/>
        <v>0</v>
      </c>
      <c r="AB449" s="35">
        <v>449</v>
      </c>
    </row>
    <row r="450" spans="27:28" ht="13.5" hidden="1">
      <c r="AA450" s="35">
        <f ca="1" t="shared" si="23"/>
        <v>0</v>
      </c>
      <c r="AB450" s="35">
        <v>450</v>
      </c>
    </row>
    <row r="451" spans="27:28" ht="13.5" hidden="1">
      <c r="AA451" s="35">
        <f ca="1" t="shared" si="23"/>
        <v>0</v>
      </c>
      <c r="AB451" s="35">
        <v>451</v>
      </c>
    </row>
    <row r="452" spans="27:28" ht="13.5" hidden="1">
      <c r="AA452" s="35">
        <f ca="1" t="shared" si="23"/>
        <v>0</v>
      </c>
      <c r="AB452" s="35">
        <v>452</v>
      </c>
    </row>
    <row r="453" spans="27:28" ht="13.5" hidden="1">
      <c r="AA453" s="35">
        <f ca="1" t="shared" si="24" ref="AA453:AA516">INDIRECT($W$6&amp;"!"&amp;"B"&amp;ROW(B453))</f>
        <v>0</v>
      </c>
      <c r="AB453" s="35">
        <v>453</v>
      </c>
    </row>
    <row r="454" spans="27:28" ht="13.5" hidden="1">
      <c r="AA454" s="35">
        <f ca="1" t="shared" si="24"/>
        <v>0</v>
      </c>
      <c r="AB454" s="35">
        <v>454</v>
      </c>
    </row>
    <row r="455" spans="27:28" ht="13.5" hidden="1">
      <c r="AA455" s="35">
        <f ca="1" t="shared" si="24"/>
        <v>0</v>
      </c>
      <c r="AB455" s="35">
        <v>455</v>
      </c>
    </row>
    <row r="456" spans="27:28" ht="13.5" hidden="1">
      <c r="AA456" s="35">
        <f ca="1" t="shared" si="24"/>
        <v>0</v>
      </c>
      <c r="AB456" s="35">
        <v>456</v>
      </c>
    </row>
    <row r="457" spans="27:28" ht="13.5" hidden="1">
      <c r="AA457" s="35">
        <f ca="1" t="shared" si="24"/>
        <v>0</v>
      </c>
      <c r="AB457" s="35">
        <v>457</v>
      </c>
    </row>
    <row r="458" spans="27:28" ht="13.5" hidden="1">
      <c r="AA458" s="35">
        <f ca="1" t="shared" si="24"/>
        <v>0</v>
      </c>
      <c r="AB458" s="35">
        <v>458</v>
      </c>
    </row>
    <row r="459" spans="27:28" ht="13.5" hidden="1">
      <c r="AA459" s="35">
        <f ca="1" t="shared" si="24"/>
        <v>0</v>
      </c>
      <c r="AB459" s="35">
        <v>459</v>
      </c>
    </row>
    <row r="460" spans="27:28" ht="13.5" hidden="1">
      <c r="AA460" s="35">
        <f ca="1" t="shared" si="24"/>
        <v>0</v>
      </c>
      <c r="AB460" s="35">
        <v>460</v>
      </c>
    </row>
    <row r="461" spans="27:28" ht="13.5" hidden="1">
      <c r="AA461" s="35">
        <f ca="1" t="shared" si="24"/>
        <v>0</v>
      </c>
      <c r="AB461" s="35">
        <v>461</v>
      </c>
    </row>
    <row r="462" spans="27:28" ht="13.5" hidden="1">
      <c r="AA462" s="35">
        <f ca="1" t="shared" si="24"/>
        <v>0</v>
      </c>
      <c r="AB462" s="35">
        <v>462</v>
      </c>
    </row>
    <row r="463" spans="27:28" ht="13.5" hidden="1">
      <c r="AA463" s="35">
        <f ca="1" t="shared" si="24"/>
        <v>0</v>
      </c>
      <c r="AB463" s="35">
        <v>463</v>
      </c>
    </row>
    <row r="464" spans="27:28" ht="13.5" hidden="1">
      <c r="AA464" s="35">
        <f ca="1" t="shared" si="24"/>
        <v>0</v>
      </c>
      <c r="AB464" s="35">
        <v>464</v>
      </c>
    </row>
    <row r="465" spans="27:28" ht="13.5" hidden="1">
      <c r="AA465" s="35">
        <f ca="1" t="shared" si="24"/>
        <v>0</v>
      </c>
      <c r="AB465" s="35">
        <v>465</v>
      </c>
    </row>
    <row r="466" spans="27:28" ht="13.5" hidden="1">
      <c r="AA466" s="35">
        <f ca="1" t="shared" si="24"/>
        <v>0</v>
      </c>
      <c r="AB466" s="35">
        <v>466</v>
      </c>
    </row>
    <row r="467" spans="27:28" ht="13.5" hidden="1">
      <c r="AA467" s="35">
        <f ca="1" t="shared" si="24"/>
        <v>0</v>
      </c>
      <c r="AB467" s="35">
        <v>467</v>
      </c>
    </row>
    <row r="468" spans="27:28" ht="13.5" hidden="1">
      <c r="AA468" s="35">
        <f ca="1" t="shared" si="24"/>
        <v>0</v>
      </c>
      <c r="AB468" s="35">
        <v>468</v>
      </c>
    </row>
    <row r="469" spans="27:28" ht="13.5" hidden="1">
      <c r="AA469" s="35">
        <f ca="1" t="shared" si="24"/>
        <v>0</v>
      </c>
      <c r="AB469" s="35">
        <v>469</v>
      </c>
    </row>
    <row r="470" spans="27:28" ht="13.5" hidden="1">
      <c r="AA470" s="35">
        <f ca="1" t="shared" si="24"/>
        <v>0</v>
      </c>
      <c r="AB470" s="35">
        <v>470</v>
      </c>
    </row>
    <row r="471" spans="27:28" ht="13.5" hidden="1">
      <c r="AA471" s="35">
        <f ca="1" t="shared" si="24"/>
        <v>0</v>
      </c>
      <c r="AB471" s="35">
        <v>471</v>
      </c>
    </row>
    <row r="472" spans="27:28" ht="13.5" hidden="1">
      <c r="AA472" s="35">
        <f ca="1" t="shared" si="24"/>
        <v>0</v>
      </c>
      <c r="AB472" s="35">
        <v>472</v>
      </c>
    </row>
    <row r="473" spans="27:28" ht="13.5" hidden="1">
      <c r="AA473" s="35">
        <f ca="1" t="shared" si="24"/>
        <v>0</v>
      </c>
      <c r="AB473" s="35">
        <v>473</v>
      </c>
    </row>
    <row r="474" spans="27:28" ht="13.5" hidden="1">
      <c r="AA474" s="35">
        <f ca="1" t="shared" si="24"/>
        <v>0</v>
      </c>
      <c r="AB474" s="35">
        <v>474</v>
      </c>
    </row>
    <row r="475" spans="27:28" ht="13.5" hidden="1">
      <c r="AA475" s="35">
        <f ca="1" t="shared" si="24"/>
        <v>0</v>
      </c>
      <c r="AB475" s="35">
        <v>475</v>
      </c>
    </row>
    <row r="476" spans="27:28" ht="13.5" hidden="1">
      <c r="AA476" s="35">
        <f ca="1" t="shared" si="24"/>
        <v>0</v>
      </c>
      <c r="AB476" s="35">
        <v>476</v>
      </c>
    </row>
    <row r="477" spans="27:28" ht="13.5" hidden="1">
      <c r="AA477" s="35">
        <f ca="1" t="shared" si="24"/>
        <v>0</v>
      </c>
      <c r="AB477" s="35">
        <v>477</v>
      </c>
    </row>
    <row r="478" spans="27:28" ht="13.5" hidden="1">
      <c r="AA478" s="35">
        <f ca="1" t="shared" si="24"/>
        <v>0</v>
      </c>
      <c r="AB478" s="35">
        <v>478</v>
      </c>
    </row>
    <row r="479" spans="27:28" ht="13.5" hidden="1">
      <c r="AA479" s="35">
        <f ca="1" t="shared" si="24"/>
        <v>0</v>
      </c>
      <c r="AB479" s="35">
        <v>479</v>
      </c>
    </row>
    <row r="480" spans="27:28" ht="13.5" hidden="1">
      <c r="AA480" s="35">
        <f ca="1" t="shared" si="24"/>
        <v>0</v>
      </c>
      <c r="AB480" s="35">
        <v>480</v>
      </c>
    </row>
    <row r="481" spans="27:28" ht="13.5" hidden="1">
      <c r="AA481" s="35">
        <f ca="1" t="shared" si="24"/>
        <v>0</v>
      </c>
      <c r="AB481" s="35">
        <v>481</v>
      </c>
    </row>
    <row r="482" spans="27:28" ht="13.5" hidden="1">
      <c r="AA482" s="35">
        <f ca="1" t="shared" si="24"/>
        <v>0</v>
      </c>
      <c r="AB482" s="35">
        <v>482</v>
      </c>
    </row>
    <row r="483" spans="27:28" ht="13.5" hidden="1">
      <c r="AA483" s="35">
        <f ca="1" t="shared" si="24"/>
        <v>0</v>
      </c>
      <c r="AB483" s="35">
        <v>483</v>
      </c>
    </row>
    <row r="484" spans="27:28" ht="13.5" hidden="1">
      <c r="AA484" s="35">
        <f ca="1" t="shared" si="24"/>
        <v>0</v>
      </c>
      <c r="AB484" s="35">
        <v>484</v>
      </c>
    </row>
    <row r="485" spans="27:28" ht="13.5" hidden="1">
      <c r="AA485" s="35">
        <f ca="1" t="shared" si="24"/>
        <v>0</v>
      </c>
      <c r="AB485" s="35">
        <v>485</v>
      </c>
    </row>
    <row r="486" spans="27:28" ht="13.5" hidden="1">
      <c r="AA486" s="35">
        <f ca="1" t="shared" si="24"/>
        <v>0</v>
      </c>
      <c r="AB486" s="35">
        <v>486</v>
      </c>
    </row>
    <row r="487" spans="27:28" ht="13.5" hidden="1">
      <c r="AA487" s="35">
        <f ca="1" t="shared" si="24"/>
        <v>0</v>
      </c>
      <c r="AB487" s="35">
        <v>487</v>
      </c>
    </row>
    <row r="488" spans="27:28" ht="13.5" hidden="1">
      <c r="AA488" s="35">
        <f ca="1" t="shared" si="24"/>
        <v>0</v>
      </c>
      <c r="AB488" s="35">
        <v>488</v>
      </c>
    </row>
    <row r="489" spans="27:28" ht="13.5" hidden="1">
      <c r="AA489" s="35">
        <f ca="1" t="shared" si="24"/>
        <v>0</v>
      </c>
      <c r="AB489" s="35">
        <v>489</v>
      </c>
    </row>
    <row r="490" spans="27:28" ht="13.5" hidden="1">
      <c r="AA490" s="35">
        <f ca="1" t="shared" si="24"/>
        <v>0</v>
      </c>
      <c r="AB490" s="35">
        <v>490</v>
      </c>
    </row>
    <row r="491" spans="27:28" ht="13.5" hidden="1">
      <c r="AA491" s="35">
        <f ca="1" t="shared" si="24"/>
        <v>0</v>
      </c>
      <c r="AB491" s="35">
        <v>491</v>
      </c>
    </row>
    <row r="492" spans="27:28" ht="13.5" hidden="1">
      <c r="AA492" s="35">
        <f ca="1" t="shared" si="24"/>
        <v>0</v>
      </c>
      <c r="AB492" s="35">
        <v>492</v>
      </c>
    </row>
    <row r="493" spans="27:28" ht="13.5" hidden="1">
      <c r="AA493" s="35">
        <f ca="1" t="shared" si="24"/>
        <v>0</v>
      </c>
      <c r="AB493" s="35">
        <v>493</v>
      </c>
    </row>
    <row r="494" spans="27:28" ht="13.5" hidden="1">
      <c r="AA494" s="35">
        <f ca="1" t="shared" si="24"/>
        <v>0</v>
      </c>
      <c r="AB494" s="35">
        <v>494</v>
      </c>
    </row>
    <row r="495" spans="27:28" ht="13.5" hidden="1">
      <c r="AA495" s="35">
        <f ca="1" t="shared" si="24"/>
        <v>0</v>
      </c>
      <c r="AB495" s="35">
        <v>495</v>
      </c>
    </row>
    <row r="496" spans="27:28" ht="13.5" hidden="1">
      <c r="AA496" s="35">
        <f ca="1" t="shared" si="24"/>
        <v>0</v>
      </c>
      <c r="AB496" s="35">
        <v>496</v>
      </c>
    </row>
    <row r="497" spans="27:28" ht="13.5" hidden="1">
      <c r="AA497" s="35">
        <f ca="1" t="shared" si="24"/>
        <v>0</v>
      </c>
      <c r="AB497" s="35">
        <v>497</v>
      </c>
    </row>
    <row r="498" spans="27:28" ht="13.5" hidden="1">
      <c r="AA498" s="35">
        <f ca="1" t="shared" si="24"/>
        <v>0</v>
      </c>
      <c r="AB498" s="35">
        <v>498</v>
      </c>
    </row>
    <row r="499" spans="27:28" ht="13.5" hidden="1">
      <c r="AA499" s="35">
        <f ca="1" t="shared" si="24"/>
        <v>0</v>
      </c>
      <c r="AB499" s="35">
        <v>499</v>
      </c>
    </row>
    <row r="500" spans="27:28" ht="13.5" hidden="1">
      <c r="AA500" s="35">
        <f ca="1" t="shared" si="24"/>
        <v>0</v>
      </c>
      <c r="AB500" s="35">
        <v>500</v>
      </c>
    </row>
    <row r="501" spans="27:28" ht="13.5" hidden="1">
      <c r="AA501" s="35">
        <f ca="1" t="shared" si="24"/>
        <v>0</v>
      </c>
      <c r="AB501" s="35">
        <v>501</v>
      </c>
    </row>
    <row r="502" spans="27:28" ht="13.5" hidden="1">
      <c r="AA502" s="35">
        <f ca="1" t="shared" si="24"/>
        <v>0</v>
      </c>
      <c r="AB502" s="35">
        <v>502</v>
      </c>
    </row>
    <row r="503" spans="27:28" ht="13.5" hidden="1">
      <c r="AA503" s="35">
        <f ca="1" t="shared" si="24"/>
        <v>0</v>
      </c>
      <c r="AB503" s="35">
        <v>503</v>
      </c>
    </row>
    <row r="504" spans="27:28" ht="13.5" hidden="1">
      <c r="AA504" s="35">
        <f ca="1" t="shared" si="24"/>
        <v>0</v>
      </c>
      <c r="AB504" s="35">
        <v>504</v>
      </c>
    </row>
    <row r="505" spans="27:28" ht="13.5" hidden="1">
      <c r="AA505" s="35">
        <f ca="1" t="shared" si="24"/>
        <v>0</v>
      </c>
      <c r="AB505" s="35">
        <v>505</v>
      </c>
    </row>
    <row r="506" spans="27:28" ht="13.5" hidden="1">
      <c r="AA506" s="35">
        <f ca="1" t="shared" si="24"/>
        <v>0</v>
      </c>
      <c r="AB506" s="35">
        <v>506</v>
      </c>
    </row>
    <row r="507" spans="27:28" ht="13.5" hidden="1">
      <c r="AA507" s="35">
        <f ca="1" t="shared" si="24"/>
        <v>0</v>
      </c>
      <c r="AB507" s="35">
        <v>507</v>
      </c>
    </row>
    <row r="508" spans="27:28" ht="13.5" hidden="1">
      <c r="AA508" s="35">
        <f ca="1" t="shared" si="24"/>
        <v>0</v>
      </c>
      <c r="AB508" s="35">
        <v>508</v>
      </c>
    </row>
    <row r="509" spans="27:28" ht="13.5" hidden="1">
      <c r="AA509" s="35">
        <f ca="1" t="shared" si="24"/>
        <v>0</v>
      </c>
      <c r="AB509" s="35">
        <v>509</v>
      </c>
    </row>
    <row r="510" spans="27:28" ht="13.5" hidden="1">
      <c r="AA510" s="35">
        <f ca="1" t="shared" si="24"/>
        <v>0</v>
      </c>
      <c r="AB510" s="35">
        <v>510</v>
      </c>
    </row>
    <row r="511" spans="27:28" ht="13.5" hidden="1">
      <c r="AA511" s="35">
        <f ca="1" t="shared" si="24"/>
        <v>0</v>
      </c>
      <c r="AB511" s="35">
        <v>511</v>
      </c>
    </row>
    <row r="512" spans="27:28" ht="13.5" hidden="1">
      <c r="AA512" s="35">
        <f ca="1" t="shared" si="24"/>
        <v>0</v>
      </c>
      <c r="AB512" s="35">
        <v>512</v>
      </c>
    </row>
    <row r="513" spans="27:28" ht="13.5" hidden="1">
      <c r="AA513" s="35">
        <f ca="1" t="shared" si="24"/>
        <v>0</v>
      </c>
      <c r="AB513" s="35">
        <v>513</v>
      </c>
    </row>
    <row r="514" spans="27:28" ht="13.5" hidden="1">
      <c r="AA514" s="35">
        <f ca="1" t="shared" si="24"/>
        <v>0</v>
      </c>
      <c r="AB514" s="35">
        <v>514</v>
      </c>
    </row>
    <row r="515" spans="27:28" ht="13.5" hidden="1">
      <c r="AA515" s="35">
        <f ca="1" t="shared" si="24"/>
        <v>0</v>
      </c>
      <c r="AB515" s="35">
        <v>515</v>
      </c>
    </row>
    <row r="516" spans="27:28" ht="13.5" hidden="1">
      <c r="AA516" s="35">
        <f ca="1" t="shared" si="24"/>
        <v>0</v>
      </c>
      <c r="AB516" s="35">
        <v>516</v>
      </c>
    </row>
    <row r="517" spans="27:28" ht="13.5" hidden="1">
      <c r="AA517" s="35">
        <f ca="1" t="shared" si="25" ref="AA517:AA580">INDIRECT($W$6&amp;"!"&amp;"B"&amp;ROW(B517))</f>
        <v>0</v>
      </c>
      <c r="AB517" s="35">
        <v>517</v>
      </c>
    </row>
    <row r="518" spans="27:28" ht="13.5" hidden="1">
      <c r="AA518" s="35">
        <f ca="1" t="shared" si="25"/>
        <v>0</v>
      </c>
      <c r="AB518" s="35">
        <v>518</v>
      </c>
    </row>
    <row r="519" spans="27:28" ht="13.5" hidden="1">
      <c r="AA519" s="35">
        <f ca="1" t="shared" si="25"/>
        <v>0</v>
      </c>
      <c r="AB519" s="35">
        <v>519</v>
      </c>
    </row>
    <row r="520" spans="27:28" ht="13.5" hidden="1">
      <c r="AA520" s="35">
        <f ca="1" t="shared" si="25"/>
        <v>0</v>
      </c>
      <c r="AB520" s="35">
        <v>520</v>
      </c>
    </row>
    <row r="521" spans="27:28" ht="13.5" hidden="1">
      <c r="AA521" s="35">
        <f ca="1" t="shared" si="25"/>
        <v>0</v>
      </c>
      <c r="AB521" s="35">
        <v>521</v>
      </c>
    </row>
    <row r="522" spans="27:28" ht="13.5" hidden="1">
      <c r="AA522" s="35">
        <f ca="1" t="shared" si="25"/>
        <v>0</v>
      </c>
      <c r="AB522" s="35">
        <v>522</v>
      </c>
    </row>
    <row r="523" spans="27:28" ht="13.5" hidden="1">
      <c r="AA523" s="35">
        <f ca="1" t="shared" si="25"/>
        <v>0</v>
      </c>
      <c r="AB523" s="35">
        <v>523</v>
      </c>
    </row>
    <row r="524" spans="27:28" ht="13.5" hidden="1">
      <c r="AA524" s="35">
        <f ca="1" t="shared" si="25"/>
        <v>0</v>
      </c>
      <c r="AB524" s="35">
        <v>524</v>
      </c>
    </row>
    <row r="525" spans="27:28" ht="13.5" hidden="1">
      <c r="AA525" s="35">
        <f ca="1" t="shared" si="25"/>
        <v>0</v>
      </c>
      <c r="AB525" s="35">
        <v>525</v>
      </c>
    </row>
    <row r="526" spans="27:28" ht="13.5" hidden="1">
      <c r="AA526" s="35">
        <f ca="1" t="shared" si="25"/>
        <v>0</v>
      </c>
      <c r="AB526" s="35">
        <v>526</v>
      </c>
    </row>
    <row r="527" spans="27:28" ht="13.5" hidden="1">
      <c r="AA527" s="35">
        <f ca="1" t="shared" si="25"/>
        <v>0</v>
      </c>
      <c r="AB527" s="35">
        <v>527</v>
      </c>
    </row>
    <row r="528" spans="27:28" ht="13.5" hidden="1">
      <c r="AA528" s="35">
        <f ca="1" t="shared" si="25"/>
        <v>0</v>
      </c>
      <c r="AB528" s="35">
        <v>528</v>
      </c>
    </row>
    <row r="529" spans="27:28" ht="13.5" hidden="1">
      <c r="AA529" s="35">
        <f ca="1" t="shared" si="25"/>
        <v>0</v>
      </c>
      <c r="AB529" s="35">
        <v>529</v>
      </c>
    </row>
    <row r="530" spans="27:28" ht="13.5" hidden="1">
      <c r="AA530" s="35">
        <f ca="1" t="shared" si="25"/>
        <v>0</v>
      </c>
      <c r="AB530" s="35">
        <v>530</v>
      </c>
    </row>
    <row r="531" spans="27:28" ht="13.5" hidden="1">
      <c r="AA531" s="35">
        <f ca="1" t="shared" si="25"/>
        <v>0</v>
      </c>
      <c r="AB531" s="35">
        <v>531</v>
      </c>
    </row>
    <row r="532" spans="27:28" ht="13.5" hidden="1">
      <c r="AA532" s="35">
        <f ca="1" t="shared" si="25"/>
        <v>0</v>
      </c>
      <c r="AB532" s="35">
        <v>532</v>
      </c>
    </row>
    <row r="533" spans="27:28" ht="13.5" hidden="1">
      <c r="AA533" s="35">
        <f ca="1" t="shared" si="25"/>
        <v>0</v>
      </c>
      <c r="AB533" s="35">
        <v>533</v>
      </c>
    </row>
    <row r="534" spans="27:28" ht="13.5" hidden="1">
      <c r="AA534" s="35">
        <f ca="1" t="shared" si="25"/>
        <v>0</v>
      </c>
      <c r="AB534" s="35">
        <v>534</v>
      </c>
    </row>
    <row r="535" spans="27:28" ht="13.5" hidden="1">
      <c r="AA535" s="35">
        <f ca="1" t="shared" si="25"/>
        <v>0</v>
      </c>
      <c r="AB535" s="35">
        <v>535</v>
      </c>
    </row>
    <row r="536" spans="27:28" ht="13.5" hidden="1">
      <c r="AA536" s="35">
        <f ca="1" t="shared" si="25"/>
        <v>0</v>
      </c>
      <c r="AB536" s="35">
        <v>536</v>
      </c>
    </row>
    <row r="537" spans="27:28" ht="13.5" hidden="1">
      <c r="AA537" s="35">
        <f ca="1" t="shared" si="25"/>
        <v>0</v>
      </c>
      <c r="AB537" s="35">
        <v>537</v>
      </c>
    </row>
    <row r="538" spans="27:28" ht="13.5" hidden="1">
      <c r="AA538" s="35">
        <f ca="1" t="shared" si="25"/>
        <v>0</v>
      </c>
      <c r="AB538" s="35">
        <v>538</v>
      </c>
    </row>
    <row r="539" spans="27:28" ht="13.5" hidden="1">
      <c r="AA539" s="35">
        <f ca="1" t="shared" si="25"/>
        <v>0</v>
      </c>
      <c r="AB539" s="35">
        <v>539</v>
      </c>
    </row>
    <row r="540" spans="27:28" ht="13.5" hidden="1">
      <c r="AA540" s="35">
        <f ca="1" t="shared" si="25"/>
        <v>0</v>
      </c>
      <c r="AB540" s="35">
        <v>540</v>
      </c>
    </row>
    <row r="541" spans="27:28" ht="13.5" hidden="1">
      <c r="AA541" s="35">
        <f ca="1" t="shared" si="25"/>
        <v>0</v>
      </c>
      <c r="AB541" s="35">
        <v>541</v>
      </c>
    </row>
    <row r="542" spans="27:28" ht="13.5" hidden="1">
      <c r="AA542" s="35">
        <f ca="1" t="shared" si="25"/>
        <v>0</v>
      </c>
      <c r="AB542" s="35">
        <v>542</v>
      </c>
    </row>
    <row r="543" spans="27:28" ht="13.5" hidden="1">
      <c r="AA543" s="35">
        <f ca="1" t="shared" si="25"/>
        <v>0</v>
      </c>
      <c r="AB543" s="35">
        <v>543</v>
      </c>
    </row>
    <row r="544" spans="27:28" ht="13.5" hidden="1">
      <c r="AA544" s="35">
        <f ca="1" t="shared" si="25"/>
        <v>0</v>
      </c>
      <c r="AB544" s="35">
        <v>544</v>
      </c>
    </row>
    <row r="545" spans="27:28" ht="13.5" hidden="1">
      <c r="AA545" s="35">
        <f ca="1" t="shared" si="25"/>
        <v>0</v>
      </c>
      <c r="AB545" s="35">
        <v>545</v>
      </c>
    </row>
    <row r="546" spans="27:28" ht="13.5" hidden="1">
      <c r="AA546" s="35">
        <f ca="1" t="shared" si="25"/>
        <v>0</v>
      </c>
      <c r="AB546" s="35">
        <v>546</v>
      </c>
    </row>
    <row r="547" spans="27:28" ht="13.5" hidden="1">
      <c r="AA547" s="35">
        <f ca="1" t="shared" si="25"/>
        <v>0</v>
      </c>
      <c r="AB547" s="35">
        <v>547</v>
      </c>
    </row>
    <row r="548" spans="27:28" ht="13.5" hidden="1">
      <c r="AA548" s="35">
        <f ca="1" t="shared" si="25"/>
        <v>0</v>
      </c>
      <c r="AB548" s="35">
        <v>548</v>
      </c>
    </row>
    <row r="549" spans="27:28" ht="13.5" hidden="1">
      <c r="AA549" s="35">
        <f ca="1" t="shared" si="25"/>
        <v>0</v>
      </c>
      <c r="AB549" s="35">
        <v>549</v>
      </c>
    </row>
    <row r="550" spans="27:28" ht="13.5" hidden="1">
      <c r="AA550" s="35">
        <f ca="1" t="shared" si="25"/>
        <v>0</v>
      </c>
      <c r="AB550" s="35">
        <v>550</v>
      </c>
    </row>
    <row r="551" spans="27:28" ht="13.5" hidden="1">
      <c r="AA551" s="35">
        <f ca="1" t="shared" si="25"/>
        <v>0</v>
      </c>
      <c r="AB551" s="35">
        <v>551</v>
      </c>
    </row>
    <row r="552" spans="27:28" ht="13.5" hidden="1">
      <c r="AA552" s="35">
        <f ca="1" t="shared" si="25"/>
        <v>0</v>
      </c>
      <c r="AB552" s="35">
        <v>552</v>
      </c>
    </row>
    <row r="553" spans="27:28" ht="13.5" hidden="1">
      <c r="AA553" s="35">
        <f ca="1" t="shared" si="25"/>
        <v>0</v>
      </c>
      <c r="AB553" s="35">
        <v>553</v>
      </c>
    </row>
    <row r="554" spans="27:28" ht="13.5" hidden="1">
      <c r="AA554" s="35">
        <f ca="1" t="shared" si="25"/>
        <v>0</v>
      </c>
      <c r="AB554" s="35">
        <v>554</v>
      </c>
    </row>
    <row r="555" spans="27:28" ht="13.5" hidden="1">
      <c r="AA555" s="35">
        <f ca="1" t="shared" si="25"/>
        <v>0</v>
      </c>
      <c r="AB555" s="35">
        <v>555</v>
      </c>
    </row>
    <row r="556" spans="27:28" ht="13.5" hidden="1">
      <c r="AA556" s="35">
        <f ca="1" t="shared" si="25"/>
        <v>0</v>
      </c>
      <c r="AB556" s="35">
        <v>556</v>
      </c>
    </row>
    <row r="557" spans="27:28" ht="13.5" hidden="1">
      <c r="AA557" s="35">
        <f ca="1" t="shared" si="25"/>
        <v>0</v>
      </c>
      <c r="AB557" s="35">
        <v>557</v>
      </c>
    </row>
    <row r="558" spans="27:28" ht="13.5" hidden="1">
      <c r="AA558" s="35">
        <f ca="1" t="shared" si="25"/>
        <v>0</v>
      </c>
      <c r="AB558" s="35">
        <v>558</v>
      </c>
    </row>
    <row r="559" spans="27:28" ht="13.5" hidden="1">
      <c r="AA559" s="35">
        <f ca="1" t="shared" si="25"/>
        <v>0</v>
      </c>
      <c r="AB559" s="35">
        <v>559</v>
      </c>
    </row>
    <row r="560" spans="27:28" ht="13.5" hidden="1">
      <c r="AA560" s="35">
        <f ca="1" t="shared" si="25"/>
        <v>0</v>
      </c>
      <c r="AB560" s="35">
        <v>560</v>
      </c>
    </row>
    <row r="561" spans="27:28" ht="13.5" hidden="1">
      <c r="AA561" s="35">
        <f ca="1" t="shared" si="25"/>
        <v>0</v>
      </c>
      <c r="AB561" s="35">
        <v>561</v>
      </c>
    </row>
    <row r="562" spans="27:28" ht="13.5" hidden="1">
      <c r="AA562" s="35">
        <f ca="1" t="shared" si="25"/>
        <v>0</v>
      </c>
      <c r="AB562" s="35">
        <v>562</v>
      </c>
    </row>
    <row r="563" spans="27:28" ht="13.5" hidden="1">
      <c r="AA563" s="35">
        <f ca="1" t="shared" si="25"/>
        <v>0</v>
      </c>
      <c r="AB563" s="35">
        <v>563</v>
      </c>
    </row>
    <row r="564" spans="27:28" ht="13.5" hidden="1">
      <c r="AA564" s="35">
        <f ca="1" t="shared" si="25"/>
        <v>0</v>
      </c>
      <c r="AB564" s="35">
        <v>564</v>
      </c>
    </row>
    <row r="565" spans="27:28" ht="13.5" hidden="1">
      <c r="AA565" s="35">
        <f ca="1" t="shared" si="25"/>
        <v>0</v>
      </c>
      <c r="AB565" s="35">
        <v>565</v>
      </c>
    </row>
    <row r="566" spans="27:28" ht="13.5" hidden="1">
      <c r="AA566" s="35">
        <f ca="1" t="shared" si="25"/>
        <v>0</v>
      </c>
      <c r="AB566" s="35">
        <v>566</v>
      </c>
    </row>
    <row r="567" spans="27:28" ht="13.5" hidden="1">
      <c r="AA567" s="35">
        <f ca="1" t="shared" si="25"/>
        <v>0</v>
      </c>
      <c r="AB567" s="35">
        <v>567</v>
      </c>
    </row>
    <row r="568" spans="27:28" ht="13.5" hidden="1">
      <c r="AA568" s="35">
        <f ca="1" t="shared" si="25"/>
        <v>0</v>
      </c>
      <c r="AB568" s="35">
        <v>568</v>
      </c>
    </row>
    <row r="569" spans="27:28" ht="13.5" hidden="1">
      <c r="AA569" s="35">
        <f ca="1" t="shared" si="25"/>
        <v>0</v>
      </c>
      <c r="AB569" s="35">
        <v>569</v>
      </c>
    </row>
    <row r="570" spans="27:28" ht="13.5" hidden="1">
      <c r="AA570" s="35">
        <f ca="1" t="shared" si="25"/>
        <v>0</v>
      </c>
      <c r="AB570" s="35">
        <v>570</v>
      </c>
    </row>
    <row r="571" spans="27:28" ht="13.5" hidden="1">
      <c r="AA571" s="35">
        <f ca="1" t="shared" si="25"/>
        <v>0</v>
      </c>
      <c r="AB571" s="35">
        <v>571</v>
      </c>
    </row>
    <row r="572" spans="27:28" ht="13.5" hidden="1">
      <c r="AA572" s="35">
        <f ca="1" t="shared" si="25"/>
        <v>0</v>
      </c>
      <c r="AB572" s="35">
        <v>572</v>
      </c>
    </row>
    <row r="573" spans="27:28" ht="13.5" hidden="1">
      <c r="AA573" s="35">
        <f ca="1" t="shared" si="25"/>
        <v>0</v>
      </c>
      <c r="AB573" s="35">
        <v>573</v>
      </c>
    </row>
    <row r="574" spans="27:28" ht="13.5" hidden="1">
      <c r="AA574" s="35">
        <f ca="1" t="shared" si="25"/>
        <v>0</v>
      </c>
      <c r="AB574" s="35">
        <v>574</v>
      </c>
    </row>
    <row r="575" spans="27:28" ht="13.5" hidden="1">
      <c r="AA575" s="35">
        <f ca="1" t="shared" si="25"/>
        <v>0</v>
      </c>
      <c r="AB575" s="35">
        <v>575</v>
      </c>
    </row>
    <row r="576" spans="27:28" ht="13.5" hidden="1">
      <c r="AA576" s="35">
        <f ca="1" t="shared" si="25"/>
        <v>0</v>
      </c>
      <c r="AB576" s="35">
        <v>576</v>
      </c>
    </row>
    <row r="577" spans="27:28" ht="13.5" hidden="1">
      <c r="AA577" s="35">
        <f ca="1" t="shared" si="25"/>
        <v>0</v>
      </c>
      <c r="AB577" s="35">
        <v>577</v>
      </c>
    </row>
    <row r="578" spans="27:28" ht="13.5" hidden="1">
      <c r="AA578" s="35">
        <f ca="1" t="shared" si="25"/>
        <v>0</v>
      </c>
      <c r="AB578" s="35">
        <v>578</v>
      </c>
    </row>
    <row r="579" spans="27:28" ht="13.5" hidden="1">
      <c r="AA579" s="35">
        <f ca="1" t="shared" si="25"/>
        <v>0</v>
      </c>
      <c r="AB579" s="35">
        <v>579</v>
      </c>
    </row>
    <row r="580" spans="27:28" ht="13.5" hidden="1">
      <c r="AA580" s="35">
        <f ca="1" t="shared" si="25"/>
        <v>0</v>
      </c>
      <c r="AB580" s="35">
        <v>580</v>
      </c>
    </row>
    <row r="581" spans="27:28" ht="13.5" hidden="1">
      <c r="AA581" s="35">
        <f ca="1" t="shared" si="26" ref="AA581:AA644">INDIRECT($W$6&amp;"!"&amp;"B"&amp;ROW(B581))</f>
        <v>0</v>
      </c>
      <c r="AB581" s="35">
        <v>581</v>
      </c>
    </row>
    <row r="582" spans="27:28" ht="13.5" hidden="1">
      <c r="AA582" s="35">
        <f ca="1" t="shared" si="26"/>
        <v>0</v>
      </c>
      <c r="AB582" s="35">
        <v>582</v>
      </c>
    </row>
    <row r="583" spans="27:28" ht="13.5" hidden="1">
      <c r="AA583" s="35">
        <f ca="1" t="shared" si="26"/>
        <v>0</v>
      </c>
      <c r="AB583" s="35">
        <v>583</v>
      </c>
    </row>
    <row r="584" spans="27:28" ht="13.5" hidden="1">
      <c r="AA584" s="35">
        <f ca="1" t="shared" si="26"/>
        <v>0</v>
      </c>
      <c r="AB584" s="35">
        <v>584</v>
      </c>
    </row>
    <row r="585" spans="27:28" ht="13.5" hidden="1">
      <c r="AA585" s="35">
        <f ca="1" t="shared" si="26"/>
        <v>0</v>
      </c>
      <c r="AB585" s="35">
        <v>585</v>
      </c>
    </row>
    <row r="586" spans="27:28" ht="13.5" hidden="1">
      <c r="AA586" s="35">
        <f ca="1" t="shared" si="26"/>
        <v>0</v>
      </c>
      <c r="AB586" s="35">
        <v>586</v>
      </c>
    </row>
    <row r="587" spans="27:28" ht="13.5" hidden="1">
      <c r="AA587" s="35">
        <f ca="1" t="shared" si="26"/>
        <v>0</v>
      </c>
      <c r="AB587" s="35">
        <v>587</v>
      </c>
    </row>
    <row r="588" spans="27:28" ht="13.5" hidden="1">
      <c r="AA588" s="35">
        <f ca="1" t="shared" si="26"/>
        <v>0</v>
      </c>
      <c r="AB588" s="35">
        <v>588</v>
      </c>
    </row>
    <row r="589" spans="27:28" ht="13.5" hidden="1">
      <c r="AA589" s="35">
        <f ca="1" t="shared" si="26"/>
        <v>0</v>
      </c>
      <c r="AB589" s="35">
        <v>589</v>
      </c>
    </row>
    <row r="590" spans="27:28" ht="13.5" hidden="1">
      <c r="AA590" s="35">
        <f ca="1" t="shared" si="26"/>
        <v>0</v>
      </c>
      <c r="AB590" s="35">
        <v>590</v>
      </c>
    </row>
    <row r="591" spans="27:28" ht="13.5" hidden="1">
      <c r="AA591" s="35">
        <f ca="1" t="shared" si="26"/>
        <v>0</v>
      </c>
      <c r="AB591" s="35">
        <v>591</v>
      </c>
    </row>
    <row r="592" spans="27:28" ht="13.5" hidden="1">
      <c r="AA592" s="35">
        <f ca="1" t="shared" si="26"/>
        <v>0</v>
      </c>
      <c r="AB592" s="35">
        <v>592</v>
      </c>
    </row>
    <row r="593" spans="27:28" ht="13.5" hidden="1">
      <c r="AA593" s="35">
        <f ca="1" t="shared" si="26"/>
        <v>0</v>
      </c>
      <c r="AB593" s="35">
        <v>593</v>
      </c>
    </row>
    <row r="594" spans="27:28" ht="13.5" hidden="1">
      <c r="AA594" s="35">
        <f ca="1" t="shared" si="26"/>
        <v>0</v>
      </c>
      <c r="AB594" s="35">
        <v>594</v>
      </c>
    </row>
    <row r="595" spans="27:28" ht="13.5" hidden="1">
      <c r="AA595" s="35">
        <f ca="1" t="shared" si="26"/>
        <v>0</v>
      </c>
      <c r="AB595" s="35">
        <v>595</v>
      </c>
    </row>
    <row r="596" spans="27:28" ht="13.5" hidden="1">
      <c r="AA596" s="35">
        <f ca="1" t="shared" si="26"/>
        <v>0</v>
      </c>
      <c r="AB596" s="35">
        <v>596</v>
      </c>
    </row>
    <row r="597" spans="27:28" ht="13.5" hidden="1">
      <c r="AA597" s="35">
        <f ca="1" t="shared" si="26"/>
        <v>0</v>
      </c>
      <c r="AB597" s="35">
        <v>597</v>
      </c>
    </row>
    <row r="598" spans="27:28" ht="13.5" hidden="1">
      <c r="AA598" s="35">
        <f ca="1" t="shared" si="26"/>
        <v>0</v>
      </c>
      <c r="AB598" s="35">
        <v>598</v>
      </c>
    </row>
    <row r="599" spans="27:28" ht="13.5" hidden="1">
      <c r="AA599" s="35">
        <f ca="1" t="shared" si="26"/>
        <v>0</v>
      </c>
      <c r="AB599" s="35">
        <v>599</v>
      </c>
    </row>
    <row r="600" spans="27:28" ht="13.5" hidden="1">
      <c r="AA600" s="35">
        <f ca="1" t="shared" si="26"/>
        <v>0</v>
      </c>
      <c r="AB600" s="35">
        <v>600</v>
      </c>
    </row>
    <row r="601" spans="27:28" ht="13.5" hidden="1">
      <c r="AA601" s="35">
        <f ca="1" t="shared" si="26"/>
        <v>0</v>
      </c>
      <c r="AB601" s="35">
        <v>601</v>
      </c>
    </row>
    <row r="602" spans="27:28" ht="13.5" hidden="1">
      <c r="AA602" s="35">
        <f ca="1" t="shared" si="26"/>
        <v>0</v>
      </c>
      <c r="AB602" s="35">
        <v>602</v>
      </c>
    </row>
    <row r="603" spans="27:28" ht="13.5" hidden="1">
      <c r="AA603" s="35">
        <f ca="1" t="shared" si="26"/>
        <v>0</v>
      </c>
      <c r="AB603" s="35">
        <v>603</v>
      </c>
    </row>
    <row r="604" spans="27:28" ht="13.5" hidden="1">
      <c r="AA604" s="35">
        <f ca="1" t="shared" si="26"/>
        <v>0</v>
      </c>
      <c r="AB604" s="35">
        <v>604</v>
      </c>
    </row>
    <row r="605" spans="27:28" ht="13.5" hidden="1">
      <c r="AA605" s="35">
        <f ca="1" t="shared" si="26"/>
        <v>0</v>
      </c>
      <c r="AB605" s="35">
        <v>605</v>
      </c>
    </row>
    <row r="606" spans="27:28" ht="13.5" hidden="1">
      <c r="AA606" s="35">
        <f ca="1" t="shared" si="26"/>
        <v>0</v>
      </c>
      <c r="AB606" s="35">
        <v>606</v>
      </c>
    </row>
    <row r="607" spans="27:28" ht="13.5" hidden="1">
      <c r="AA607" s="35">
        <f ca="1" t="shared" si="26"/>
        <v>0</v>
      </c>
      <c r="AB607" s="35">
        <v>607</v>
      </c>
    </row>
    <row r="608" spans="27:28" ht="13.5" hidden="1">
      <c r="AA608" s="35">
        <f ca="1" t="shared" si="26"/>
        <v>0</v>
      </c>
      <c r="AB608" s="35">
        <v>608</v>
      </c>
    </row>
    <row r="609" spans="27:28" ht="13.5" hidden="1">
      <c r="AA609" s="35">
        <f ca="1" t="shared" si="26"/>
        <v>0</v>
      </c>
      <c r="AB609" s="35">
        <v>609</v>
      </c>
    </row>
    <row r="610" spans="27:28" ht="13.5" hidden="1">
      <c r="AA610" s="35">
        <f ca="1" t="shared" si="26"/>
        <v>0</v>
      </c>
      <c r="AB610" s="35">
        <v>610</v>
      </c>
    </row>
    <row r="611" spans="27:28" ht="13.5" hidden="1">
      <c r="AA611" s="35">
        <f ca="1" t="shared" si="26"/>
        <v>0</v>
      </c>
      <c r="AB611" s="35">
        <v>611</v>
      </c>
    </row>
    <row r="612" spans="27:28" ht="13.5" hidden="1">
      <c r="AA612" s="35">
        <f ca="1" t="shared" si="26"/>
        <v>0</v>
      </c>
      <c r="AB612" s="35">
        <v>612</v>
      </c>
    </row>
    <row r="613" spans="27:28" ht="13.5" hidden="1">
      <c r="AA613" s="35">
        <f ca="1" t="shared" si="26"/>
        <v>0</v>
      </c>
      <c r="AB613" s="35">
        <v>613</v>
      </c>
    </row>
    <row r="614" spans="27:28" ht="13.5" hidden="1">
      <c r="AA614" s="35">
        <f ca="1" t="shared" si="26"/>
        <v>0</v>
      </c>
      <c r="AB614" s="35">
        <v>614</v>
      </c>
    </row>
    <row r="615" spans="27:28" ht="13.5" hidden="1">
      <c r="AA615" s="35">
        <f ca="1" t="shared" si="26"/>
        <v>0</v>
      </c>
      <c r="AB615" s="35">
        <v>615</v>
      </c>
    </row>
    <row r="616" spans="27:28" ht="13.5" hidden="1">
      <c r="AA616" s="35">
        <f ca="1" t="shared" si="26"/>
        <v>0</v>
      </c>
      <c r="AB616" s="35">
        <v>616</v>
      </c>
    </row>
    <row r="617" spans="27:28" ht="13.5" hidden="1">
      <c r="AA617" s="35">
        <f ca="1" t="shared" si="26"/>
        <v>0</v>
      </c>
      <c r="AB617" s="35">
        <v>617</v>
      </c>
    </row>
    <row r="618" spans="27:28" ht="13.5" hidden="1">
      <c r="AA618" s="35">
        <f ca="1" t="shared" si="26"/>
        <v>0</v>
      </c>
      <c r="AB618" s="35">
        <v>618</v>
      </c>
    </row>
    <row r="619" spans="27:28" ht="13.5" hidden="1">
      <c r="AA619" s="35">
        <f ca="1" t="shared" si="26"/>
        <v>0</v>
      </c>
      <c r="AB619" s="35">
        <v>619</v>
      </c>
    </row>
    <row r="620" spans="27:28" ht="13.5" hidden="1">
      <c r="AA620" s="35">
        <f ca="1" t="shared" si="26"/>
        <v>0</v>
      </c>
      <c r="AB620" s="35">
        <v>620</v>
      </c>
    </row>
    <row r="621" spans="27:28" ht="13.5" hidden="1">
      <c r="AA621" s="35">
        <f ca="1" t="shared" si="26"/>
        <v>0</v>
      </c>
      <c r="AB621" s="35">
        <v>621</v>
      </c>
    </row>
    <row r="622" spans="27:28" ht="13.5" hidden="1">
      <c r="AA622" s="35">
        <f ca="1" t="shared" si="26"/>
        <v>0</v>
      </c>
      <c r="AB622" s="35">
        <v>622</v>
      </c>
    </row>
    <row r="623" spans="27:28" ht="13.5" hidden="1">
      <c r="AA623" s="35">
        <f ca="1" t="shared" si="26"/>
        <v>0</v>
      </c>
      <c r="AB623" s="35">
        <v>623</v>
      </c>
    </row>
    <row r="624" spans="27:28" ht="13.5" hidden="1">
      <c r="AA624" s="35">
        <f ca="1" t="shared" si="26"/>
        <v>0</v>
      </c>
      <c r="AB624" s="35">
        <v>624</v>
      </c>
    </row>
    <row r="625" spans="27:28" ht="13.5" hidden="1">
      <c r="AA625" s="35">
        <f ca="1" t="shared" si="26"/>
        <v>0</v>
      </c>
      <c r="AB625" s="35">
        <v>625</v>
      </c>
    </row>
    <row r="626" spans="27:28" ht="13.5" hidden="1">
      <c r="AA626" s="35">
        <f ca="1" t="shared" si="26"/>
        <v>0</v>
      </c>
      <c r="AB626" s="35">
        <v>626</v>
      </c>
    </row>
    <row r="627" spans="27:28" ht="13.5" hidden="1">
      <c r="AA627" s="35">
        <f ca="1" t="shared" si="26"/>
        <v>0</v>
      </c>
      <c r="AB627" s="35">
        <v>627</v>
      </c>
    </row>
    <row r="628" spans="27:28" ht="13.5" hidden="1">
      <c r="AA628" s="35">
        <f ca="1" t="shared" si="26"/>
        <v>0</v>
      </c>
      <c r="AB628" s="35">
        <v>628</v>
      </c>
    </row>
    <row r="629" spans="27:28" ht="13.5" hidden="1">
      <c r="AA629" s="35">
        <f ca="1" t="shared" si="26"/>
        <v>0</v>
      </c>
      <c r="AB629" s="35">
        <v>629</v>
      </c>
    </row>
    <row r="630" spans="27:28" ht="13.5" hidden="1">
      <c r="AA630" s="35">
        <f ca="1" t="shared" si="26"/>
        <v>0</v>
      </c>
      <c r="AB630" s="35">
        <v>630</v>
      </c>
    </row>
    <row r="631" spans="27:28" ht="13.5" hidden="1">
      <c r="AA631" s="35">
        <f ca="1" t="shared" si="26"/>
        <v>0</v>
      </c>
      <c r="AB631" s="35">
        <v>631</v>
      </c>
    </row>
    <row r="632" spans="27:28" ht="13.5" hidden="1">
      <c r="AA632" s="35">
        <f ca="1" t="shared" si="26"/>
        <v>0</v>
      </c>
      <c r="AB632" s="35">
        <v>632</v>
      </c>
    </row>
    <row r="633" spans="27:28" ht="13.5" hidden="1">
      <c r="AA633" s="35">
        <f ca="1" t="shared" si="26"/>
        <v>0</v>
      </c>
      <c r="AB633" s="35">
        <v>633</v>
      </c>
    </row>
    <row r="634" spans="27:28" ht="13.5" hidden="1">
      <c r="AA634" s="35">
        <f ca="1" t="shared" si="26"/>
        <v>0</v>
      </c>
      <c r="AB634" s="35">
        <v>634</v>
      </c>
    </row>
    <row r="635" spans="27:28" ht="13.5" hidden="1">
      <c r="AA635" s="35">
        <f ca="1" t="shared" si="26"/>
        <v>0</v>
      </c>
      <c r="AB635" s="35">
        <v>635</v>
      </c>
    </row>
    <row r="636" spans="27:28" ht="13.5" hidden="1">
      <c r="AA636" s="35">
        <f ca="1" t="shared" si="26"/>
        <v>0</v>
      </c>
      <c r="AB636" s="35">
        <v>636</v>
      </c>
    </row>
    <row r="637" spans="27:28" ht="13.5" hidden="1">
      <c r="AA637" s="35">
        <f ca="1" t="shared" si="26"/>
        <v>0</v>
      </c>
      <c r="AB637" s="35">
        <v>637</v>
      </c>
    </row>
    <row r="638" spans="27:28" ht="13.5" hidden="1">
      <c r="AA638" s="35">
        <f ca="1" t="shared" si="26"/>
        <v>0</v>
      </c>
      <c r="AB638" s="35">
        <v>638</v>
      </c>
    </row>
    <row r="639" spans="27:28" ht="13.5" hidden="1">
      <c r="AA639" s="35">
        <f ca="1" t="shared" si="26"/>
        <v>0</v>
      </c>
      <c r="AB639" s="35">
        <v>639</v>
      </c>
    </row>
    <row r="640" spans="27:28" ht="13.5" hidden="1">
      <c r="AA640" s="35">
        <f ca="1" t="shared" si="26"/>
        <v>0</v>
      </c>
      <c r="AB640" s="35">
        <v>640</v>
      </c>
    </row>
    <row r="641" spans="27:28" ht="13.5" hidden="1">
      <c r="AA641" s="35">
        <f ca="1" t="shared" si="26"/>
        <v>0</v>
      </c>
      <c r="AB641" s="35">
        <v>641</v>
      </c>
    </row>
    <row r="642" spans="27:28" ht="13.5" hidden="1">
      <c r="AA642" s="35">
        <f ca="1" t="shared" si="26"/>
        <v>0</v>
      </c>
      <c r="AB642" s="35">
        <v>642</v>
      </c>
    </row>
    <row r="643" spans="27:28" ht="13.5" hidden="1">
      <c r="AA643" s="35">
        <f ca="1" t="shared" si="26"/>
        <v>0</v>
      </c>
      <c r="AB643" s="35">
        <v>643</v>
      </c>
    </row>
    <row r="644" spans="27:28" ht="13.5" hidden="1">
      <c r="AA644" s="35">
        <f ca="1" t="shared" si="26"/>
        <v>0</v>
      </c>
      <c r="AB644" s="35">
        <v>644</v>
      </c>
    </row>
    <row r="645" spans="27:28" ht="13.5" hidden="1">
      <c r="AA645" s="35">
        <f ca="1" t="shared" si="27" ref="AA645:AA708">INDIRECT($W$6&amp;"!"&amp;"B"&amp;ROW(B645))</f>
        <v>0</v>
      </c>
      <c r="AB645" s="35">
        <v>645</v>
      </c>
    </row>
    <row r="646" spans="27:28" ht="13.5" hidden="1">
      <c r="AA646" s="35">
        <f ca="1" t="shared" si="27"/>
        <v>0</v>
      </c>
      <c r="AB646" s="35">
        <v>646</v>
      </c>
    </row>
    <row r="647" spans="27:28" ht="13.5" hidden="1">
      <c r="AA647" s="35">
        <f ca="1" t="shared" si="27"/>
        <v>0</v>
      </c>
      <c r="AB647" s="35">
        <v>647</v>
      </c>
    </row>
    <row r="648" spans="27:28" ht="13.5" hidden="1">
      <c r="AA648" s="35">
        <f ca="1" t="shared" si="27"/>
        <v>0</v>
      </c>
      <c r="AB648" s="35">
        <v>648</v>
      </c>
    </row>
    <row r="649" spans="27:28" ht="13.5" hidden="1">
      <c r="AA649" s="35">
        <f ca="1" t="shared" si="27"/>
        <v>0</v>
      </c>
      <c r="AB649" s="35">
        <v>649</v>
      </c>
    </row>
    <row r="650" spans="27:28" ht="13.5" hidden="1">
      <c r="AA650" s="35">
        <f ca="1" t="shared" si="27"/>
        <v>0</v>
      </c>
      <c r="AB650" s="35">
        <v>650</v>
      </c>
    </row>
    <row r="651" spans="27:28" ht="13.5" hidden="1">
      <c r="AA651" s="35">
        <f ca="1" t="shared" si="27"/>
        <v>0</v>
      </c>
      <c r="AB651" s="35">
        <v>651</v>
      </c>
    </row>
    <row r="652" spans="27:28" ht="13.5" hidden="1">
      <c r="AA652" s="35">
        <f ca="1" t="shared" si="27"/>
        <v>0</v>
      </c>
      <c r="AB652" s="35">
        <v>652</v>
      </c>
    </row>
    <row r="653" spans="27:28" ht="13.5" hidden="1">
      <c r="AA653" s="35">
        <f ca="1" t="shared" si="27"/>
        <v>0</v>
      </c>
      <c r="AB653" s="35">
        <v>653</v>
      </c>
    </row>
    <row r="654" spans="27:28" ht="13.5" hidden="1">
      <c r="AA654" s="35">
        <f ca="1" t="shared" si="27"/>
        <v>0</v>
      </c>
      <c r="AB654" s="35">
        <v>654</v>
      </c>
    </row>
    <row r="655" spans="27:28" ht="13.5" hidden="1">
      <c r="AA655" s="35">
        <f ca="1" t="shared" si="27"/>
        <v>0</v>
      </c>
      <c r="AB655" s="35">
        <v>655</v>
      </c>
    </row>
    <row r="656" spans="27:28" ht="13.5" hidden="1">
      <c r="AA656" s="35">
        <f ca="1" t="shared" si="27"/>
        <v>0</v>
      </c>
      <c r="AB656" s="35">
        <v>656</v>
      </c>
    </row>
    <row r="657" spans="27:28" ht="13.5" hidden="1">
      <c r="AA657" s="35">
        <f ca="1" t="shared" si="27"/>
        <v>0</v>
      </c>
      <c r="AB657" s="35">
        <v>657</v>
      </c>
    </row>
    <row r="658" spans="27:28" ht="13.5" hidden="1">
      <c r="AA658" s="35">
        <f ca="1" t="shared" si="27"/>
        <v>0</v>
      </c>
      <c r="AB658" s="35">
        <v>658</v>
      </c>
    </row>
    <row r="659" spans="27:28" ht="13.5" hidden="1">
      <c r="AA659" s="35">
        <f ca="1" t="shared" si="27"/>
        <v>0</v>
      </c>
      <c r="AB659" s="35">
        <v>659</v>
      </c>
    </row>
    <row r="660" spans="27:28" ht="13.5" hidden="1">
      <c r="AA660" s="35">
        <f ca="1" t="shared" si="27"/>
        <v>0</v>
      </c>
      <c r="AB660" s="35">
        <v>660</v>
      </c>
    </row>
    <row r="661" spans="27:28" ht="13.5" hidden="1">
      <c r="AA661" s="35">
        <f ca="1" t="shared" si="27"/>
        <v>0</v>
      </c>
      <c r="AB661" s="35">
        <v>661</v>
      </c>
    </row>
    <row r="662" spans="27:28" ht="13.5" hidden="1">
      <c r="AA662" s="35">
        <f ca="1" t="shared" si="27"/>
        <v>0</v>
      </c>
      <c r="AB662" s="35">
        <v>662</v>
      </c>
    </row>
    <row r="663" spans="27:28" ht="13.5" hidden="1">
      <c r="AA663" s="35">
        <f ca="1" t="shared" si="27"/>
        <v>0</v>
      </c>
      <c r="AB663" s="35">
        <v>663</v>
      </c>
    </row>
    <row r="664" spans="27:28" ht="13.5" hidden="1">
      <c r="AA664" s="35">
        <f ca="1" t="shared" si="27"/>
        <v>0</v>
      </c>
      <c r="AB664" s="35">
        <v>664</v>
      </c>
    </row>
    <row r="665" spans="27:28" ht="13.5" hidden="1">
      <c r="AA665" s="35">
        <f ca="1" t="shared" si="27"/>
        <v>0</v>
      </c>
      <c r="AB665" s="35">
        <v>665</v>
      </c>
    </row>
    <row r="666" spans="27:28" ht="13.5" hidden="1">
      <c r="AA666" s="35">
        <f ca="1" t="shared" si="27"/>
        <v>0</v>
      </c>
      <c r="AB666" s="35">
        <v>666</v>
      </c>
    </row>
    <row r="667" spans="27:28" ht="13.5" hidden="1">
      <c r="AA667" s="35">
        <f ca="1" t="shared" si="27"/>
        <v>0</v>
      </c>
      <c r="AB667" s="35">
        <v>667</v>
      </c>
    </row>
    <row r="668" spans="27:28" ht="13.5" hidden="1">
      <c r="AA668" s="35">
        <f ca="1" t="shared" si="27"/>
        <v>0</v>
      </c>
      <c r="AB668" s="35">
        <v>668</v>
      </c>
    </row>
    <row r="669" spans="27:28" ht="13.5" hidden="1">
      <c r="AA669" s="35">
        <f ca="1" t="shared" si="27"/>
        <v>0</v>
      </c>
      <c r="AB669" s="35">
        <v>669</v>
      </c>
    </row>
    <row r="670" spans="27:28" ht="13.5" hidden="1">
      <c r="AA670" s="35">
        <f ca="1" t="shared" si="27"/>
        <v>0</v>
      </c>
      <c r="AB670" s="35">
        <v>670</v>
      </c>
    </row>
    <row r="671" spans="27:28" ht="13.5" hidden="1">
      <c r="AA671" s="35">
        <f ca="1" t="shared" si="27"/>
        <v>0</v>
      </c>
      <c r="AB671" s="35">
        <v>671</v>
      </c>
    </row>
    <row r="672" spans="27:28" ht="13.5" hidden="1">
      <c r="AA672" s="35">
        <f ca="1" t="shared" si="27"/>
        <v>0</v>
      </c>
      <c r="AB672" s="35">
        <v>672</v>
      </c>
    </row>
    <row r="673" spans="27:28" ht="13.5" hidden="1">
      <c r="AA673" s="35">
        <f ca="1" t="shared" si="27"/>
        <v>0</v>
      </c>
      <c r="AB673" s="35">
        <v>673</v>
      </c>
    </row>
    <row r="674" spans="27:28" ht="13.5" hidden="1">
      <c r="AA674" s="35">
        <f ca="1" t="shared" si="27"/>
        <v>0</v>
      </c>
      <c r="AB674" s="35">
        <v>674</v>
      </c>
    </row>
    <row r="675" spans="27:28" ht="13.5" hidden="1">
      <c r="AA675" s="35">
        <f ca="1" t="shared" si="27"/>
        <v>0</v>
      </c>
      <c r="AB675" s="35">
        <v>675</v>
      </c>
    </row>
    <row r="676" spans="27:28" ht="13.5" hidden="1">
      <c r="AA676" s="35">
        <f ca="1" t="shared" si="27"/>
        <v>0</v>
      </c>
      <c r="AB676" s="35">
        <v>676</v>
      </c>
    </row>
    <row r="677" spans="27:28" ht="13.5" hidden="1">
      <c r="AA677" s="35">
        <f ca="1" t="shared" si="27"/>
        <v>0</v>
      </c>
      <c r="AB677" s="35">
        <v>677</v>
      </c>
    </row>
    <row r="678" spans="27:28" ht="13.5" hidden="1">
      <c r="AA678" s="35">
        <f ca="1" t="shared" si="27"/>
        <v>0</v>
      </c>
      <c r="AB678" s="35">
        <v>678</v>
      </c>
    </row>
    <row r="679" spans="27:28" ht="13.5" hidden="1">
      <c r="AA679" s="35">
        <f ca="1" t="shared" si="27"/>
        <v>0</v>
      </c>
      <c r="AB679" s="35">
        <v>679</v>
      </c>
    </row>
    <row r="680" spans="27:28" ht="13.5" hidden="1">
      <c r="AA680" s="35">
        <f ca="1" t="shared" si="27"/>
        <v>0</v>
      </c>
      <c r="AB680" s="35">
        <v>680</v>
      </c>
    </row>
    <row r="681" spans="27:28" ht="13.5" hidden="1">
      <c r="AA681" s="35">
        <f ca="1" t="shared" si="27"/>
        <v>0</v>
      </c>
      <c r="AB681" s="35">
        <v>681</v>
      </c>
    </row>
    <row r="682" spans="27:28" ht="13.5" hidden="1">
      <c r="AA682" s="35">
        <f ca="1" t="shared" si="27"/>
        <v>0</v>
      </c>
      <c r="AB682" s="35">
        <v>682</v>
      </c>
    </row>
    <row r="683" spans="27:28" ht="13.5" hidden="1">
      <c r="AA683" s="35">
        <f ca="1" t="shared" si="27"/>
        <v>0</v>
      </c>
      <c r="AB683" s="35">
        <v>683</v>
      </c>
    </row>
    <row r="684" spans="27:28" ht="13.5" hidden="1">
      <c r="AA684" s="35">
        <f ca="1" t="shared" si="27"/>
        <v>0</v>
      </c>
      <c r="AB684" s="35">
        <v>684</v>
      </c>
    </row>
    <row r="685" spans="27:28" ht="13.5" hidden="1">
      <c r="AA685" s="35">
        <f ca="1" t="shared" si="27"/>
        <v>0</v>
      </c>
      <c r="AB685" s="35">
        <v>685</v>
      </c>
    </row>
    <row r="686" spans="27:28" ht="13.5" hidden="1">
      <c r="AA686" s="35">
        <f ca="1" t="shared" si="27"/>
        <v>0</v>
      </c>
      <c r="AB686" s="35">
        <v>686</v>
      </c>
    </row>
    <row r="687" spans="27:28" ht="13.5" hidden="1">
      <c r="AA687" s="35">
        <f ca="1" t="shared" si="27"/>
        <v>0</v>
      </c>
      <c r="AB687" s="35">
        <v>687</v>
      </c>
    </row>
    <row r="688" spans="27:28" ht="13.5" hidden="1">
      <c r="AA688" s="35">
        <f ca="1" t="shared" si="27"/>
        <v>0</v>
      </c>
      <c r="AB688" s="35">
        <v>688</v>
      </c>
    </row>
    <row r="689" spans="27:28" ht="13.5" hidden="1">
      <c r="AA689" s="35">
        <f ca="1" t="shared" si="27"/>
        <v>0</v>
      </c>
      <c r="AB689" s="35">
        <v>689</v>
      </c>
    </row>
    <row r="690" spans="27:28" ht="13.5" hidden="1">
      <c r="AA690" s="35">
        <f ca="1" t="shared" si="27"/>
        <v>0</v>
      </c>
      <c r="AB690" s="35">
        <v>690</v>
      </c>
    </row>
    <row r="691" spans="27:28" ht="13.5" hidden="1">
      <c r="AA691" s="35">
        <f ca="1" t="shared" si="27"/>
        <v>0</v>
      </c>
      <c r="AB691" s="35">
        <v>691</v>
      </c>
    </row>
    <row r="692" spans="27:28" ht="13.5" hidden="1">
      <c r="AA692" s="35">
        <f ca="1" t="shared" si="27"/>
        <v>0</v>
      </c>
      <c r="AB692" s="35">
        <v>692</v>
      </c>
    </row>
    <row r="693" spans="27:28" ht="13.5" hidden="1">
      <c r="AA693" s="35">
        <f ca="1" t="shared" si="27"/>
        <v>0</v>
      </c>
      <c r="AB693" s="35">
        <v>693</v>
      </c>
    </row>
    <row r="694" spans="27:28" ht="13.5" hidden="1">
      <c r="AA694" s="35">
        <f ca="1" t="shared" si="27"/>
        <v>0</v>
      </c>
      <c r="AB694" s="35">
        <v>694</v>
      </c>
    </row>
    <row r="695" spans="27:28" ht="13.5" hidden="1">
      <c r="AA695" s="35">
        <f ca="1" t="shared" si="27"/>
        <v>0</v>
      </c>
      <c r="AB695" s="35">
        <v>695</v>
      </c>
    </row>
    <row r="696" spans="27:28" ht="13.5" hidden="1">
      <c r="AA696" s="35">
        <f ca="1" t="shared" si="27"/>
        <v>0</v>
      </c>
      <c r="AB696" s="35">
        <v>696</v>
      </c>
    </row>
    <row r="697" spans="27:28" ht="13.5" hidden="1">
      <c r="AA697" s="35">
        <f ca="1" t="shared" si="27"/>
        <v>0</v>
      </c>
      <c r="AB697" s="35">
        <v>697</v>
      </c>
    </row>
    <row r="698" spans="27:28" ht="13.5" hidden="1">
      <c r="AA698" s="35">
        <f ca="1" t="shared" si="27"/>
        <v>0</v>
      </c>
      <c r="AB698" s="35">
        <v>698</v>
      </c>
    </row>
    <row r="699" spans="27:28" ht="13.5" hidden="1">
      <c r="AA699" s="35">
        <f ca="1" t="shared" si="27"/>
        <v>0</v>
      </c>
      <c r="AB699" s="35">
        <v>699</v>
      </c>
    </row>
    <row r="700" spans="27:28" ht="13.5" hidden="1">
      <c r="AA700" s="35">
        <f ca="1" t="shared" si="27"/>
        <v>0</v>
      </c>
      <c r="AB700" s="35">
        <v>700</v>
      </c>
    </row>
    <row r="701" spans="27:28" ht="13.5" hidden="1">
      <c r="AA701" s="35">
        <f ca="1" t="shared" si="27"/>
        <v>0</v>
      </c>
      <c r="AB701" s="35">
        <v>701</v>
      </c>
    </row>
    <row r="702" spans="27:28" ht="13.5" hidden="1">
      <c r="AA702" s="35">
        <f ca="1" t="shared" si="27"/>
        <v>0</v>
      </c>
      <c r="AB702" s="35">
        <v>702</v>
      </c>
    </row>
    <row r="703" spans="27:28" ht="13.5" hidden="1">
      <c r="AA703" s="35">
        <f ca="1" t="shared" si="27"/>
        <v>0</v>
      </c>
      <c r="AB703" s="35">
        <v>703</v>
      </c>
    </row>
    <row r="704" spans="27:28" ht="13.5" hidden="1">
      <c r="AA704" s="35">
        <f ca="1" t="shared" si="27"/>
        <v>0</v>
      </c>
      <c r="AB704" s="35">
        <v>704</v>
      </c>
    </row>
    <row r="705" spans="27:28" ht="13.5" hidden="1">
      <c r="AA705" s="35">
        <f ca="1" t="shared" si="27"/>
        <v>0</v>
      </c>
      <c r="AB705" s="35">
        <v>705</v>
      </c>
    </row>
    <row r="706" spans="27:28" ht="13.5" hidden="1">
      <c r="AA706" s="35">
        <f ca="1" t="shared" si="27"/>
        <v>0</v>
      </c>
      <c r="AB706" s="35">
        <v>706</v>
      </c>
    </row>
    <row r="707" spans="27:28" ht="13.5" hidden="1">
      <c r="AA707" s="35">
        <f ca="1" t="shared" si="27"/>
        <v>0</v>
      </c>
      <c r="AB707" s="35">
        <v>707</v>
      </c>
    </row>
    <row r="708" spans="27:28" ht="13.5" hidden="1">
      <c r="AA708" s="35">
        <f ca="1" t="shared" si="27"/>
        <v>0</v>
      </c>
      <c r="AB708" s="35">
        <v>708</v>
      </c>
    </row>
    <row r="709" spans="27:28" ht="13.5" hidden="1">
      <c r="AA709" s="35">
        <f ca="1" t="shared" si="28" ref="AA709:AA772">INDIRECT($W$6&amp;"!"&amp;"B"&amp;ROW(B709))</f>
        <v>0</v>
      </c>
      <c r="AB709" s="35">
        <v>709</v>
      </c>
    </row>
    <row r="710" spans="27:28" ht="13.5" hidden="1">
      <c r="AA710" s="35">
        <f ca="1" t="shared" si="28"/>
        <v>0</v>
      </c>
      <c r="AB710" s="35">
        <v>710</v>
      </c>
    </row>
    <row r="711" spans="27:28" ht="13.5" hidden="1">
      <c r="AA711" s="35">
        <f ca="1" t="shared" si="28"/>
        <v>0</v>
      </c>
      <c r="AB711" s="35">
        <v>711</v>
      </c>
    </row>
    <row r="712" spans="27:28" ht="13.5" hidden="1">
      <c r="AA712" s="35">
        <f ca="1" t="shared" si="28"/>
        <v>0</v>
      </c>
      <c r="AB712" s="35">
        <v>712</v>
      </c>
    </row>
    <row r="713" spans="27:28" ht="13.5" hidden="1">
      <c r="AA713" s="35">
        <f ca="1" t="shared" si="28"/>
        <v>0</v>
      </c>
      <c r="AB713" s="35">
        <v>713</v>
      </c>
    </row>
    <row r="714" spans="27:28" ht="13.5" hidden="1">
      <c r="AA714" s="35">
        <f ca="1" t="shared" si="28"/>
        <v>0</v>
      </c>
      <c r="AB714" s="35">
        <v>714</v>
      </c>
    </row>
    <row r="715" spans="27:28" ht="13.5" hidden="1">
      <c r="AA715" s="35">
        <f ca="1" t="shared" si="28"/>
        <v>0</v>
      </c>
      <c r="AB715" s="35">
        <v>715</v>
      </c>
    </row>
    <row r="716" spans="27:28" ht="13.5" hidden="1">
      <c r="AA716" s="35">
        <f ca="1" t="shared" si="28"/>
        <v>0</v>
      </c>
      <c r="AB716" s="35">
        <v>716</v>
      </c>
    </row>
    <row r="717" spans="27:28" ht="13.5" hidden="1">
      <c r="AA717" s="35">
        <f ca="1" t="shared" si="28"/>
        <v>0</v>
      </c>
      <c r="AB717" s="35">
        <v>717</v>
      </c>
    </row>
    <row r="718" spans="27:28" ht="13.5" hidden="1">
      <c r="AA718" s="35">
        <f ca="1" t="shared" si="28"/>
        <v>0</v>
      </c>
      <c r="AB718" s="35">
        <v>718</v>
      </c>
    </row>
    <row r="719" spans="27:28" ht="13.5" hidden="1">
      <c r="AA719" s="35">
        <f ca="1" t="shared" si="28"/>
        <v>0</v>
      </c>
      <c r="AB719" s="35">
        <v>719</v>
      </c>
    </row>
    <row r="720" spans="27:28" ht="13.5" hidden="1">
      <c r="AA720" s="35">
        <f ca="1" t="shared" si="28"/>
        <v>0</v>
      </c>
      <c r="AB720" s="35">
        <v>720</v>
      </c>
    </row>
    <row r="721" spans="27:28" ht="13.5" hidden="1">
      <c r="AA721" s="35">
        <f ca="1" t="shared" si="28"/>
        <v>0</v>
      </c>
      <c r="AB721" s="35">
        <v>721</v>
      </c>
    </row>
    <row r="722" spans="27:28" ht="13.5" hidden="1">
      <c r="AA722" s="35">
        <f ca="1" t="shared" si="28"/>
        <v>0</v>
      </c>
      <c r="AB722" s="35">
        <v>722</v>
      </c>
    </row>
    <row r="723" spans="27:28" ht="13.5" hidden="1">
      <c r="AA723" s="35">
        <f ca="1" t="shared" si="28"/>
        <v>0</v>
      </c>
      <c r="AB723" s="35">
        <v>723</v>
      </c>
    </row>
    <row r="724" spans="27:28" ht="13.5" hidden="1">
      <c r="AA724" s="35">
        <f ca="1" t="shared" si="28"/>
        <v>0</v>
      </c>
      <c r="AB724" s="35">
        <v>724</v>
      </c>
    </row>
    <row r="725" spans="27:28" ht="13.5" hidden="1">
      <c r="AA725" s="35">
        <f ca="1" t="shared" si="28"/>
        <v>0</v>
      </c>
      <c r="AB725" s="35">
        <v>725</v>
      </c>
    </row>
    <row r="726" spans="27:28" ht="13.5" hidden="1">
      <c r="AA726" s="35">
        <f ca="1" t="shared" si="28"/>
        <v>0</v>
      </c>
      <c r="AB726" s="35">
        <v>726</v>
      </c>
    </row>
    <row r="727" spans="27:28" ht="13.5" hidden="1">
      <c r="AA727" s="35">
        <f ca="1" t="shared" si="28"/>
        <v>0</v>
      </c>
      <c r="AB727" s="35">
        <v>727</v>
      </c>
    </row>
    <row r="728" spans="27:28" ht="13.5" hidden="1">
      <c r="AA728" s="35">
        <f ca="1" t="shared" si="28"/>
        <v>0</v>
      </c>
      <c r="AB728" s="35">
        <v>728</v>
      </c>
    </row>
    <row r="729" spans="27:28" ht="13.5" hidden="1">
      <c r="AA729" s="35">
        <f ca="1" t="shared" si="28"/>
        <v>0</v>
      </c>
      <c r="AB729" s="35">
        <v>729</v>
      </c>
    </row>
    <row r="730" spans="27:28" ht="13.5" hidden="1">
      <c r="AA730" s="35">
        <f ca="1" t="shared" si="28"/>
        <v>0</v>
      </c>
      <c r="AB730" s="35">
        <v>730</v>
      </c>
    </row>
    <row r="731" spans="27:28" ht="13.5" hidden="1">
      <c r="AA731" s="35">
        <f ca="1" t="shared" si="28"/>
        <v>0</v>
      </c>
      <c r="AB731" s="35">
        <v>731</v>
      </c>
    </row>
    <row r="732" spans="27:28" ht="13.5" hidden="1">
      <c r="AA732" s="35">
        <f ca="1" t="shared" si="28"/>
        <v>0</v>
      </c>
      <c r="AB732" s="35">
        <v>732</v>
      </c>
    </row>
    <row r="733" spans="27:28" ht="13.5" hidden="1">
      <c r="AA733" s="35">
        <f ca="1" t="shared" si="28"/>
        <v>0</v>
      </c>
      <c r="AB733" s="35">
        <v>733</v>
      </c>
    </row>
    <row r="734" spans="27:28" ht="13.5" hidden="1">
      <c r="AA734" s="35">
        <f ca="1" t="shared" si="28"/>
        <v>0</v>
      </c>
      <c r="AB734" s="35">
        <v>734</v>
      </c>
    </row>
    <row r="735" spans="27:28" ht="13.5" hidden="1">
      <c r="AA735" s="35">
        <f ca="1" t="shared" si="28"/>
        <v>0</v>
      </c>
      <c r="AB735" s="35">
        <v>735</v>
      </c>
    </row>
    <row r="736" spans="27:28" ht="13.5" hidden="1">
      <c r="AA736" s="35">
        <f ca="1" t="shared" si="28"/>
        <v>0</v>
      </c>
      <c r="AB736" s="35">
        <v>736</v>
      </c>
    </row>
    <row r="737" spans="27:28" ht="13.5" hidden="1">
      <c r="AA737" s="35">
        <f ca="1" t="shared" si="28"/>
        <v>0</v>
      </c>
      <c r="AB737" s="35">
        <v>737</v>
      </c>
    </row>
    <row r="738" spans="27:28" ht="13.5" hidden="1">
      <c r="AA738" s="35">
        <f ca="1" t="shared" si="28"/>
        <v>0</v>
      </c>
      <c r="AB738" s="35">
        <v>738</v>
      </c>
    </row>
    <row r="739" spans="27:28" ht="13.5" hidden="1">
      <c r="AA739" s="35">
        <f ca="1" t="shared" si="28"/>
        <v>0</v>
      </c>
      <c r="AB739" s="35">
        <v>739</v>
      </c>
    </row>
    <row r="740" spans="27:28" ht="13.5" hidden="1">
      <c r="AA740" s="35">
        <f ca="1" t="shared" si="28"/>
        <v>0</v>
      </c>
      <c r="AB740" s="35">
        <v>740</v>
      </c>
    </row>
    <row r="741" spans="27:28" ht="13.5" hidden="1">
      <c r="AA741" s="35">
        <f ca="1" t="shared" si="28"/>
        <v>0</v>
      </c>
      <c r="AB741" s="35">
        <v>741</v>
      </c>
    </row>
    <row r="742" spans="27:28" ht="13.5" hidden="1">
      <c r="AA742" s="35">
        <f ca="1" t="shared" si="28"/>
        <v>0</v>
      </c>
      <c r="AB742" s="35">
        <v>742</v>
      </c>
    </row>
    <row r="743" spans="27:28" ht="13.5" hidden="1">
      <c r="AA743" s="35">
        <f ca="1" t="shared" si="28"/>
        <v>0</v>
      </c>
      <c r="AB743" s="35">
        <v>743</v>
      </c>
    </row>
    <row r="744" spans="27:28" ht="13.5" hidden="1">
      <c r="AA744" s="35">
        <f ca="1" t="shared" si="28"/>
        <v>0</v>
      </c>
      <c r="AB744" s="35">
        <v>744</v>
      </c>
    </row>
    <row r="745" spans="27:28" ht="13.5" hidden="1">
      <c r="AA745" s="35">
        <f ca="1" t="shared" si="28"/>
        <v>0</v>
      </c>
      <c r="AB745" s="35">
        <v>745</v>
      </c>
    </row>
    <row r="746" spans="27:28" ht="13.5" hidden="1">
      <c r="AA746" s="35">
        <f ca="1" t="shared" si="28"/>
        <v>0</v>
      </c>
      <c r="AB746" s="35">
        <v>746</v>
      </c>
    </row>
    <row r="747" spans="27:28" ht="13.5" hidden="1">
      <c r="AA747" s="35">
        <f ca="1" t="shared" si="28"/>
        <v>0</v>
      </c>
      <c r="AB747" s="35">
        <v>747</v>
      </c>
    </row>
    <row r="748" spans="27:28" ht="13.5" hidden="1">
      <c r="AA748" s="35">
        <f ca="1" t="shared" si="28"/>
        <v>0</v>
      </c>
      <c r="AB748" s="35">
        <v>748</v>
      </c>
    </row>
    <row r="749" spans="27:28" ht="13.5" hidden="1">
      <c r="AA749" s="35">
        <f ca="1" t="shared" si="28"/>
        <v>0</v>
      </c>
      <c r="AB749" s="35">
        <v>749</v>
      </c>
    </row>
    <row r="750" spans="27:28" ht="13.5" hidden="1">
      <c r="AA750" s="35">
        <f ca="1" t="shared" si="28"/>
        <v>0</v>
      </c>
      <c r="AB750" s="35">
        <v>750</v>
      </c>
    </row>
    <row r="751" spans="27:28" ht="13.5" hidden="1">
      <c r="AA751" s="35">
        <f ca="1" t="shared" si="28"/>
        <v>0</v>
      </c>
      <c r="AB751" s="35">
        <v>751</v>
      </c>
    </row>
    <row r="752" spans="27:28" ht="13.5" hidden="1">
      <c r="AA752" s="35">
        <f ca="1" t="shared" si="28"/>
        <v>0</v>
      </c>
      <c r="AB752" s="35">
        <v>752</v>
      </c>
    </row>
    <row r="753" spans="27:28" ht="13.5" hidden="1">
      <c r="AA753" s="35">
        <f ca="1" t="shared" si="28"/>
        <v>0</v>
      </c>
      <c r="AB753" s="35">
        <v>753</v>
      </c>
    </row>
    <row r="754" spans="27:28" ht="13.5" hidden="1">
      <c r="AA754" s="35">
        <f ca="1" t="shared" si="28"/>
        <v>0</v>
      </c>
      <c r="AB754" s="35">
        <v>754</v>
      </c>
    </row>
    <row r="755" spans="27:28" ht="13.5" hidden="1">
      <c r="AA755" s="35">
        <f ca="1" t="shared" si="28"/>
        <v>0</v>
      </c>
      <c r="AB755" s="35">
        <v>755</v>
      </c>
    </row>
    <row r="756" spans="27:28" ht="13.5" hidden="1">
      <c r="AA756" s="35">
        <f ca="1" t="shared" si="28"/>
        <v>0</v>
      </c>
      <c r="AB756" s="35">
        <v>756</v>
      </c>
    </row>
    <row r="757" spans="27:28" ht="13.5" hidden="1">
      <c r="AA757" s="35">
        <f ca="1" t="shared" si="28"/>
        <v>0</v>
      </c>
      <c r="AB757" s="35">
        <v>757</v>
      </c>
    </row>
    <row r="758" spans="27:28" ht="13.5" hidden="1">
      <c r="AA758" s="35">
        <f ca="1" t="shared" si="28"/>
        <v>0</v>
      </c>
      <c r="AB758" s="35">
        <v>758</v>
      </c>
    </row>
    <row r="759" spans="27:28" ht="13.5" hidden="1">
      <c r="AA759" s="35">
        <f ca="1" t="shared" si="28"/>
        <v>0</v>
      </c>
      <c r="AB759" s="35">
        <v>759</v>
      </c>
    </row>
    <row r="760" spans="27:28" ht="13.5" hidden="1">
      <c r="AA760" s="35">
        <f ca="1" t="shared" si="28"/>
        <v>0</v>
      </c>
      <c r="AB760" s="35">
        <v>760</v>
      </c>
    </row>
    <row r="761" spans="27:28" ht="13.5" hidden="1">
      <c r="AA761" s="35">
        <f ca="1" t="shared" si="28"/>
        <v>0</v>
      </c>
      <c r="AB761" s="35">
        <v>761</v>
      </c>
    </row>
    <row r="762" spans="27:28" ht="13.5" hidden="1">
      <c r="AA762" s="35">
        <f ca="1" t="shared" si="28"/>
        <v>0</v>
      </c>
      <c r="AB762" s="35">
        <v>762</v>
      </c>
    </row>
    <row r="763" spans="27:28" ht="13.5" hidden="1">
      <c r="AA763" s="35">
        <f ca="1" t="shared" si="28"/>
        <v>0</v>
      </c>
      <c r="AB763" s="35">
        <v>763</v>
      </c>
    </row>
    <row r="764" spans="27:28" ht="13.5" hidden="1">
      <c r="AA764" s="35">
        <f ca="1" t="shared" si="28"/>
        <v>0</v>
      </c>
      <c r="AB764" s="35">
        <v>764</v>
      </c>
    </row>
    <row r="765" spans="27:28" ht="13.5" hidden="1">
      <c r="AA765" s="35">
        <f ca="1" t="shared" si="28"/>
        <v>0</v>
      </c>
      <c r="AB765" s="35">
        <v>765</v>
      </c>
    </row>
    <row r="766" spans="27:28" ht="13.5" hidden="1">
      <c r="AA766" s="35">
        <f ca="1" t="shared" si="28"/>
        <v>0</v>
      </c>
      <c r="AB766" s="35">
        <v>766</v>
      </c>
    </row>
    <row r="767" spans="27:28" ht="13.5" hidden="1">
      <c r="AA767" s="35">
        <f ca="1" t="shared" si="28"/>
        <v>0</v>
      </c>
      <c r="AB767" s="35">
        <v>767</v>
      </c>
    </row>
    <row r="768" spans="27:28" ht="13.5" hidden="1">
      <c r="AA768" s="35">
        <f ca="1" t="shared" si="28"/>
        <v>0</v>
      </c>
      <c r="AB768" s="35">
        <v>768</v>
      </c>
    </row>
    <row r="769" spans="27:28" ht="13.5" hidden="1">
      <c r="AA769" s="35">
        <f ca="1" t="shared" si="28"/>
        <v>0</v>
      </c>
      <c r="AB769" s="35">
        <v>769</v>
      </c>
    </row>
    <row r="770" spans="27:28" ht="13.5" hidden="1">
      <c r="AA770" s="35">
        <f ca="1" t="shared" si="28"/>
        <v>0</v>
      </c>
      <c r="AB770" s="35">
        <v>770</v>
      </c>
    </row>
    <row r="771" spans="27:28" ht="13.5" hidden="1">
      <c r="AA771" s="35">
        <f ca="1" t="shared" si="28"/>
        <v>0</v>
      </c>
      <c r="AB771" s="35">
        <v>771</v>
      </c>
    </row>
    <row r="772" spans="27:28" ht="13.5" hidden="1">
      <c r="AA772" s="35">
        <f ca="1" t="shared" si="28"/>
        <v>0</v>
      </c>
      <c r="AB772" s="35">
        <v>772</v>
      </c>
    </row>
    <row r="773" spans="27:28" ht="13.5" hidden="1">
      <c r="AA773" s="35">
        <f ca="1" t="shared" si="29" ref="AA773:AA836">INDIRECT($W$6&amp;"!"&amp;"B"&amp;ROW(B773))</f>
        <v>0</v>
      </c>
      <c r="AB773" s="35">
        <v>773</v>
      </c>
    </row>
    <row r="774" spans="27:28" ht="13.5" hidden="1">
      <c r="AA774" s="35">
        <f ca="1" t="shared" si="29"/>
        <v>0</v>
      </c>
      <c r="AB774" s="35">
        <v>774</v>
      </c>
    </row>
    <row r="775" spans="27:28" ht="13.5" hidden="1">
      <c r="AA775" s="35">
        <f ca="1" t="shared" si="29"/>
        <v>0</v>
      </c>
      <c r="AB775" s="35">
        <v>775</v>
      </c>
    </row>
    <row r="776" spans="27:28" ht="13.5" hidden="1">
      <c r="AA776" s="35">
        <f ca="1" t="shared" si="29"/>
        <v>0</v>
      </c>
      <c r="AB776" s="35">
        <v>776</v>
      </c>
    </row>
    <row r="777" spans="27:28" ht="13.5" hidden="1">
      <c r="AA777" s="35">
        <f ca="1" t="shared" si="29"/>
        <v>0</v>
      </c>
      <c r="AB777" s="35">
        <v>777</v>
      </c>
    </row>
    <row r="778" spans="27:28" ht="13.5" hidden="1">
      <c r="AA778" s="35">
        <f ca="1" t="shared" si="29"/>
        <v>0</v>
      </c>
      <c r="AB778" s="35">
        <v>778</v>
      </c>
    </row>
    <row r="779" spans="27:28" ht="13.5" hidden="1">
      <c r="AA779" s="35">
        <f ca="1" t="shared" si="29"/>
        <v>0</v>
      </c>
      <c r="AB779" s="35">
        <v>779</v>
      </c>
    </row>
    <row r="780" spans="27:28" ht="13.5" hidden="1">
      <c r="AA780" s="35">
        <f ca="1" t="shared" si="29"/>
        <v>0</v>
      </c>
      <c r="AB780" s="35">
        <v>780</v>
      </c>
    </row>
    <row r="781" spans="27:28" ht="13.5" hidden="1">
      <c r="AA781" s="35">
        <f ca="1" t="shared" si="29"/>
        <v>0</v>
      </c>
      <c r="AB781" s="35">
        <v>781</v>
      </c>
    </row>
    <row r="782" spans="27:28" ht="13.5" hidden="1">
      <c r="AA782" s="35">
        <f ca="1" t="shared" si="29"/>
        <v>0</v>
      </c>
      <c r="AB782" s="35">
        <v>782</v>
      </c>
    </row>
    <row r="783" spans="27:28" ht="13.5" hidden="1">
      <c r="AA783" s="35">
        <f ca="1" t="shared" si="29"/>
        <v>0</v>
      </c>
      <c r="AB783" s="35">
        <v>783</v>
      </c>
    </row>
    <row r="784" spans="27:28" ht="13.5" hidden="1">
      <c r="AA784" s="35">
        <f ca="1" t="shared" si="29"/>
        <v>0</v>
      </c>
      <c r="AB784" s="35">
        <v>784</v>
      </c>
    </row>
    <row r="785" spans="27:28" ht="13.5" hidden="1">
      <c r="AA785" s="35">
        <f ca="1" t="shared" si="29"/>
        <v>0</v>
      </c>
      <c r="AB785" s="35">
        <v>785</v>
      </c>
    </row>
    <row r="786" spans="27:28" ht="13.5" hidden="1">
      <c r="AA786" s="35">
        <f ca="1" t="shared" si="29"/>
        <v>0</v>
      </c>
      <c r="AB786" s="35">
        <v>786</v>
      </c>
    </row>
    <row r="787" spans="27:28" ht="13.5" hidden="1">
      <c r="AA787" s="35">
        <f ca="1" t="shared" si="29"/>
        <v>0</v>
      </c>
      <c r="AB787" s="35">
        <v>787</v>
      </c>
    </row>
    <row r="788" spans="27:28" ht="13.5" hidden="1">
      <c r="AA788" s="35">
        <f ca="1" t="shared" si="29"/>
        <v>0</v>
      </c>
      <c r="AB788" s="35">
        <v>788</v>
      </c>
    </row>
    <row r="789" spans="27:28" ht="13.5" hidden="1">
      <c r="AA789" s="35">
        <f ca="1" t="shared" si="29"/>
        <v>0</v>
      </c>
      <c r="AB789" s="35">
        <v>789</v>
      </c>
    </row>
    <row r="790" spans="27:28" ht="13.5" hidden="1">
      <c r="AA790" s="35">
        <f ca="1" t="shared" si="29"/>
        <v>0</v>
      </c>
      <c r="AB790" s="35">
        <v>790</v>
      </c>
    </row>
    <row r="791" spans="27:28" ht="13.5" hidden="1">
      <c r="AA791" s="35">
        <f ca="1" t="shared" si="29"/>
        <v>0</v>
      </c>
      <c r="AB791" s="35">
        <v>791</v>
      </c>
    </row>
    <row r="792" spans="27:28" ht="13.5" hidden="1">
      <c r="AA792" s="35">
        <f ca="1" t="shared" si="29"/>
        <v>0</v>
      </c>
      <c r="AB792" s="35">
        <v>792</v>
      </c>
    </row>
    <row r="793" spans="27:28" ht="13.5" hidden="1">
      <c r="AA793" s="35">
        <f ca="1" t="shared" si="29"/>
        <v>0</v>
      </c>
      <c r="AB793" s="35">
        <v>793</v>
      </c>
    </row>
    <row r="794" spans="27:28" ht="13.5" hidden="1">
      <c r="AA794" s="35">
        <f ca="1" t="shared" si="29"/>
        <v>0</v>
      </c>
      <c r="AB794" s="35">
        <v>794</v>
      </c>
    </row>
    <row r="795" spans="27:28" ht="13.5" hidden="1">
      <c r="AA795" s="35">
        <f ca="1" t="shared" si="29"/>
        <v>0</v>
      </c>
      <c r="AB795" s="35">
        <v>795</v>
      </c>
    </row>
    <row r="796" spans="27:28" ht="13.5" hidden="1">
      <c r="AA796" s="35">
        <f ca="1" t="shared" si="29"/>
        <v>0</v>
      </c>
      <c r="AB796" s="35">
        <v>796</v>
      </c>
    </row>
    <row r="797" spans="27:28" ht="13.5" hidden="1">
      <c r="AA797" s="35">
        <f ca="1" t="shared" si="29"/>
        <v>0</v>
      </c>
      <c r="AB797" s="35">
        <v>797</v>
      </c>
    </row>
    <row r="798" spans="27:28" ht="13.5" hidden="1">
      <c r="AA798" s="35">
        <f ca="1" t="shared" si="29"/>
        <v>0</v>
      </c>
      <c r="AB798" s="35">
        <v>798</v>
      </c>
    </row>
    <row r="799" spans="27:28" ht="13.5" hidden="1">
      <c r="AA799" s="35">
        <f ca="1" t="shared" si="29"/>
        <v>0</v>
      </c>
      <c r="AB799" s="35">
        <v>799</v>
      </c>
    </row>
    <row r="800" spans="27:28" ht="13.5" hidden="1">
      <c r="AA800" s="35">
        <f ca="1" t="shared" si="29"/>
        <v>0</v>
      </c>
      <c r="AB800" s="35">
        <v>800</v>
      </c>
    </row>
    <row r="801" spans="27:28" ht="13.5" hidden="1">
      <c r="AA801" s="35">
        <f ca="1" t="shared" si="29"/>
        <v>0</v>
      </c>
      <c r="AB801" s="35">
        <v>801</v>
      </c>
    </row>
    <row r="802" spans="27:28" ht="13.5" hidden="1">
      <c r="AA802" s="35">
        <f ca="1" t="shared" si="29"/>
        <v>0</v>
      </c>
      <c r="AB802" s="35">
        <v>802</v>
      </c>
    </row>
    <row r="803" spans="27:28" ht="13.5" hidden="1">
      <c r="AA803" s="35">
        <f ca="1" t="shared" si="29"/>
        <v>0</v>
      </c>
      <c r="AB803" s="35">
        <v>803</v>
      </c>
    </row>
    <row r="804" spans="27:28" ht="13.5" hidden="1">
      <c r="AA804" s="35">
        <f ca="1" t="shared" si="29"/>
        <v>0</v>
      </c>
      <c r="AB804" s="35">
        <v>804</v>
      </c>
    </row>
    <row r="805" spans="27:28" ht="13.5" hidden="1">
      <c r="AA805" s="35">
        <f ca="1" t="shared" si="29"/>
        <v>0</v>
      </c>
      <c r="AB805" s="35">
        <v>805</v>
      </c>
    </row>
    <row r="806" spans="27:28" ht="13.5" hidden="1">
      <c r="AA806" s="35">
        <f ca="1" t="shared" si="29"/>
        <v>0</v>
      </c>
      <c r="AB806" s="35">
        <v>806</v>
      </c>
    </row>
    <row r="807" spans="27:28" ht="13.5" hidden="1">
      <c r="AA807" s="35">
        <f ca="1" t="shared" si="29"/>
        <v>0</v>
      </c>
      <c r="AB807" s="35">
        <v>807</v>
      </c>
    </row>
    <row r="808" spans="27:28" ht="13.5" hidden="1">
      <c r="AA808" s="35">
        <f ca="1" t="shared" si="29"/>
        <v>0</v>
      </c>
      <c r="AB808" s="35">
        <v>808</v>
      </c>
    </row>
    <row r="809" spans="27:28" ht="13.5" hidden="1">
      <c r="AA809" s="35">
        <f ca="1" t="shared" si="29"/>
        <v>0</v>
      </c>
      <c r="AB809" s="35">
        <v>809</v>
      </c>
    </row>
    <row r="810" spans="27:28" ht="13.5" hidden="1">
      <c r="AA810" s="35">
        <f ca="1" t="shared" si="29"/>
        <v>0</v>
      </c>
      <c r="AB810" s="35">
        <v>810</v>
      </c>
    </row>
    <row r="811" spans="27:28" ht="13.5" hidden="1">
      <c r="AA811" s="35">
        <f ca="1" t="shared" si="29"/>
        <v>0</v>
      </c>
      <c r="AB811" s="35">
        <v>811</v>
      </c>
    </row>
    <row r="812" spans="27:28" ht="13.5" hidden="1">
      <c r="AA812" s="35">
        <f ca="1" t="shared" si="29"/>
        <v>0</v>
      </c>
      <c r="AB812" s="35">
        <v>812</v>
      </c>
    </row>
    <row r="813" spans="27:28" ht="13.5" hidden="1">
      <c r="AA813" s="35">
        <f ca="1" t="shared" si="29"/>
        <v>0</v>
      </c>
      <c r="AB813" s="35">
        <v>813</v>
      </c>
    </row>
    <row r="814" spans="27:28" ht="13.5" hidden="1">
      <c r="AA814" s="35">
        <f ca="1" t="shared" si="29"/>
        <v>0</v>
      </c>
      <c r="AB814" s="35">
        <v>814</v>
      </c>
    </row>
    <row r="815" spans="27:28" ht="13.5" hidden="1">
      <c r="AA815" s="35">
        <f ca="1" t="shared" si="29"/>
        <v>0</v>
      </c>
      <c r="AB815" s="35">
        <v>815</v>
      </c>
    </row>
    <row r="816" spans="27:28" ht="13.5" hidden="1">
      <c r="AA816" s="35">
        <f ca="1" t="shared" si="29"/>
        <v>0</v>
      </c>
      <c r="AB816" s="35">
        <v>816</v>
      </c>
    </row>
    <row r="817" spans="27:28" ht="13.5" hidden="1">
      <c r="AA817" s="35">
        <f ca="1" t="shared" si="29"/>
        <v>0</v>
      </c>
      <c r="AB817" s="35">
        <v>817</v>
      </c>
    </row>
    <row r="818" spans="27:28" ht="13.5" hidden="1">
      <c r="AA818" s="35">
        <f ca="1" t="shared" si="29"/>
        <v>0</v>
      </c>
      <c r="AB818" s="35">
        <v>818</v>
      </c>
    </row>
    <row r="819" spans="27:28" ht="13.5" hidden="1">
      <c r="AA819" s="35">
        <f ca="1" t="shared" si="29"/>
        <v>0</v>
      </c>
      <c r="AB819" s="35">
        <v>819</v>
      </c>
    </row>
    <row r="820" spans="27:28" ht="13.5" hidden="1">
      <c r="AA820" s="35">
        <f ca="1" t="shared" si="29"/>
        <v>0</v>
      </c>
      <c r="AB820" s="35">
        <v>820</v>
      </c>
    </row>
    <row r="821" spans="27:28" ht="13.5" hidden="1">
      <c r="AA821" s="35">
        <f ca="1" t="shared" si="29"/>
        <v>0</v>
      </c>
      <c r="AB821" s="35">
        <v>821</v>
      </c>
    </row>
    <row r="822" spans="27:28" ht="13.5" hidden="1">
      <c r="AA822" s="35">
        <f ca="1" t="shared" si="29"/>
        <v>0</v>
      </c>
      <c r="AB822" s="35">
        <v>822</v>
      </c>
    </row>
    <row r="823" spans="27:28" ht="13.5" hidden="1">
      <c r="AA823" s="35">
        <f ca="1" t="shared" si="29"/>
        <v>0</v>
      </c>
      <c r="AB823" s="35">
        <v>823</v>
      </c>
    </row>
    <row r="824" spans="27:28" ht="13.5" hidden="1">
      <c r="AA824" s="35">
        <f ca="1" t="shared" si="29"/>
        <v>0</v>
      </c>
      <c r="AB824" s="35">
        <v>824</v>
      </c>
    </row>
    <row r="825" spans="27:28" ht="13.5" hidden="1">
      <c r="AA825" s="35">
        <f ca="1" t="shared" si="29"/>
        <v>0</v>
      </c>
      <c r="AB825" s="35">
        <v>825</v>
      </c>
    </row>
    <row r="826" spans="27:28" ht="13.5" hidden="1">
      <c r="AA826" s="35">
        <f ca="1" t="shared" si="29"/>
        <v>0</v>
      </c>
      <c r="AB826" s="35">
        <v>826</v>
      </c>
    </row>
    <row r="827" spans="27:28" ht="13.5" hidden="1">
      <c r="AA827" s="35">
        <f ca="1" t="shared" si="29"/>
        <v>0</v>
      </c>
      <c r="AB827" s="35">
        <v>827</v>
      </c>
    </row>
    <row r="828" spans="27:28" ht="13.5" hidden="1">
      <c r="AA828" s="35">
        <f ca="1" t="shared" si="29"/>
        <v>0</v>
      </c>
      <c r="AB828" s="35">
        <v>828</v>
      </c>
    </row>
    <row r="829" spans="27:28" ht="13.5" hidden="1">
      <c r="AA829" s="35">
        <f ca="1" t="shared" si="29"/>
        <v>0</v>
      </c>
      <c r="AB829" s="35">
        <v>829</v>
      </c>
    </row>
    <row r="830" spans="27:28" ht="13.5" hidden="1">
      <c r="AA830" s="35">
        <f ca="1" t="shared" si="29"/>
        <v>0</v>
      </c>
      <c r="AB830" s="35">
        <v>830</v>
      </c>
    </row>
    <row r="831" spans="27:28" ht="13.5" hidden="1">
      <c r="AA831" s="35">
        <f ca="1" t="shared" si="29"/>
        <v>0</v>
      </c>
      <c r="AB831" s="35">
        <v>831</v>
      </c>
    </row>
    <row r="832" spans="27:28" ht="13.5" hidden="1">
      <c r="AA832" s="35">
        <f ca="1" t="shared" si="29"/>
        <v>0</v>
      </c>
      <c r="AB832" s="35">
        <v>832</v>
      </c>
    </row>
    <row r="833" spans="27:28" ht="13.5" hidden="1">
      <c r="AA833" s="35">
        <f ca="1" t="shared" si="29"/>
        <v>0</v>
      </c>
      <c r="AB833" s="35">
        <v>833</v>
      </c>
    </row>
    <row r="834" spans="27:28" ht="13.5" hidden="1">
      <c r="AA834" s="35">
        <f ca="1" t="shared" si="29"/>
        <v>0</v>
      </c>
      <c r="AB834" s="35">
        <v>834</v>
      </c>
    </row>
    <row r="835" spans="27:28" ht="13.5" hidden="1">
      <c r="AA835" s="35">
        <f ca="1" t="shared" si="29"/>
        <v>0</v>
      </c>
      <c r="AB835" s="35">
        <v>835</v>
      </c>
    </row>
    <row r="836" spans="27:28" ht="13.5" hidden="1">
      <c r="AA836" s="35">
        <f ca="1" t="shared" si="29"/>
        <v>0</v>
      </c>
      <c r="AB836" s="35">
        <v>836</v>
      </c>
    </row>
    <row r="837" spans="27:28" ht="13.5" hidden="1">
      <c r="AA837" s="35">
        <f ca="1" t="shared" si="30" ref="AA837:AA900">INDIRECT($W$6&amp;"!"&amp;"B"&amp;ROW(B837))</f>
        <v>0</v>
      </c>
      <c r="AB837" s="35">
        <v>837</v>
      </c>
    </row>
    <row r="838" spans="27:28" ht="13.5" hidden="1">
      <c r="AA838" s="35">
        <f ca="1" t="shared" si="30"/>
        <v>0</v>
      </c>
      <c r="AB838" s="35">
        <v>838</v>
      </c>
    </row>
    <row r="839" spans="27:28" ht="13.5" hidden="1">
      <c r="AA839" s="35">
        <f ca="1" t="shared" si="30"/>
        <v>0</v>
      </c>
      <c r="AB839" s="35">
        <v>839</v>
      </c>
    </row>
    <row r="840" spans="27:28" ht="13.5" hidden="1">
      <c r="AA840" s="35">
        <f ca="1" t="shared" si="30"/>
        <v>0</v>
      </c>
      <c r="AB840" s="35">
        <v>840</v>
      </c>
    </row>
    <row r="841" spans="27:28" ht="13.5" hidden="1">
      <c r="AA841" s="35">
        <f ca="1" t="shared" si="30"/>
        <v>0</v>
      </c>
      <c r="AB841" s="35">
        <v>841</v>
      </c>
    </row>
    <row r="842" spans="27:28" ht="13.5" hidden="1">
      <c r="AA842" s="35">
        <f ca="1" t="shared" si="30"/>
        <v>0</v>
      </c>
      <c r="AB842" s="35">
        <v>842</v>
      </c>
    </row>
    <row r="843" spans="27:28" ht="13.5" hidden="1">
      <c r="AA843" s="35">
        <f ca="1" t="shared" si="30"/>
        <v>0</v>
      </c>
      <c r="AB843" s="35">
        <v>843</v>
      </c>
    </row>
    <row r="844" spans="27:28" ht="13.5" hidden="1">
      <c r="AA844" s="35">
        <f ca="1" t="shared" si="30"/>
        <v>0</v>
      </c>
      <c r="AB844" s="35">
        <v>844</v>
      </c>
    </row>
    <row r="845" spans="27:28" ht="13.5" hidden="1">
      <c r="AA845" s="35">
        <f ca="1" t="shared" si="30"/>
        <v>0</v>
      </c>
      <c r="AB845" s="35">
        <v>845</v>
      </c>
    </row>
    <row r="846" spans="27:28" ht="13.5" hidden="1">
      <c r="AA846" s="35">
        <f ca="1" t="shared" si="30"/>
        <v>0</v>
      </c>
      <c r="AB846" s="35">
        <v>846</v>
      </c>
    </row>
    <row r="847" spans="27:28" ht="13.5" hidden="1">
      <c r="AA847" s="35">
        <f ca="1" t="shared" si="30"/>
        <v>0</v>
      </c>
      <c r="AB847" s="35">
        <v>847</v>
      </c>
    </row>
    <row r="848" spans="27:28" ht="13.5" hidden="1">
      <c r="AA848" s="35">
        <f ca="1" t="shared" si="30"/>
        <v>0</v>
      </c>
      <c r="AB848" s="35">
        <v>848</v>
      </c>
    </row>
    <row r="849" spans="27:28" ht="13.5" hidden="1">
      <c r="AA849" s="35">
        <f ca="1" t="shared" si="30"/>
        <v>0</v>
      </c>
      <c r="AB849" s="35">
        <v>849</v>
      </c>
    </row>
    <row r="850" spans="27:28" ht="13.5" hidden="1">
      <c r="AA850" s="35">
        <f ca="1" t="shared" si="30"/>
        <v>0</v>
      </c>
      <c r="AB850" s="35">
        <v>850</v>
      </c>
    </row>
    <row r="851" spans="27:28" ht="13.5" hidden="1">
      <c r="AA851" s="35">
        <f ca="1" t="shared" si="30"/>
        <v>0</v>
      </c>
      <c r="AB851" s="35">
        <v>851</v>
      </c>
    </row>
    <row r="852" spans="27:28" ht="13.5" hidden="1">
      <c r="AA852" s="35">
        <f ca="1" t="shared" si="30"/>
        <v>0</v>
      </c>
      <c r="AB852" s="35">
        <v>852</v>
      </c>
    </row>
    <row r="853" spans="27:28" ht="13.5" hidden="1">
      <c r="AA853" s="35">
        <f ca="1" t="shared" si="30"/>
        <v>0</v>
      </c>
      <c r="AB853" s="35">
        <v>853</v>
      </c>
    </row>
    <row r="854" spans="27:28" ht="13.5" hidden="1">
      <c r="AA854" s="35">
        <f ca="1" t="shared" si="30"/>
        <v>0</v>
      </c>
      <c r="AB854" s="35">
        <v>854</v>
      </c>
    </row>
    <row r="855" spans="27:28" ht="13.5" hidden="1">
      <c r="AA855" s="35">
        <f ca="1" t="shared" si="30"/>
        <v>0</v>
      </c>
      <c r="AB855" s="35">
        <v>855</v>
      </c>
    </row>
    <row r="856" spans="27:28" ht="13.5" hidden="1">
      <c r="AA856" s="35">
        <f ca="1" t="shared" si="30"/>
        <v>0</v>
      </c>
      <c r="AB856" s="35">
        <v>856</v>
      </c>
    </row>
    <row r="857" spans="27:28" ht="13.5" hidden="1">
      <c r="AA857" s="35">
        <f ca="1" t="shared" si="30"/>
        <v>0</v>
      </c>
      <c r="AB857" s="35">
        <v>857</v>
      </c>
    </row>
    <row r="858" spans="27:28" ht="13.5" hidden="1">
      <c r="AA858" s="35">
        <f ca="1" t="shared" si="30"/>
        <v>0</v>
      </c>
      <c r="AB858" s="35">
        <v>858</v>
      </c>
    </row>
    <row r="859" spans="27:28" ht="13.5" hidden="1">
      <c r="AA859" s="35">
        <f ca="1" t="shared" si="30"/>
        <v>0</v>
      </c>
      <c r="AB859" s="35">
        <v>859</v>
      </c>
    </row>
    <row r="860" spans="27:28" ht="13.5" hidden="1">
      <c r="AA860" s="35">
        <f ca="1" t="shared" si="30"/>
        <v>0</v>
      </c>
      <c r="AB860" s="35">
        <v>860</v>
      </c>
    </row>
    <row r="861" spans="27:28" ht="13.5" hidden="1">
      <c r="AA861" s="35">
        <f ca="1" t="shared" si="30"/>
        <v>0</v>
      </c>
      <c r="AB861" s="35">
        <v>861</v>
      </c>
    </row>
    <row r="862" spans="27:28" ht="13.5" hidden="1">
      <c r="AA862" s="35">
        <f ca="1" t="shared" si="30"/>
        <v>0</v>
      </c>
      <c r="AB862" s="35">
        <v>862</v>
      </c>
    </row>
    <row r="863" spans="27:28" ht="13.5" hidden="1">
      <c r="AA863" s="35">
        <f ca="1" t="shared" si="30"/>
        <v>0</v>
      </c>
      <c r="AB863" s="35">
        <v>863</v>
      </c>
    </row>
    <row r="864" spans="27:28" ht="13.5" hidden="1">
      <c r="AA864" s="35">
        <f ca="1" t="shared" si="30"/>
        <v>0</v>
      </c>
      <c r="AB864" s="35">
        <v>864</v>
      </c>
    </row>
    <row r="865" spans="27:28" ht="13.5" hidden="1">
      <c r="AA865" s="35">
        <f ca="1" t="shared" si="30"/>
        <v>0</v>
      </c>
      <c r="AB865" s="35">
        <v>865</v>
      </c>
    </row>
    <row r="866" spans="27:28" ht="13.5" hidden="1">
      <c r="AA866" s="35">
        <f ca="1" t="shared" si="30"/>
        <v>0</v>
      </c>
      <c r="AB866" s="35">
        <v>866</v>
      </c>
    </row>
    <row r="867" spans="27:28" ht="13.5" hidden="1">
      <c r="AA867" s="35">
        <f ca="1" t="shared" si="30"/>
        <v>0</v>
      </c>
      <c r="AB867" s="35">
        <v>867</v>
      </c>
    </row>
    <row r="868" spans="27:28" ht="13.5" hidden="1">
      <c r="AA868" s="35">
        <f ca="1" t="shared" si="30"/>
        <v>0</v>
      </c>
      <c r="AB868" s="35">
        <v>868</v>
      </c>
    </row>
    <row r="869" spans="27:28" ht="13.5" hidden="1">
      <c r="AA869" s="35">
        <f ca="1" t="shared" si="30"/>
        <v>0</v>
      </c>
      <c r="AB869" s="35">
        <v>869</v>
      </c>
    </row>
    <row r="870" spans="27:28" ht="13.5" hidden="1">
      <c r="AA870" s="35">
        <f ca="1" t="shared" si="30"/>
        <v>0</v>
      </c>
      <c r="AB870" s="35">
        <v>870</v>
      </c>
    </row>
    <row r="871" spans="27:28" ht="13.5" hidden="1">
      <c r="AA871" s="35">
        <f ca="1" t="shared" si="30"/>
        <v>0</v>
      </c>
      <c r="AB871" s="35">
        <v>871</v>
      </c>
    </row>
    <row r="872" spans="27:28" ht="13.5" hidden="1">
      <c r="AA872" s="35">
        <f ca="1" t="shared" si="30"/>
        <v>0</v>
      </c>
      <c r="AB872" s="35">
        <v>872</v>
      </c>
    </row>
    <row r="873" spans="27:28" ht="13.5" hidden="1">
      <c r="AA873" s="35">
        <f ca="1" t="shared" si="30"/>
        <v>0</v>
      </c>
      <c r="AB873" s="35">
        <v>873</v>
      </c>
    </row>
    <row r="874" spans="27:28" ht="13.5" hidden="1">
      <c r="AA874" s="35">
        <f ca="1" t="shared" si="30"/>
        <v>0</v>
      </c>
      <c r="AB874" s="35">
        <v>874</v>
      </c>
    </row>
    <row r="875" spans="27:28" ht="13.5" hidden="1">
      <c r="AA875" s="35">
        <f ca="1" t="shared" si="30"/>
        <v>0</v>
      </c>
      <c r="AB875" s="35">
        <v>875</v>
      </c>
    </row>
    <row r="876" spans="27:28" ht="13.5" hidden="1">
      <c r="AA876" s="35">
        <f ca="1" t="shared" si="30"/>
        <v>0</v>
      </c>
      <c r="AB876" s="35">
        <v>876</v>
      </c>
    </row>
    <row r="877" spans="27:28" ht="13.5" hidden="1">
      <c r="AA877" s="35">
        <f ca="1" t="shared" si="30"/>
        <v>0</v>
      </c>
      <c r="AB877" s="35">
        <v>877</v>
      </c>
    </row>
    <row r="878" spans="27:28" ht="13.5" hidden="1">
      <c r="AA878" s="35">
        <f ca="1" t="shared" si="30"/>
        <v>0</v>
      </c>
      <c r="AB878" s="35">
        <v>878</v>
      </c>
    </row>
    <row r="879" spans="27:28" ht="13.5" hidden="1">
      <c r="AA879" s="35">
        <f ca="1" t="shared" si="30"/>
        <v>0</v>
      </c>
      <c r="AB879" s="35">
        <v>879</v>
      </c>
    </row>
    <row r="880" spans="27:28" ht="13.5" hidden="1">
      <c r="AA880" s="35">
        <f ca="1" t="shared" si="30"/>
        <v>0</v>
      </c>
      <c r="AB880" s="35">
        <v>880</v>
      </c>
    </row>
    <row r="881" spans="27:28" ht="13.5" hidden="1">
      <c r="AA881" s="35">
        <f ca="1" t="shared" si="30"/>
        <v>0</v>
      </c>
      <c r="AB881" s="35">
        <v>881</v>
      </c>
    </row>
    <row r="882" spans="27:28" ht="13.5" hidden="1">
      <c r="AA882" s="35">
        <f ca="1" t="shared" si="30"/>
        <v>0</v>
      </c>
      <c r="AB882" s="35">
        <v>882</v>
      </c>
    </row>
    <row r="883" spans="27:28" ht="13.5" hidden="1">
      <c r="AA883" s="35">
        <f ca="1" t="shared" si="30"/>
        <v>0</v>
      </c>
      <c r="AB883" s="35">
        <v>883</v>
      </c>
    </row>
    <row r="884" spans="27:28" ht="13.5" hidden="1">
      <c r="AA884" s="35">
        <f ca="1" t="shared" si="30"/>
        <v>0</v>
      </c>
      <c r="AB884" s="35">
        <v>884</v>
      </c>
    </row>
    <row r="885" spans="27:28" ht="13.5" hidden="1">
      <c r="AA885" s="35">
        <f ca="1" t="shared" si="30"/>
        <v>0</v>
      </c>
      <c r="AB885" s="35">
        <v>885</v>
      </c>
    </row>
    <row r="886" spans="27:28" ht="13.5" hidden="1">
      <c r="AA886" s="35">
        <f ca="1" t="shared" si="30"/>
        <v>0</v>
      </c>
      <c r="AB886" s="35">
        <v>886</v>
      </c>
    </row>
    <row r="887" spans="27:28" ht="13.5" hidden="1">
      <c r="AA887" s="35">
        <f ca="1" t="shared" si="30"/>
        <v>0</v>
      </c>
      <c r="AB887" s="35">
        <v>887</v>
      </c>
    </row>
    <row r="888" spans="27:28" ht="13.5" hidden="1">
      <c r="AA888" s="35">
        <f ca="1" t="shared" si="30"/>
        <v>0</v>
      </c>
      <c r="AB888" s="35">
        <v>888</v>
      </c>
    </row>
    <row r="889" spans="27:28" ht="13.5" hidden="1">
      <c r="AA889" s="35">
        <f ca="1" t="shared" si="30"/>
        <v>0</v>
      </c>
      <c r="AB889" s="35">
        <v>889</v>
      </c>
    </row>
    <row r="890" spans="27:28" ht="13.5" hidden="1">
      <c r="AA890" s="35">
        <f ca="1" t="shared" si="30"/>
        <v>0</v>
      </c>
      <c r="AB890" s="35">
        <v>890</v>
      </c>
    </row>
    <row r="891" spans="27:28" ht="13.5" hidden="1">
      <c r="AA891" s="35">
        <f ca="1" t="shared" si="30"/>
        <v>0</v>
      </c>
      <c r="AB891" s="35">
        <v>891</v>
      </c>
    </row>
    <row r="892" spans="27:28" ht="13.5" hidden="1">
      <c r="AA892" s="35">
        <f ca="1" t="shared" si="30"/>
        <v>0</v>
      </c>
      <c r="AB892" s="35">
        <v>892</v>
      </c>
    </row>
    <row r="893" spans="27:28" ht="13.5" hidden="1">
      <c r="AA893" s="35">
        <f ca="1" t="shared" si="30"/>
        <v>0</v>
      </c>
      <c r="AB893" s="35">
        <v>893</v>
      </c>
    </row>
    <row r="894" spans="27:28" ht="13.5" hidden="1">
      <c r="AA894" s="35">
        <f ca="1" t="shared" si="30"/>
        <v>0</v>
      </c>
      <c r="AB894" s="35">
        <v>894</v>
      </c>
    </row>
    <row r="895" spans="27:28" ht="13.5" hidden="1">
      <c r="AA895" s="35">
        <f ca="1" t="shared" si="30"/>
        <v>0</v>
      </c>
      <c r="AB895" s="35">
        <v>895</v>
      </c>
    </row>
    <row r="896" spans="27:28" ht="13.5" hidden="1">
      <c r="AA896" s="35">
        <f ca="1" t="shared" si="30"/>
        <v>0</v>
      </c>
      <c r="AB896" s="35">
        <v>896</v>
      </c>
    </row>
    <row r="897" spans="27:28" ht="13.5" hidden="1">
      <c r="AA897" s="35">
        <f ca="1" t="shared" si="30"/>
        <v>0</v>
      </c>
      <c r="AB897" s="35">
        <v>897</v>
      </c>
    </row>
    <row r="898" spans="27:28" ht="13.5" hidden="1">
      <c r="AA898" s="35">
        <f ca="1" t="shared" si="30"/>
        <v>0</v>
      </c>
      <c r="AB898" s="35">
        <v>898</v>
      </c>
    </row>
    <row r="899" spans="27:28" ht="13.5" hidden="1">
      <c r="AA899" s="35">
        <f ca="1" t="shared" si="30"/>
        <v>0</v>
      </c>
      <c r="AB899" s="35">
        <v>899</v>
      </c>
    </row>
    <row r="900" spans="27:28" ht="13.5" hidden="1">
      <c r="AA900" s="35">
        <f ca="1" t="shared" si="30"/>
        <v>0</v>
      </c>
      <c r="AB900" s="35">
        <v>900</v>
      </c>
    </row>
    <row r="901" spans="27:28" ht="13.5" hidden="1">
      <c r="AA901" s="35">
        <f ca="1" t="shared" si="31" ref="AA901:AA964">INDIRECT($W$6&amp;"!"&amp;"B"&amp;ROW(B901))</f>
        <v>0</v>
      </c>
      <c r="AB901" s="35">
        <v>901</v>
      </c>
    </row>
    <row r="902" spans="27:28" ht="13.5" hidden="1">
      <c r="AA902" s="35">
        <f ca="1" t="shared" si="31"/>
        <v>0</v>
      </c>
      <c r="AB902" s="35">
        <v>902</v>
      </c>
    </row>
    <row r="903" spans="27:28" ht="13.5" hidden="1">
      <c r="AA903" s="35">
        <f ca="1" t="shared" si="31"/>
        <v>0</v>
      </c>
      <c r="AB903" s="35">
        <v>903</v>
      </c>
    </row>
    <row r="904" spans="27:28" ht="13.5" hidden="1">
      <c r="AA904" s="35">
        <f ca="1" t="shared" si="31"/>
        <v>0</v>
      </c>
      <c r="AB904" s="35">
        <v>904</v>
      </c>
    </row>
    <row r="905" spans="27:28" ht="13.5" hidden="1">
      <c r="AA905" s="35">
        <f ca="1" t="shared" si="31"/>
        <v>0</v>
      </c>
      <c r="AB905" s="35">
        <v>905</v>
      </c>
    </row>
    <row r="906" spans="27:28" ht="13.5" hidden="1">
      <c r="AA906" s="35">
        <f ca="1" t="shared" si="31"/>
        <v>0</v>
      </c>
      <c r="AB906" s="35">
        <v>906</v>
      </c>
    </row>
    <row r="907" spans="27:28" ht="13.5" hidden="1">
      <c r="AA907" s="35">
        <f ca="1" t="shared" si="31"/>
        <v>0</v>
      </c>
      <c r="AB907" s="35">
        <v>907</v>
      </c>
    </row>
    <row r="908" spans="27:28" ht="13.5" hidden="1">
      <c r="AA908" s="35">
        <f ca="1" t="shared" si="31"/>
        <v>0</v>
      </c>
      <c r="AB908" s="35">
        <v>908</v>
      </c>
    </row>
    <row r="909" spans="27:28" ht="13.5" hidden="1">
      <c r="AA909" s="35">
        <f ca="1" t="shared" si="31"/>
        <v>0</v>
      </c>
      <c r="AB909" s="35">
        <v>909</v>
      </c>
    </row>
    <row r="910" spans="27:28" ht="13.5" hidden="1">
      <c r="AA910" s="35">
        <f ca="1" t="shared" si="31"/>
        <v>0</v>
      </c>
      <c r="AB910" s="35">
        <v>910</v>
      </c>
    </row>
    <row r="911" spans="27:28" ht="13.5" hidden="1">
      <c r="AA911" s="35">
        <f ca="1" t="shared" si="31"/>
        <v>0</v>
      </c>
      <c r="AB911" s="35">
        <v>911</v>
      </c>
    </row>
    <row r="912" spans="27:28" ht="13.5" hidden="1">
      <c r="AA912" s="35">
        <f ca="1" t="shared" si="31"/>
        <v>0</v>
      </c>
      <c r="AB912" s="35">
        <v>912</v>
      </c>
    </row>
    <row r="913" spans="27:28" ht="13.5" hidden="1">
      <c r="AA913" s="35">
        <f ca="1" t="shared" si="31"/>
        <v>0</v>
      </c>
      <c r="AB913" s="35">
        <v>913</v>
      </c>
    </row>
    <row r="914" spans="27:28" ht="13.5" hidden="1">
      <c r="AA914" s="35">
        <f ca="1" t="shared" si="31"/>
        <v>0</v>
      </c>
      <c r="AB914" s="35">
        <v>914</v>
      </c>
    </row>
    <row r="915" spans="27:28" ht="13.5" hidden="1">
      <c r="AA915" s="35">
        <f ca="1" t="shared" si="31"/>
        <v>0</v>
      </c>
      <c r="AB915" s="35">
        <v>915</v>
      </c>
    </row>
    <row r="916" spans="27:28" ht="13.5" hidden="1">
      <c r="AA916" s="35">
        <f ca="1" t="shared" si="31"/>
        <v>0</v>
      </c>
      <c r="AB916" s="35">
        <v>916</v>
      </c>
    </row>
    <row r="917" spans="27:28" ht="13.5" hidden="1">
      <c r="AA917" s="35">
        <f ca="1" t="shared" si="31"/>
        <v>0</v>
      </c>
      <c r="AB917" s="35">
        <v>917</v>
      </c>
    </row>
    <row r="918" spans="27:28" ht="13.5" hidden="1">
      <c r="AA918" s="35">
        <f ca="1" t="shared" si="31"/>
        <v>0</v>
      </c>
      <c r="AB918" s="35">
        <v>918</v>
      </c>
    </row>
    <row r="919" spans="27:28" ht="13.5" hidden="1">
      <c r="AA919" s="35">
        <f ca="1" t="shared" si="31"/>
        <v>0</v>
      </c>
      <c r="AB919" s="35">
        <v>919</v>
      </c>
    </row>
    <row r="920" spans="27:28" ht="13.5" hidden="1">
      <c r="AA920" s="35">
        <f ca="1" t="shared" si="31"/>
        <v>0</v>
      </c>
      <c r="AB920" s="35">
        <v>920</v>
      </c>
    </row>
    <row r="921" spans="27:28" ht="13.5" hidden="1">
      <c r="AA921" s="35">
        <f ca="1" t="shared" si="31"/>
        <v>0</v>
      </c>
      <c r="AB921" s="35">
        <v>921</v>
      </c>
    </row>
    <row r="922" spans="27:28" ht="13.5" hidden="1">
      <c r="AA922" s="35">
        <f ca="1" t="shared" si="31"/>
        <v>0</v>
      </c>
      <c r="AB922" s="35">
        <v>922</v>
      </c>
    </row>
    <row r="923" spans="27:28" ht="13.5" hidden="1">
      <c r="AA923" s="35">
        <f ca="1" t="shared" si="31"/>
        <v>0</v>
      </c>
      <c r="AB923" s="35">
        <v>923</v>
      </c>
    </row>
    <row r="924" spans="27:28" ht="13.5" hidden="1">
      <c r="AA924" s="35">
        <f ca="1" t="shared" si="31"/>
        <v>0</v>
      </c>
      <c r="AB924" s="35">
        <v>924</v>
      </c>
    </row>
    <row r="925" spans="27:28" ht="13.5" hidden="1">
      <c r="AA925" s="35">
        <f ca="1" t="shared" si="31"/>
        <v>0</v>
      </c>
      <c r="AB925" s="35">
        <v>925</v>
      </c>
    </row>
    <row r="926" spans="27:28" ht="13.5" hidden="1">
      <c r="AA926" s="35">
        <f ca="1" t="shared" si="31"/>
        <v>0</v>
      </c>
      <c r="AB926" s="35">
        <v>926</v>
      </c>
    </row>
    <row r="927" spans="27:28" ht="13.5" hidden="1">
      <c r="AA927" s="35">
        <f ca="1" t="shared" si="31"/>
        <v>0</v>
      </c>
      <c r="AB927" s="35">
        <v>927</v>
      </c>
    </row>
    <row r="928" spans="27:28" ht="13.5" hidden="1">
      <c r="AA928" s="35">
        <f ca="1" t="shared" si="31"/>
        <v>0</v>
      </c>
      <c r="AB928" s="35">
        <v>928</v>
      </c>
    </row>
    <row r="929" spans="27:28" ht="13.5" hidden="1">
      <c r="AA929" s="35">
        <f ca="1" t="shared" si="31"/>
        <v>0</v>
      </c>
      <c r="AB929" s="35">
        <v>929</v>
      </c>
    </row>
    <row r="930" spans="27:28" ht="13.5" hidden="1">
      <c r="AA930" s="35">
        <f ca="1" t="shared" si="31"/>
        <v>0</v>
      </c>
      <c r="AB930" s="35">
        <v>930</v>
      </c>
    </row>
    <row r="931" spans="27:28" ht="13.5" hidden="1">
      <c r="AA931" s="35">
        <f ca="1" t="shared" si="31"/>
        <v>0</v>
      </c>
      <c r="AB931" s="35">
        <v>931</v>
      </c>
    </row>
    <row r="932" spans="27:28" ht="13.5" hidden="1">
      <c r="AA932" s="35">
        <f ca="1" t="shared" si="31"/>
        <v>0</v>
      </c>
      <c r="AB932" s="35">
        <v>932</v>
      </c>
    </row>
    <row r="933" spans="27:28" ht="13.5" hidden="1">
      <c r="AA933" s="35">
        <f ca="1" t="shared" si="31"/>
        <v>0</v>
      </c>
      <c r="AB933" s="35">
        <v>933</v>
      </c>
    </row>
    <row r="934" spans="27:28" ht="13.5" hidden="1">
      <c r="AA934" s="35">
        <f ca="1" t="shared" si="31"/>
        <v>0</v>
      </c>
      <c r="AB934" s="35">
        <v>934</v>
      </c>
    </row>
    <row r="935" spans="27:28" ht="13.5" hidden="1">
      <c r="AA935" s="35">
        <f ca="1" t="shared" si="31"/>
        <v>0</v>
      </c>
      <c r="AB935" s="35">
        <v>935</v>
      </c>
    </row>
    <row r="936" spans="27:28" ht="13.5" hidden="1">
      <c r="AA936" s="35">
        <f ca="1" t="shared" si="31"/>
        <v>0</v>
      </c>
      <c r="AB936" s="35">
        <v>936</v>
      </c>
    </row>
    <row r="937" spans="27:28" ht="13.5" hidden="1">
      <c r="AA937" s="35">
        <f ca="1" t="shared" si="31"/>
        <v>0</v>
      </c>
      <c r="AB937" s="35">
        <v>937</v>
      </c>
    </row>
    <row r="938" spans="27:28" ht="13.5" hidden="1">
      <c r="AA938" s="35">
        <f ca="1" t="shared" si="31"/>
        <v>0</v>
      </c>
      <c r="AB938" s="35">
        <v>938</v>
      </c>
    </row>
    <row r="939" spans="27:28" ht="13.5" hidden="1">
      <c r="AA939" s="35">
        <f ca="1" t="shared" si="31"/>
        <v>0</v>
      </c>
      <c r="AB939" s="35">
        <v>939</v>
      </c>
    </row>
    <row r="940" spans="27:28" ht="13.5" hidden="1">
      <c r="AA940" s="35">
        <f ca="1" t="shared" si="31"/>
        <v>0</v>
      </c>
      <c r="AB940" s="35">
        <v>940</v>
      </c>
    </row>
    <row r="941" spans="27:28" ht="13.5" hidden="1">
      <c r="AA941" s="35">
        <f ca="1" t="shared" si="31"/>
        <v>0</v>
      </c>
      <c r="AB941" s="35">
        <v>941</v>
      </c>
    </row>
    <row r="942" spans="27:28" ht="13.5" hidden="1">
      <c r="AA942" s="35">
        <f ca="1" t="shared" si="31"/>
        <v>0</v>
      </c>
      <c r="AB942" s="35">
        <v>942</v>
      </c>
    </row>
    <row r="943" spans="27:28" ht="13.5" hidden="1">
      <c r="AA943" s="35">
        <f ca="1" t="shared" si="31"/>
        <v>0</v>
      </c>
      <c r="AB943" s="35">
        <v>943</v>
      </c>
    </row>
    <row r="944" spans="27:28" ht="13.5" hidden="1">
      <c r="AA944" s="35">
        <f ca="1" t="shared" si="31"/>
        <v>0</v>
      </c>
      <c r="AB944" s="35">
        <v>944</v>
      </c>
    </row>
    <row r="945" spans="27:28" ht="13.5" hidden="1">
      <c r="AA945" s="35">
        <f ca="1" t="shared" si="31"/>
        <v>0</v>
      </c>
      <c r="AB945" s="35">
        <v>945</v>
      </c>
    </row>
    <row r="946" spans="27:28" ht="13.5" hidden="1">
      <c r="AA946" s="35">
        <f ca="1" t="shared" si="31"/>
        <v>0</v>
      </c>
      <c r="AB946" s="35">
        <v>946</v>
      </c>
    </row>
    <row r="947" spans="27:28" ht="13.5" hidden="1">
      <c r="AA947" s="35">
        <f ca="1" t="shared" si="31"/>
        <v>0</v>
      </c>
      <c r="AB947" s="35">
        <v>947</v>
      </c>
    </row>
    <row r="948" spans="27:28" ht="13.5" hidden="1">
      <c r="AA948" s="35">
        <f ca="1" t="shared" si="31"/>
        <v>0</v>
      </c>
      <c r="AB948" s="35">
        <v>948</v>
      </c>
    </row>
    <row r="949" spans="27:28" ht="13.5" hidden="1">
      <c r="AA949" s="35">
        <f ca="1" t="shared" si="31"/>
        <v>0</v>
      </c>
      <c r="AB949" s="35">
        <v>949</v>
      </c>
    </row>
    <row r="950" spans="27:28" ht="13.5" hidden="1">
      <c r="AA950" s="35">
        <f ca="1" t="shared" si="31"/>
        <v>0</v>
      </c>
      <c r="AB950" s="35">
        <v>950</v>
      </c>
    </row>
    <row r="951" spans="27:28" ht="13.5" hidden="1">
      <c r="AA951" s="35">
        <f ca="1" t="shared" si="31"/>
        <v>0</v>
      </c>
      <c r="AB951" s="35">
        <v>951</v>
      </c>
    </row>
    <row r="952" spans="27:28" ht="13.5" hidden="1">
      <c r="AA952" s="35">
        <f ca="1" t="shared" si="31"/>
        <v>0</v>
      </c>
      <c r="AB952" s="35">
        <v>952</v>
      </c>
    </row>
    <row r="953" spans="27:28" ht="13.5" hidden="1">
      <c r="AA953" s="35">
        <f ca="1" t="shared" si="31"/>
        <v>0</v>
      </c>
      <c r="AB953" s="35">
        <v>953</v>
      </c>
    </row>
    <row r="954" spans="27:28" ht="13.5" hidden="1">
      <c r="AA954" s="35">
        <f ca="1" t="shared" si="31"/>
        <v>0</v>
      </c>
      <c r="AB954" s="35">
        <v>954</v>
      </c>
    </row>
    <row r="955" spans="27:28" ht="13.5" hidden="1">
      <c r="AA955" s="35">
        <f ca="1" t="shared" si="31"/>
        <v>0</v>
      </c>
      <c r="AB955" s="35">
        <v>955</v>
      </c>
    </row>
    <row r="956" spans="27:28" ht="13.5" hidden="1">
      <c r="AA956" s="35">
        <f ca="1" t="shared" si="31"/>
        <v>0</v>
      </c>
      <c r="AB956" s="35">
        <v>956</v>
      </c>
    </row>
    <row r="957" spans="27:28" ht="13.5" hidden="1">
      <c r="AA957" s="35">
        <f ca="1" t="shared" si="31"/>
        <v>0</v>
      </c>
      <c r="AB957" s="35">
        <v>957</v>
      </c>
    </row>
    <row r="958" spans="27:28" ht="13.5" hidden="1">
      <c r="AA958" s="35">
        <f ca="1" t="shared" si="31"/>
        <v>0</v>
      </c>
      <c r="AB958" s="35">
        <v>958</v>
      </c>
    </row>
    <row r="959" spans="27:28" ht="13.5" hidden="1">
      <c r="AA959" s="35">
        <f ca="1" t="shared" si="31"/>
        <v>0</v>
      </c>
      <c r="AB959" s="35">
        <v>959</v>
      </c>
    </row>
    <row r="960" spans="27:28" ht="13.5" hidden="1">
      <c r="AA960" s="35">
        <f ca="1" t="shared" si="31"/>
        <v>0</v>
      </c>
      <c r="AB960" s="35">
        <v>960</v>
      </c>
    </row>
    <row r="961" spans="27:28" ht="13.5" hidden="1">
      <c r="AA961" s="35">
        <f ca="1" t="shared" si="31"/>
        <v>0</v>
      </c>
      <c r="AB961" s="35">
        <v>961</v>
      </c>
    </row>
    <row r="962" spans="27:28" ht="13.5" hidden="1">
      <c r="AA962" s="35">
        <f ca="1" t="shared" si="31"/>
        <v>0</v>
      </c>
      <c r="AB962" s="35">
        <v>962</v>
      </c>
    </row>
    <row r="963" spans="27:28" ht="13.5" hidden="1">
      <c r="AA963" s="35">
        <f ca="1" t="shared" si="31"/>
        <v>0</v>
      </c>
      <c r="AB963" s="35">
        <v>963</v>
      </c>
    </row>
    <row r="964" spans="27:28" ht="13.5" hidden="1">
      <c r="AA964" s="35">
        <f ca="1" t="shared" si="31"/>
        <v>0</v>
      </c>
      <c r="AB964" s="35">
        <v>964</v>
      </c>
    </row>
    <row r="965" spans="27:28" ht="13.5" hidden="1">
      <c r="AA965" s="35">
        <f ca="1" t="shared" si="32" ref="AA965:AA999">INDIRECT($W$6&amp;"!"&amp;"B"&amp;ROW(B965))</f>
        <v>0</v>
      </c>
      <c r="AB965" s="35">
        <v>965</v>
      </c>
    </row>
    <row r="966" spans="27:28" ht="13.5" hidden="1">
      <c r="AA966" s="35">
        <f ca="1" t="shared" si="32"/>
        <v>0</v>
      </c>
      <c r="AB966" s="35">
        <v>966</v>
      </c>
    </row>
    <row r="967" spans="27:28" ht="13.5" hidden="1">
      <c r="AA967" s="35">
        <f ca="1" t="shared" si="32"/>
        <v>0</v>
      </c>
      <c r="AB967" s="35">
        <v>967</v>
      </c>
    </row>
    <row r="968" spans="27:28" ht="13.5" hidden="1">
      <c r="AA968" s="35">
        <f ca="1" t="shared" si="32"/>
        <v>0</v>
      </c>
      <c r="AB968" s="35">
        <v>968</v>
      </c>
    </row>
    <row r="969" spans="27:28" ht="13.5" hidden="1">
      <c r="AA969" s="35">
        <f ca="1" t="shared" si="32"/>
        <v>0</v>
      </c>
      <c r="AB969" s="35">
        <v>969</v>
      </c>
    </row>
    <row r="970" spans="27:28" ht="13.5" hidden="1">
      <c r="AA970" s="35">
        <f ca="1" t="shared" si="32"/>
        <v>0</v>
      </c>
      <c r="AB970" s="35">
        <v>970</v>
      </c>
    </row>
    <row r="971" spans="27:28" ht="13.5" hidden="1">
      <c r="AA971" s="35">
        <f ca="1" t="shared" si="32"/>
        <v>0</v>
      </c>
      <c r="AB971" s="35">
        <v>971</v>
      </c>
    </row>
    <row r="972" spans="27:28" ht="13.5" hidden="1">
      <c r="AA972" s="35">
        <f ca="1" t="shared" si="32"/>
        <v>0</v>
      </c>
      <c r="AB972" s="35">
        <v>972</v>
      </c>
    </row>
    <row r="973" spans="27:28" ht="13.5" hidden="1">
      <c r="AA973" s="35">
        <f ca="1" t="shared" si="32"/>
        <v>0</v>
      </c>
      <c r="AB973" s="35">
        <v>973</v>
      </c>
    </row>
    <row r="974" spans="27:28" ht="13.5" hidden="1">
      <c r="AA974" s="35">
        <f ca="1" t="shared" si="32"/>
        <v>0</v>
      </c>
      <c r="AB974" s="35">
        <v>974</v>
      </c>
    </row>
    <row r="975" spans="27:28" ht="13.5" hidden="1">
      <c r="AA975" s="35">
        <f ca="1" t="shared" si="32"/>
        <v>0</v>
      </c>
      <c r="AB975" s="35">
        <v>975</v>
      </c>
    </row>
    <row r="976" spans="27:28" ht="13.5" hidden="1">
      <c r="AA976" s="35">
        <f ca="1" t="shared" si="32"/>
        <v>0</v>
      </c>
      <c r="AB976" s="35">
        <v>976</v>
      </c>
    </row>
    <row r="977" spans="27:28" ht="13.5" hidden="1">
      <c r="AA977" s="35">
        <f ca="1" t="shared" si="32"/>
        <v>0</v>
      </c>
      <c r="AB977" s="35">
        <v>977</v>
      </c>
    </row>
    <row r="978" spans="27:28" ht="13.5" hidden="1">
      <c r="AA978" s="35">
        <f ca="1" t="shared" si="32"/>
        <v>0</v>
      </c>
      <c r="AB978" s="35">
        <v>978</v>
      </c>
    </row>
    <row r="979" spans="27:28" ht="13.5" hidden="1">
      <c r="AA979" s="35">
        <f ca="1" t="shared" si="32"/>
        <v>0</v>
      </c>
      <c r="AB979" s="35">
        <v>979</v>
      </c>
    </row>
    <row r="980" spans="27:28" ht="13.5" hidden="1">
      <c r="AA980" s="35">
        <f ca="1" t="shared" si="32"/>
        <v>0</v>
      </c>
      <c r="AB980" s="35">
        <v>980</v>
      </c>
    </row>
    <row r="981" spans="27:28" ht="13.5" hidden="1">
      <c r="AA981" s="35">
        <f ca="1" t="shared" si="32"/>
        <v>0</v>
      </c>
      <c r="AB981" s="35">
        <v>981</v>
      </c>
    </row>
    <row r="982" spans="27:28" ht="13.5" hidden="1">
      <c r="AA982" s="35">
        <f ca="1" t="shared" si="32"/>
        <v>0</v>
      </c>
      <c r="AB982" s="35">
        <v>982</v>
      </c>
    </row>
    <row r="983" spans="27:28" ht="13.5" hidden="1">
      <c r="AA983" s="35">
        <f ca="1" t="shared" si="32"/>
        <v>0</v>
      </c>
      <c r="AB983" s="35">
        <v>983</v>
      </c>
    </row>
    <row r="984" spans="27:28" ht="13.5" hidden="1">
      <c r="AA984" s="35">
        <f ca="1" t="shared" si="32"/>
        <v>0</v>
      </c>
      <c r="AB984" s="35">
        <v>984</v>
      </c>
    </row>
    <row r="985" spans="27:28" ht="13.5" hidden="1">
      <c r="AA985" s="35">
        <f ca="1" t="shared" si="32"/>
        <v>0</v>
      </c>
      <c r="AB985" s="35">
        <v>985</v>
      </c>
    </row>
    <row r="986" spans="27:28" ht="13.5" hidden="1">
      <c r="AA986" s="35">
        <f ca="1" t="shared" si="32"/>
        <v>0</v>
      </c>
      <c r="AB986" s="35">
        <v>986</v>
      </c>
    </row>
    <row r="987" spans="27:28" ht="13.5" hidden="1">
      <c r="AA987" s="35">
        <f ca="1" t="shared" si="32"/>
        <v>0</v>
      </c>
      <c r="AB987" s="35">
        <v>987</v>
      </c>
    </row>
    <row r="988" spans="27:28" ht="13.5" hidden="1">
      <c r="AA988" s="35">
        <f ca="1" t="shared" si="32"/>
        <v>0</v>
      </c>
      <c r="AB988" s="35">
        <v>988</v>
      </c>
    </row>
    <row r="989" spans="27:28" ht="13.5" hidden="1">
      <c r="AA989" s="35">
        <f ca="1" t="shared" si="32"/>
        <v>0</v>
      </c>
      <c r="AB989" s="35">
        <v>989</v>
      </c>
    </row>
    <row r="990" spans="27:28" ht="13.5" hidden="1">
      <c r="AA990" s="35">
        <f ca="1" t="shared" si="32"/>
        <v>0</v>
      </c>
      <c r="AB990" s="35">
        <v>990</v>
      </c>
    </row>
    <row r="991" spans="27:28" ht="13.5" hidden="1">
      <c r="AA991" s="35">
        <f ca="1" t="shared" si="32"/>
        <v>0</v>
      </c>
      <c r="AB991" s="35">
        <v>991</v>
      </c>
    </row>
    <row r="992" spans="27:28" ht="13.5" hidden="1">
      <c r="AA992" s="35">
        <f ca="1" t="shared" si="32"/>
        <v>0</v>
      </c>
      <c r="AB992" s="35">
        <v>992</v>
      </c>
    </row>
    <row r="993" spans="27:28" ht="13.5" hidden="1">
      <c r="AA993" s="35">
        <f ca="1" t="shared" si="32"/>
        <v>0</v>
      </c>
      <c r="AB993" s="35">
        <v>993</v>
      </c>
    </row>
    <row r="994" spans="27:28" ht="13.5" hidden="1">
      <c r="AA994" s="35">
        <f ca="1" t="shared" si="32"/>
        <v>0</v>
      </c>
      <c r="AB994" s="35">
        <v>994</v>
      </c>
    </row>
    <row r="995" spans="27:28" ht="13.5" hidden="1">
      <c r="AA995" s="35">
        <f ca="1" t="shared" si="32"/>
        <v>0</v>
      </c>
      <c r="AB995" s="35">
        <v>995</v>
      </c>
    </row>
    <row r="996" spans="27:28" ht="13.5" hidden="1">
      <c r="AA996" s="35">
        <f ca="1" t="shared" si="32"/>
        <v>0</v>
      </c>
      <c r="AB996" s="35">
        <v>996</v>
      </c>
    </row>
    <row r="997" spans="27:28" ht="13.5" hidden="1">
      <c r="AA997" s="35">
        <f ca="1" t="shared" si="32"/>
        <v>0</v>
      </c>
      <c r="AB997" s="35">
        <v>997</v>
      </c>
    </row>
    <row r="998" spans="27:28" ht="13.5" hidden="1">
      <c r="AA998" s="35">
        <f ca="1" t="shared" si="32"/>
        <v>0</v>
      </c>
      <c r="AB998" s="35">
        <v>998</v>
      </c>
    </row>
    <row r="999" spans="27:28" ht="13.5" hidden="1">
      <c r="AA999" s="35">
        <f ca="1" t="shared" si="32"/>
        <v>0</v>
      </c>
      <c r="AB999" s="35">
        <v>999</v>
      </c>
    </row>
  </sheetData>
  <sheetProtection/>
  <mergeCells count="16">
    <mergeCell ref="H5:K6"/>
    <mergeCell ref="L5:L6"/>
    <mergeCell ref="M5:O5"/>
    <mergeCell ref="H7:H23"/>
    <mergeCell ref="I7:I14"/>
    <mergeCell ref="B8:D8"/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5" t="str">
        <f>'ごみ集計結果'!B4&amp;" ごみ処理フローシート"</f>
        <v>合計 処理量（平成２４年度実績） ごみ処理フローシート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6" ht="13.5" customHeight="1">
      <c r="A2" s="404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="71" customFormat="1" ht="7.5" customHeight="1" thickBot="1">
      <c r="A3" s="166"/>
    </row>
    <row r="4" spans="1:16" s="72" customFormat="1" ht="21.75" customHeight="1">
      <c r="A4" s="404"/>
      <c r="B4" s="405"/>
      <c r="C4" s="405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1770</v>
      </c>
      <c r="H5" s="74"/>
      <c r="I5" s="75"/>
      <c r="L5" s="75"/>
      <c r="M5" s="75"/>
      <c r="O5" s="257" t="s">
        <v>223</v>
      </c>
      <c r="P5" s="80">
        <f>'ごみ集計結果'!N27</f>
        <v>102134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85907</v>
      </c>
    </row>
    <row r="8" spans="1:13" s="72" customFormat="1" ht="21.75" customHeight="1" thickBot="1">
      <c r="A8" s="81"/>
      <c r="B8" s="406" t="s">
        <v>146</v>
      </c>
      <c r="C8" s="406"/>
      <c r="E8" s="257" t="s">
        <v>225</v>
      </c>
      <c r="F8" s="80">
        <f>'ごみ集計結果'!L7</f>
        <v>791110</v>
      </c>
      <c r="H8" s="257" t="s">
        <v>226</v>
      </c>
      <c r="I8" s="80">
        <f>'ごみ集計結果'!L15</f>
        <v>844931</v>
      </c>
      <c r="K8" s="85" t="s">
        <v>504</v>
      </c>
      <c r="L8" s="259" t="s">
        <v>227</v>
      </c>
      <c r="M8" s="86">
        <f>'ごみ集計結果'!O15</f>
        <v>27932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14203</v>
      </c>
      <c r="F10" s="81"/>
      <c r="H10" s="74"/>
      <c r="K10" s="89" t="s">
        <v>147</v>
      </c>
      <c r="L10" s="87" t="s">
        <v>228</v>
      </c>
      <c r="M10" s="88">
        <f>'ごみ集計結果'!M23</f>
        <v>53821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14457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778497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39667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72499</v>
      </c>
      <c r="K13" s="91" t="s">
        <v>148</v>
      </c>
      <c r="L13" s="260" t="s">
        <v>231</v>
      </c>
      <c r="M13" s="92">
        <f>'ごみ集計結果'!N16</f>
        <v>12615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46717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19027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110622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13895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56487</v>
      </c>
      <c r="K17" s="91" t="s">
        <v>148</v>
      </c>
      <c r="L17" s="260" t="s">
        <v>151</v>
      </c>
      <c r="M17" s="92">
        <f>'ごみ集計結果'!N21</f>
        <v>1651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518</v>
      </c>
      <c r="H18" s="74"/>
      <c r="I18" s="81"/>
      <c r="K18" s="93" t="s">
        <v>504</v>
      </c>
      <c r="L18" s="261" t="s">
        <v>153</v>
      </c>
      <c r="M18" s="80">
        <f>'ごみ集計結果'!O21</f>
        <v>36158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8081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80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173555</v>
      </c>
      <c r="H21" s="257" t="s">
        <v>234</v>
      </c>
      <c r="I21" s="80">
        <f>'ごみ集計結果'!L17</f>
        <v>1285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91792</v>
      </c>
      <c r="F22" s="81"/>
      <c r="K22" s="93" t="s">
        <v>504</v>
      </c>
      <c r="L22" s="261" t="s">
        <v>236</v>
      </c>
      <c r="M22" s="80">
        <f>'ごみ集計結果'!O17</f>
        <v>440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0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44241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0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0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0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42440</v>
      </c>
      <c r="K33" s="91" t="s">
        <v>148</v>
      </c>
      <c r="L33" s="260" t="s">
        <v>247</v>
      </c>
      <c r="M33" s="92">
        <f>'ごみ集計結果'!N20</f>
        <v>0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23930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179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844</v>
      </c>
      <c r="K37" s="93" t="s">
        <v>148</v>
      </c>
      <c r="L37" s="261" t="s">
        <v>251</v>
      </c>
      <c r="M37" s="86">
        <f>'ごみ集計結果'!N22</f>
        <v>191</v>
      </c>
      <c r="O37" s="407">
        <f>'ごみ集計結果'!O24</f>
        <v>107487</v>
      </c>
      <c r="P37" s="407"/>
    </row>
    <row r="38" spans="2:16" s="72" customFormat="1" ht="21.75" customHeight="1" thickBot="1">
      <c r="B38" s="264" t="s">
        <v>156</v>
      </c>
      <c r="C38" s="113">
        <f>'ごみ集計結果'!E6</f>
        <v>2993716</v>
      </c>
      <c r="F38" s="81"/>
      <c r="H38" s="74"/>
      <c r="I38" s="75"/>
      <c r="L38" s="75"/>
      <c r="M38" s="75"/>
      <c r="O38" s="408"/>
      <c r="P38" s="408"/>
    </row>
    <row r="39" spans="2:16" s="72" customFormat="1" ht="21.75" customHeight="1">
      <c r="B39" s="265" t="s">
        <v>157</v>
      </c>
      <c r="C39" s="114">
        <f>'ごみ集計結果'!E7</f>
        <v>0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2993716</v>
      </c>
      <c r="E40" s="257" t="s">
        <v>159</v>
      </c>
      <c r="F40" s="80">
        <f>'ごみ集計結果'!L25</f>
        <v>80940</v>
      </c>
      <c r="H40" s="74"/>
      <c r="I40" s="75"/>
      <c r="L40" s="75"/>
      <c r="M40" s="75"/>
      <c r="O40" s="79"/>
      <c r="P40" s="80">
        <f>'ごみ集計結果'!O27</f>
        <v>188427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2014-10-14T09:31:08Z</dcterms:modified>
  <cp:category/>
  <cp:version/>
  <cp:contentType/>
  <cp:contentStatus/>
</cp:coreProperties>
</file>