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'市町村分担金内訳'!$2:$6</definedName>
    <definedName name="_xlnm.Print_Area" localSheetId="4">'組合分担金内訳'!$2:$6</definedName>
    <definedName name="_xlnm.Print_Area" localSheetId="3">'廃棄物事業経費（歳出）'!$2:$6</definedName>
    <definedName name="_xlnm.Print_Area" localSheetId="2">'廃棄物事業経費（歳入）'!$2:$6</definedName>
    <definedName name="_xlnm.Print_Area" localSheetId="0">'廃棄物事業経費（市町村）'!$2:$6</definedName>
    <definedName name="_xlnm.Print_Area" localSheetId="1">'廃棄物事業経費（組合）'!$2:$6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<sst xmlns="http://schemas.openxmlformats.org/spreadsheetml/2006/main" count="2657" uniqueCount="637">
  <si>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</si>
  <si>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</si>
  <si>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</si>
  <si>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</si>
  <si>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</si>
  <si>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</si>
  <si>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</si>
  <si>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</si>
  <si>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</si>
  <si>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</si>
  <si>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</si>
  <si>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</si>
  <si>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</si>
  <si>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</si>
  <si>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</si>
  <si>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</si>
  <si>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</si>
  <si>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</si>
  <si>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</si>
  <si>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</si>
  <si>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</si>
  <si>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</si>
  <si>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</si>
  <si>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</si>
  <si>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</si>
  <si>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</si>
  <si>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</si>
  <si>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</si>
  <si>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</si>
  <si>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</si>
  <si>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</si>
  <si>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</si>
  <si>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</si>
  <si>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</si>
  <si>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</si>
  <si>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</si>
  <si>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</si>
  <si>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</si>
  <si>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</si>
  <si>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</si>
  <si>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</si>
  <si>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</si>
  <si>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</si>
  <si>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</si>
  <si>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</si>
  <si>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</si>
  <si>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</si>
  <si>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</si>
  <si>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</si>
  <si>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</si>
  <si>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</si>
  <si>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</si>
  <si>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</si>
  <si>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</si>
  <si>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</si>
  <si>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</si>
  <si>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</si>
  <si>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</si>
  <si>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</si>
  <si>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</si>
  <si>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</si>
  <si>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</si>
  <si>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</si>
  <si>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</si>
  <si>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</si>
  <si>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</si>
  <si>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</si>
  <si>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</si>
  <si>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</si>
  <si>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</si>
  <si>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</si>
  <si>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</si>
  <si>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</si>
  <si>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</si>
  <si>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</si>
  <si>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</si>
  <si>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</si>
  <si>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</si>
  <si>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</si>
  <si>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</si>
  <si>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</si>
  <si>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</si>
  <si>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</si>
  <si>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</si>
  <si>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</si>
  <si>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</si>
  <si>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</si>
  <si>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</si>
  <si>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</si>
  <si>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</si>
  <si>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</si>
  <si>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</si>
  <si>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</si>
  <si>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</si>
  <si>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</si>
  <si>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</si>
  <si>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</si>
  <si>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</si>
  <si>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</si>
  <si>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</si>
  <si>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</si>
  <si>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</si>
  <si>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</si>
  <si>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</si>
  <si>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</si>
  <si>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</si>
  <si>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</si>
  <si>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</si>
  <si>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</si>
  <si>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</si>
  <si>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</si>
  <si>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</si>
  <si>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</si>
  <si>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</si>
  <si>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</si>
  <si>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</si>
  <si>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</si>
  <si>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</si>
  <si>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</si>
  <si>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</si>
  <si>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</si>
  <si>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</si>
  <si>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</si>
  <si>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</si>
  <si>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</si>
  <si>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</si>
  <si>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</si>
  <si>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</si>
  <si>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</si>
  <si>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</si>
  <si>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</si>
  <si>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</si>
  <si>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</si>
  <si>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</si>
  <si>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</si>
  <si>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</si>
  <si>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</si>
  <si>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</si>
  <si>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</si>
  <si>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</si>
  <si>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</si>
  <si>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</si>
  <si>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</si>
  <si>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</si>
  <si>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</si>
  <si>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</si>
  <si>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</si>
  <si>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</si>
  <si>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</si>
  <si>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</si>
  <si>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</si>
  <si>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</si>
  <si>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</si>
  <si>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</si>
  <si>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</si>
  <si>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</si>
  <si>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</si>
  <si>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</si>
  <si>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</si>
  <si>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</si>
  <si>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</si>
  <si>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</si>
  <si>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</si>
  <si>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</si>
  <si>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</si>
  <si>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</si>
  <si>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</si>
  <si>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</si>
  <si>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</si>
  <si>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</si>
  <si>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</si>
  <si>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</si>
  <si>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</si>
  <si>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</si>
  <si>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V</t>
  </si>
  <si>
    <t>ごみ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</si>
  <si>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</si>
  <si>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</si>
  <si>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</si>
  <si>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</si>
  <si>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</si>
  <si>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</si>
  <si>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</si>
  <si>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</si>
  <si>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</si>
  <si>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</si>
  <si>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</si>
  <si>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</si>
  <si>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</si>
  <si>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</si>
  <si>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</si>
  <si>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</si>
  <si>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</si>
  <si>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</si>
  <si>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</si>
  <si>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</si>
  <si>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</si>
  <si>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</si>
  <si>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</si>
  <si>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</si>
  <si>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</si>
  <si>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</si>
  <si>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</si>
  <si>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</si>
  <si>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</si>
  <si>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</si>
  <si>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</si>
  <si>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</si>
  <si>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</si>
  <si>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</si>
  <si>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</si>
  <si>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</si>
  <si>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</si>
  <si>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</si>
  <si>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</si>
  <si>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</si>
  <si>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</si>
  <si>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</si>
  <si>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</si>
  <si>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</si>
  <si>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</si>
  <si>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</si>
  <si>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</si>
  <si>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</si>
  <si>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</si>
  <si>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</si>
  <si>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</si>
  <si>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</si>
  <si>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</si>
  <si>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</si>
  <si>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</si>
  <si>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</si>
  <si>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</si>
  <si>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</si>
  <si>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</si>
  <si>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</si>
  <si>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</si>
  <si>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</si>
  <si>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</si>
  <si>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</si>
  <si>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</si>
  <si>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</si>
  <si>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</si>
  <si>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</si>
  <si>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</si>
  <si>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</si>
  <si>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</si>
  <si>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</si>
  <si>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</si>
  <si>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</si>
  <si>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</si>
  <si>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</si>
  <si>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</si>
  <si>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</si>
  <si>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</si>
  <si>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</si>
  <si>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</si>
  <si>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</si>
  <si>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</si>
  <si>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</si>
  <si>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</si>
  <si>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</si>
  <si>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</si>
  <si>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</si>
  <si>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</si>
  <si>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</si>
  <si>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</si>
  <si>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</si>
  <si>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</si>
  <si>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</si>
  <si>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</si>
  <si>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</si>
  <si>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</si>
  <si>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</si>
  <si>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</si>
  <si>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</si>
  <si>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</si>
  <si>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</si>
  <si>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</si>
  <si>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廃棄物処理事業経費（一部事務組合・広域連合の合計）（平成23年度実績）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</si>
  <si>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</si>
  <si>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</si>
  <si>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廃棄物処理事業経費【分担金の合計】（平成23年度実績）</t>
  </si>
  <si>
    <t>廃棄物処理事業経費【市区町村分担金の合計】（平成23年度実績）</t>
  </si>
  <si>
    <t>北海道</t>
  </si>
  <si>
    <t>合計</t>
  </si>
  <si>
    <t>-</t>
  </si>
  <si>
    <t>北海道</t>
  </si>
  <si>
    <t>合計</t>
  </si>
  <si>
    <t>青森県</t>
  </si>
  <si>
    <t>青森県</t>
  </si>
  <si>
    <t>岩手県</t>
  </si>
  <si>
    <t>03000</t>
  </si>
  <si>
    <t>岩手県</t>
  </si>
  <si>
    <t>宮城県</t>
  </si>
  <si>
    <t>秋田県</t>
  </si>
  <si>
    <t>05000</t>
  </si>
  <si>
    <t>秋田県</t>
  </si>
  <si>
    <t>山形県</t>
  </si>
  <si>
    <t>06000</t>
  </si>
  <si>
    <t>山形県</t>
  </si>
  <si>
    <t>茨城県</t>
  </si>
  <si>
    <t>08000</t>
  </si>
  <si>
    <t>茨城県</t>
  </si>
  <si>
    <t>東京都</t>
  </si>
  <si>
    <t>13000</t>
  </si>
  <si>
    <t>東京都</t>
  </si>
  <si>
    <t>神奈川県</t>
  </si>
  <si>
    <t>14000</t>
  </si>
  <si>
    <t>神奈川県</t>
  </si>
  <si>
    <t>富山県</t>
  </si>
  <si>
    <t>16000</t>
  </si>
  <si>
    <t>富山県</t>
  </si>
  <si>
    <t>福井県</t>
  </si>
  <si>
    <t>山梨県</t>
  </si>
  <si>
    <t>19000</t>
  </si>
  <si>
    <t>長野県</t>
  </si>
  <si>
    <t>20000</t>
  </si>
  <si>
    <t>長野県</t>
  </si>
  <si>
    <t>静岡県</t>
  </si>
  <si>
    <t>22000</t>
  </si>
  <si>
    <t>静岡県</t>
  </si>
  <si>
    <t>兵庫県</t>
  </si>
  <si>
    <t>和歌山県</t>
  </si>
  <si>
    <t>30000</t>
  </si>
  <si>
    <t>和歌山県</t>
  </si>
  <si>
    <t>岡山県</t>
  </si>
  <si>
    <t>33000</t>
  </si>
  <si>
    <t>岡山県</t>
  </si>
  <si>
    <t>広島県</t>
  </si>
  <si>
    <t>34000</t>
  </si>
  <si>
    <t>高知県</t>
  </si>
  <si>
    <t>39000</t>
  </si>
  <si>
    <t>高知県</t>
  </si>
  <si>
    <t>福岡県</t>
  </si>
  <si>
    <t>40000</t>
  </si>
  <si>
    <t>福岡県</t>
  </si>
  <si>
    <t>長崎県</t>
  </si>
  <si>
    <t>42000</t>
  </si>
  <si>
    <t>長崎県</t>
  </si>
  <si>
    <t>熊本県</t>
  </si>
  <si>
    <t>鹿児島県</t>
  </si>
  <si>
    <t>46000</t>
  </si>
  <si>
    <t>鹿児島県</t>
  </si>
  <si>
    <t>47000</t>
  </si>
  <si>
    <t>01000</t>
  </si>
  <si>
    <t>02000</t>
  </si>
  <si>
    <t>宮城県</t>
  </si>
  <si>
    <t>04000</t>
  </si>
  <si>
    <t>群馬県</t>
  </si>
  <si>
    <t>10000</t>
  </si>
  <si>
    <t>群馬県</t>
  </si>
  <si>
    <t>石川県</t>
  </si>
  <si>
    <t>17000</t>
  </si>
  <si>
    <t>石川県</t>
  </si>
  <si>
    <t>山梨県</t>
  </si>
  <si>
    <t>三重県</t>
  </si>
  <si>
    <t>24000</t>
  </si>
  <si>
    <t>三重県</t>
  </si>
  <si>
    <t>大阪府</t>
  </si>
  <si>
    <t>27000</t>
  </si>
  <si>
    <t>大阪府</t>
  </si>
  <si>
    <t>28000</t>
  </si>
  <si>
    <t>兵庫県</t>
  </si>
  <si>
    <t>鳥取県</t>
  </si>
  <si>
    <t>31000</t>
  </si>
  <si>
    <t>鳥取県</t>
  </si>
  <si>
    <t>島根県</t>
  </si>
  <si>
    <t>32000</t>
  </si>
  <si>
    <t>島根県</t>
  </si>
  <si>
    <t>山口県</t>
  </si>
  <si>
    <t>35000</t>
  </si>
  <si>
    <t>山口県</t>
  </si>
  <si>
    <t>愛媛県</t>
  </si>
  <si>
    <t>38000</t>
  </si>
  <si>
    <t>愛媛県</t>
  </si>
  <si>
    <t>43000</t>
  </si>
  <si>
    <t>熊本県</t>
  </si>
  <si>
    <t>北海道</t>
  </si>
  <si>
    <t>01000</t>
  </si>
  <si>
    <t>北海道</t>
  </si>
  <si>
    <t>01000</t>
  </si>
  <si>
    <t>合計</t>
  </si>
  <si>
    <t>合計</t>
  </si>
  <si>
    <t>北海道</t>
  </si>
  <si>
    <t>合計</t>
  </si>
  <si>
    <t>青森県</t>
  </si>
  <si>
    <t>02000</t>
  </si>
  <si>
    <t>合計</t>
  </si>
  <si>
    <t>岩手県</t>
  </si>
  <si>
    <t>03000</t>
  </si>
  <si>
    <t>合計</t>
  </si>
  <si>
    <t>宮城県</t>
  </si>
  <si>
    <t>04000</t>
  </si>
  <si>
    <t>合計</t>
  </si>
  <si>
    <t>秋田県</t>
  </si>
  <si>
    <t>秋田県</t>
  </si>
  <si>
    <t>05000</t>
  </si>
  <si>
    <t>合計</t>
  </si>
  <si>
    <t>山形県</t>
  </si>
  <si>
    <t>06000</t>
  </si>
  <si>
    <t>合計</t>
  </si>
  <si>
    <t>福島県</t>
  </si>
  <si>
    <t>07000</t>
  </si>
  <si>
    <t>合計</t>
  </si>
  <si>
    <t>福島県</t>
  </si>
  <si>
    <t>福島県</t>
  </si>
  <si>
    <t>07000</t>
  </si>
  <si>
    <t>合計</t>
  </si>
  <si>
    <t>07000</t>
  </si>
  <si>
    <t>福島県</t>
  </si>
  <si>
    <t>合計</t>
  </si>
  <si>
    <t>茨城県</t>
  </si>
  <si>
    <t>08000</t>
  </si>
  <si>
    <t>合計</t>
  </si>
  <si>
    <t>栃木県</t>
  </si>
  <si>
    <t>09000</t>
  </si>
  <si>
    <t>合計</t>
  </si>
  <si>
    <t>栃木県</t>
  </si>
  <si>
    <t>栃木県</t>
  </si>
  <si>
    <t>09000</t>
  </si>
  <si>
    <t>09000</t>
  </si>
  <si>
    <t>栃木県</t>
  </si>
  <si>
    <t>10000</t>
  </si>
  <si>
    <t>合計</t>
  </si>
  <si>
    <t>埼玉県</t>
  </si>
  <si>
    <t>11000</t>
  </si>
  <si>
    <t>合計</t>
  </si>
  <si>
    <t>埼玉県</t>
  </si>
  <si>
    <t>11000</t>
  </si>
  <si>
    <t>合計</t>
  </si>
  <si>
    <t>埼玉県</t>
  </si>
  <si>
    <t>合計</t>
  </si>
  <si>
    <t>千葉県</t>
  </si>
  <si>
    <t>12000</t>
  </si>
  <si>
    <t>合計</t>
  </si>
  <si>
    <t>千葉県</t>
  </si>
  <si>
    <t>合計</t>
  </si>
  <si>
    <t>合計</t>
  </si>
  <si>
    <t>東京都</t>
  </si>
  <si>
    <t>13000</t>
  </si>
  <si>
    <t>神奈川県</t>
  </si>
  <si>
    <t>14000</t>
  </si>
  <si>
    <t>合計</t>
  </si>
  <si>
    <t>神奈川県</t>
  </si>
  <si>
    <t>14000</t>
  </si>
  <si>
    <t>合計</t>
  </si>
  <si>
    <t>神奈川県</t>
  </si>
  <si>
    <t>新潟県</t>
  </si>
  <si>
    <t>15000</t>
  </si>
  <si>
    <t>新潟県</t>
  </si>
  <si>
    <t>新潟県</t>
  </si>
  <si>
    <t>15000</t>
  </si>
  <si>
    <t>合計</t>
  </si>
  <si>
    <t>15000</t>
  </si>
  <si>
    <t>合計</t>
  </si>
  <si>
    <t>新潟県</t>
  </si>
  <si>
    <t>合計</t>
  </si>
  <si>
    <t>合計</t>
  </si>
  <si>
    <t>富山県</t>
  </si>
  <si>
    <t>16000</t>
  </si>
  <si>
    <t>合計</t>
  </si>
  <si>
    <t>石川県</t>
  </si>
  <si>
    <t>17000</t>
  </si>
  <si>
    <t>18000</t>
  </si>
  <si>
    <t>福井県</t>
  </si>
  <si>
    <t>18000</t>
  </si>
  <si>
    <t>合計</t>
  </si>
  <si>
    <t>福井県</t>
  </si>
  <si>
    <t>合計</t>
  </si>
  <si>
    <t>岐阜県</t>
  </si>
  <si>
    <t>21000</t>
  </si>
  <si>
    <t>合計</t>
  </si>
  <si>
    <t>岐阜県</t>
  </si>
  <si>
    <t>21000</t>
  </si>
  <si>
    <t>合計</t>
  </si>
  <si>
    <t>岐阜県</t>
  </si>
  <si>
    <t>合計</t>
  </si>
  <si>
    <t>静岡県</t>
  </si>
  <si>
    <t>22000</t>
  </si>
  <si>
    <t>合計</t>
  </si>
  <si>
    <t>愛知県</t>
  </si>
  <si>
    <t>23000</t>
  </si>
  <si>
    <t>合計</t>
  </si>
  <si>
    <t>愛知県</t>
  </si>
  <si>
    <t>23000</t>
  </si>
  <si>
    <t>愛知県</t>
  </si>
  <si>
    <t>合計</t>
  </si>
  <si>
    <t>三重県</t>
  </si>
  <si>
    <t>24000</t>
  </si>
  <si>
    <t>合計</t>
  </si>
  <si>
    <t>滋賀県</t>
  </si>
  <si>
    <t>25000</t>
  </si>
  <si>
    <t>合計</t>
  </si>
  <si>
    <t>滋賀県</t>
  </si>
  <si>
    <t>滋賀県</t>
  </si>
  <si>
    <t>25000</t>
  </si>
  <si>
    <t>25000</t>
  </si>
  <si>
    <t>滋賀県</t>
  </si>
  <si>
    <t>京都府</t>
  </si>
  <si>
    <t>26000</t>
  </si>
  <si>
    <t>京都府</t>
  </si>
  <si>
    <t>26000</t>
  </si>
  <si>
    <t>合計</t>
  </si>
  <si>
    <t>京都府</t>
  </si>
  <si>
    <t>合計</t>
  </si>
  <si>
    <t>大阪府</t>
  </si>
  <si>
    <t>27000</t>
  </si>
  <si>
    <t>合計</t>
  </si>
  <si>
    <t>兵庫県</t>
  </si>
  <si>
    <t>28000</t>
  </si>
  <si>
    <t>合計</t>
  </si>
  <si>
    <t>奈良県</t>
  </si>
  <si>
    <t>29000</t>
  </si>
  <si>
    <t>奈良県</t>
  </si>
  <si>
    <t>29000</t>
  </si>
  <si>
    <t>合計</t>
  </si>
  <si>
    <t>奈良県</t>
  </si>
  <si>
    <t>合計</t>
  </si>
  <si>
    <t>岡山県</t>
  </si>
  <si>
    <t>33000</t>
  </si>
  <si>
    <t>合計</t>
  </si>
  <si>
    <t>広島県</t>
  </si>
  <si>
    <t>34000</t>
  </si>
  <si>
    <t>広島県</t>
  </si>
  <si>
    <t>合計</t>
  </si>
  <si>
    <t>徳島県</t>
  </si>
  <si>
    <t>36000</t>
  </si>
  <si>
    <t>合計</t>
  </si>
  <si>
    <t>徳島県</t>
  </si>
  <si>
    <t>36000</t>
  </si>
  <si>
    <t>合計</t>
  </si>
  <si>
    <t>徳島県</t>
  </si>
  <si>
    <t>合計</t>
  </si>
  <si>
    <t>香川県</t>
  </si>
  <si>
    <t>37000</t>
  </si>
  <si>
    <t>合計</t>
  </si>
  <si>
    <t>香川県</t>
  </si>
  <si>
    <t>37000</t>
  </si>
  <si>
    <t>香川県</t>
  </si>
  <si>
    <t>合計</t>
  </si>
  <si>
    <t>高知県</t>
  </si>
  <si>
    <t>39000</t>
  </si>
  <si>
    <t>合計</t>
  </si>
  <si>
    <t>福岡県</t>
  </si>
  <si>
    <t>40000</t>
  </si>
  <si>
    <t>合計</t>
  </si>
  <si>
    <t>佐賀県</t>
  </si>
  <si>
    <t>41000</t>
  </si>
  <si>
    <t>合計</t>
  </si>
  <si>
    <t>佐賀県</t>
  </si>
  <si>
    <t>41000</t>
  </si>
  <si>
    <t>合計</t>
  </si>
  <si>
    <t>佐賀県</t>
  </si>
  <si>
    <t>合計</t>
  </si>
  <si>
    <t>42000</t>
  </si>
  <si>
    <t>熊本県</t>
  </si>
  <si>
    <t>43000</t>
  </si>
  <si>
    <t>合計</t>
  </si>
  <si>
    <t>大分県</t>
  </si>
  <si>
    <t>44000</t>
  </si>
  <si>
    <t>合計</t>
  </si>
  <si>
    <t>大分県</t>
  </si>
  <si>
    <t>44000</t>
  </si>
  <si>
    <t>大分県</t>
  </si>
  <si>
    <t>宮崎県</t>
  </si>
  <si>
    <t>45000</t>
  </si>
  <si>
    <t>宮崎県</t>
  </si>
  <si>
    <t>宮崎県</t>
  </si>
  <si>
    <t>45000</t>
  </si>
  <si>
    <t>合計</t>
  </si>
  <si>
    <t>45000</t>
  </si>
  <si>
    <t>合計</t>
  </si>
  <si>
    <t>宮崎県</t>
  </si>
  <si>
    <t>合計</t>
  </si>
  <si>
    <t>46000</t>
  </si>
  <si>
    <t>合計</t>
  </si>
  <si>
    <t>鹿児島県</t>
  </si>
  <si>
    <t>沖縄県</t>
  </si>
  <si>
    <t>合計</t>
  </si>
  <si>
    <t>47000</t>
  </si>
  <si>
    <t>沖縄県</t>
  </si>
  <si>
    <t>47000</t>
  </si>
  <si>
    <t>沖縄県</t>
  </si>
  <si>
    <t>全国</t>
  </si>
  <si>
    <t>48000</t>
  </si>
  <si>
    <t>-</t>
  </si>
  <si>
    <t>全国</t>
  </si>
  <si>
    <t>48000</t>
  </si>
  <si>
    <t>全国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</si>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</sst>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34" borderId="10" xfId="48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"/>
  <sheetViews>
    <sheetView tabSelected="1" zoomScalePageLayoutView="0" workbookViewId="0" topLeftCell="A1">
      <pane xSplit="3" ySplit="6" topLeftCell="D7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61" customWidth="1"/>
    <col min="115" max="16384" width="9" style="48" customWidth="1"/>
  </cols>
  <sheetData>
    <row r="1" spans="1:114" s="46" customFormat="1" ht="17.25">
      <c r="A1" s="127" t="s">
        <v>278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62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42" t="s">
        <v>171</v>
      </c>
      <c r="B2" s="142" t="s">
        <v>166</v>
      </c>
      <c r="C2" s="145" t="s">
        <v>129</v>
      </c>
      <c r="D2" s="63" t="s">
        <v>178</v>
      </c>
      <c r="E2" s="64"/>
      <c r="F2" s="64"/>
      <c r="G2" s="64"/>
      <c r="H2" s="64"/>
      <c r="I2" s="64"/>
      <c r="J2" s="64"/>
      <c r="K2" s="64"/>
      <c r="L2" s="65"/>
      <c r="M2" s="63" t="s">
        <v>1</v>
      </c>
      <c r="N2" s="64"/>
      <c r="O2" s="64"/>
      <c r="P2" s="64"/>
      <c r="Q2" s="64"/>
      <c r="R2" s="64"/>
      <c r="S2" s="64"/>
      <c r="T2" s="64"/>
      <c r="U2" s="65"/>
      <c r="V2" s="63" t="s">
        <v>2</v>
      </c>
      <c r="W2" s="64"/>
      <c r="X2" s="64"/>
      <c r="Y2" s="64"/>
      <c r="Z2" s="64"/>
      <c r="AA2" s="64"/>
      <c r="AB2" s="64"/>
      <c r="AC2" s="64"/>
      <c r="AD2" s="65"/>
      <c r="AE2" s="66" t="s">
        <v>179</v>
      </c>
      <c r="AF2" s="67"/>
      <c r="AG2" s="67"/>
      <c r="AH2" s="67"/>
      <c r="AI2" s="67"/>
      <c r="AJ2" s="67"/>
      <c r="AK2" s="67"/>
      <c r="AL2" s="68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68"/>
      <c r="AX2" s="68"/>
      <c r="AY2" s="67"/>
      <c r="AZ2" s="67"/>
      <c r="BA2" s="67"/>
      <c r="BB2" s="67"/>
      <c r="BC2" s="67"/>
      <c r="BD2" s="67"/>
      <c r="BE2" s="67"/>
      <c r="BF2" s="69"/>
      <c r="BG2" s="66" t="s">
        <v>180</v>
      </c>
      <c r="BH2" s="67"/>
      <c r="BI2" s="67"/>
      <c r="BJ2" s="67"/>
      <c r="BK2" s="67"/>
      <c r="BL2" s="67"/>
      <c r="BM2" s="67"/>
      <c r="BN2" s="68"/>
      <c r="BO2" s="67"/>
      <c r="BP2" s="67"/>
      <c r="BQ2" s="67"/>
      <c r="BR2" s="67"/>
      <c r="BS2" s="67"/>
      <c r="BT2" s="67"/>
      <c r="BU2" s="67"/>
      <c r="BV2" s="67"/>
      <c r="BW2" s="67"/>
      <c r="BX2" s="68"/>
      <c r="BY2" s="68"/>
      <c r="BZ2" s="68"/>
      <c r="CA2" s="68"/>
      <c r="CB2" s="68"/>
      <c r="CC2" s="68"/>
      <c r="CD2" s="67"/>
      <c r="CE2" s="67"/>
      <c r="CF2" s="67"/>
      <c r="CG2" s="67"/>
      <c r="CH2" s="69"/>
      <c r="CI2" s="66" t="s">
        <v>181</v>
      </c>
      <c r="CJ2" s="67"/>
      <c r="CK2" s="67"/>
      <c r="CL2" s="67"/>
      <c r="CM2" s="67"/>
      <c r="CN2" s="67"/>
      <c r="CO2" s="67"/>
      <c r="CP2" s="68"/>
      <c r="CQ2" s="67"/>
      <c r="CR2" s="67"/>
      <c r="CS2" s="67"/>
      <c r="CT2" s="67"/>
      <c r="CU2" s="67"/>
      <c r="CV2" s="67"/>
      <c r="CW2" s="67"/>
      <c r="CX2" s="67"/>
      <c r="CY2" s="67"/>
      <c r="CZ2" s="68"/>
      <c r="DA2" s="68"/>
      <c r="DB2" s="68"/>
      <c r="DC2" s="68"/>
      <c r="DD2" s="68"/>
      <c r="DE2" s="68"/>
      <c r="DF2" s="67"/>
      <c r="DG2" s="67"/>
      <c r="DH2" s="67"/>
      <c r="DI2" s="67"/>
      <c r="DJ2" s="69"/>
    </row>
    <row r="3" spans="1:114" s="46" customFormat="1" ht="13.5">
      <c r="A3" s="143"/>
      <c r="B3" s="143"/>
      <c r="C3" s="146"/>
      <c r="D3" s="70" t="s">
        <v>130</v>
      </c>
      <c r="E3" s="71"/>
      <c r="F3" s="71"/>
      <c r="G3" s="71"/>
      <c r="H3" s="71"/>
      <c r="I3" s="71"/>
      <c r="J3" s="71"/>
      <c r="K3" s="71"/>
      <c r="L3" s="72"/>
      <c r="M3" s="70" t="s">
        <v>130</v>
      </c>
      <c r="N3" s="71"/>
      <c r="O3" s="71"/>
      <c r="P3" s="71"/>
      <c r="Q3" s="71"/>
      <c r="R3" s="71"/>
      <c r="S3" s="71"/>
      <c r="T3" s="71"/>
      <c r="U3" s="72"/>
      <c r="V3" s="70" t="s">
        <v>130</v>
      </c>
      <c r="W3" s="71"/>
      <c r="X3" s="71"/>
      <c r="Y3" s="71"/>
      <c r="Z3" s="71"/>
      <c r="AA3" s="71"/>
      <c r="AB3" s="71"/>
      <c r="AC3" s="71"/>
      <c r="AD3" s="72"/>
      <c r="AE3" s="73" t="s">
        <v>104</v>
      </c>
      <c r="AF3" s="67"/>
      <c r="AG3" s="67"/>
      <c r="AH3" s="67"/>
      <c r="AI3" s="67"/>
      <c r="AJ3" s="67"/>
      <c r="AK3" s="67"/>
      <c r="AL3" s="74"/>
      <c r="AM3" s="75" t="s">
        <v>105</v>
      </c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76"/>
      <c r="BD3" s="77"/>
      <c r="BE3" s="78" t="s">
        <v>3</v>
      </c>
      <c r="BF3" s="79" t="s">
        <v>4</v>
      </c>
      <c r="BG3" s="73" t="s">
        <v>104</v>
      </c>
      <c r="BH3" s="67"/>
      <c r="BI3" s="67"/>
      <c r="BJ3" s="67"/>
      <c r="BK3" s="67"/>
      <c r="BL3" s="67"/>
      <c r="BM3" s="67"/>
      <c r="BN3" s="74"/>
      <c r="BO3" s="75" t="s">
        <v>105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76"/>
      <c r="CF3" s="77"/>
      <c r="CG3" s="78" t="s">
        <v>3</v>
      </c>
      <c r="CH3" s="79" t="s">
        <v>4</v>
      </c>
      <c r="CI3" s="73" t="s">
        <v>104</v>
      </c>
      <c r="CJ3" s="67"/>
      <c r="CK3" s="67"/>
      <c r="CL3" s="67"/>
      <c r="CM3" s="67"/>
      <c r="CN3" s="67"/>
      <c r="CO3" s="67"/>
      <c r="CP3" s="74"/>
      <c r="CQ3" s="75" t="s">
        <v>105</v>
      </c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76"/>
      <c r="DH3" s="77"/>
      <c r="DI3" s="78" t="s">
        <v>3</v>
      </c>
      <c r="DJ3" s="79" t="s">
        <v>4</v>
      </c>
    </row>
    <row r="4" spans="1:114" s="46" customFormat="1" ht="13.5">
      <c r="A4" s="143"/>
      <c r="B4" s="143"/>
      <c r="C4" s="146"/>
      <c r="D4" s="57"/>
      <c r="E4" s="70" t="s">
        <v>131</v>
      </c>
      <c r="F4" s="80"/>
      <c r="G4" s="80"/>
      <c r="H4" s="80"/>
      <c r="I4" s="80"/>
      <c r="J4" s="80"/>
      <c r="K4" s="81"/>
      <c r="L4" s="82" t="s">
        <v>177</v>
      </c>
      <c r="M4" s="57"/>
      <c r="N4" s="70" t="s">
        <v>131</v>
      </c>
      <c r="O4" s="80"/>
      <c r="P4" s="80"/>
      <c r="Q4" s="80"/>
      <c r="R4" s="80"/>
      <c r="S4" s="80"/>
      <c r="T4" s="81"/>
      <c r="U4" s="82" t="s">
        <v>177</v>
      </c>
      <c r="V4" s="57"/>
      <c r="W4" s="70" t="s">
        <v>131</v>
      </c>
      <c r="X4" s="80"/>
      <c r="Y4" s="80"/>
      <c r="Z4" s="80"/>
      <c r="AA4" s="80"/>
      <c r="AB4" s="80"/>
      <c r="AC4" s="81"/>
      <c r="AD4" s="82" t="s">
        <v>177</v>
      </c>
      <c r="AE4" s="79" t="s">
        <v>2</v>
      </c>
      <c r="AF4" s="78" t="s">
        <v>6</v>
      </c>
      <c r="AG4" s="78"/>
      <c r="AH4" s="83"/>
      <c r="AI4" s="67"/>
      <c r="AJ4" s="84"/>
      <c r="AK4" s="85" t="s">
        <v>182</v>
      </c>
      <c r="AL4" s="141" t="s">
        <v>183</v>
      </c>
      <c r="AM4" s="79" t="s">
        <v>2</v>
      </c>
      <c r="AN4" s="73" t="s">
        <v>110</v>
      </c>
      <c r="AO4" s="76"/>
      <c r="AP4" s="76"/>
      <c r="AQ4" s="76"/>
      <c r="AR4" s="77"/>
      <c r="AS4" s="73" t="s">
        <v>9</v>
      </c>
      <c r="AT4" s="67"/>
      <c r="AU4" s="67"/>
      <c r="AV4" s="84"/>
      <c r="AW4" s="78" t="s">
        <v>184</v>
      </c>
      <c r="AX4" s="73" t="s">
        <v>11</v>
      </c>
      <c r="AY4" s="75"/>
      <c r="AZ4" s="76"/>
      <c r="BA4" s="76"/>
      <c r="BB4" s="77"/>
      <c r="BC4" s="86" t="s">
        <v>185</v>
      </c>
      <c r="BD4" s="86" t="s">
        <v>13</v>
      </c>
      <c r="BE4" s="79"/>
      <c r="BF4" s="79"/>
      <c r="BG4" s="79" t="s">
        <v>2</v>
      </c>
      <c r="BH4" s="78" t="s">
        <v>6</v>
      </c>
      <c r="BI4" s="78"/>
      <c r="BJ4" s="83"/>
      <c r="BK4" s="67"/>
      <c r="BL4" s="84"/>
      <c r="BM4" s="85" t="s">
        <v>182</v>
      </c>
      <c r="BN4" s="141" t="s">
        <v>183</v>
      </c>
      <c r="BO4" s="79" t="s">
        <v>2</v>
      </c>
      <c r="BP4" s="73" t="s">
        <v>110</v>
      </c>
      <c r="BQ4" s="76"/>
      <c r="BR4" s="76"/>
      <c r="BS4" s="76"/>
      <c r="BT4" s="77"/>
      <c r="BU4" s="73" t="s">
        <v>9</v>
      </c>
      <c r="BV4" s="67"/>
      <c r="BW4" s="67"/>
      <c r="BX4" s="84"/>
      <c r="BY4" s="78" t="s">
        <v>184</v>
      </c>
      <c r="BZ4" s="73" t="s">
        <v>11</v>
      </c>
      <c r="CA4" s="87"/>
      <c r="CB4" s="87"/>
      <c r="CC4" s="88"/>
      <c r="CD4" s="77"/>
      <c r="CE4" s="86" t="s">
        <v>185</v>
      </c>
      <c r="CF4" s="86" t="s">
        <v>13</v>
      </c>
      <c r="CG4" s="79"/>
      <c r="CH4" s="79"/>
      <c r="CI4" s="79" t="s">
        <v>2</v>
      </c>
      <c r="CJ4" s="78" t="s">
        <v>6</v>
      </c>
      <c r="CK4" s="78"/>
      <c r="CL4" s="83"/>
      <c r="CM4" s="67"/>
      <c r="CN4" s="84"/>
      <c r="CO4" s="85" t="s">
        <v>182</v>
      </c>
      <c r="CP4" s="141" t="s">
        <v>183</v>
      </c>
      <c r="CQ4" s="79" t="s">
        <v>2</v>
      </c>
      <c r="CR4" s="73" t="s">
        <v>110</v>
      </c>
      <c r="CS4" s="76"/>
      <c r="CT4" s="76"/>
      <c r="CU4" s="76"/>
      <c r="CV4" s="77"/>
      <c r="CW4" s="73" t="s">
        <v>9</v>
      </c>
      <c r="CX4" s="67"/>
      <c r="CY4" s="67"/>
      <c r="CZ4" s="84"/>
      <c r="DA4" s="78" t="s">
        <v>184</v>
      </c>
      <c r="DB4" s="73" t="s">
        <v>11</v>
      </c>
      <c r="DC4" s="76"/>
      <c r="DD4" s="76"/>
      <c r="DE4" s="76"/>
      <c r="DF4" s="77"/>
      <c r="DG4" s="86" t="s">
        <v>185</v>
      </c>
      <c r="DH4" s="86" t="s">
        <v>13</v>
      </c>
      <c r="DI4" s="79"/>
      <c r="DJ4" s="79"/>
    </row>
    <row r="5" spans="1:114" s="46" customFormat="1" ht="22.5">
      <c r="A5" s="143"/>
      <c r="B5" s="143"/>
      <c r="C5" s="146"/>
      <c r="D5" s="57"/>
      <c r="E5" s="57"/>
      <c r="F5" s="89" t="s">
        <v>186</v>
      </c>
      <c r="G5" s="89" t="s">
        <v>187</v>
      </c>
      <c r="H5" s="89" t="s">
        <v>188</v>
      </c>
      <c r="I5" s="89" t="s">
        <v>189</v>
      </c>
      <c r="J5" s="89" t="s">
        <v>190</v>
      </c>
      <c r="K5" s="89" t="s">
        <v>191</v>
      </c>
      <c r="L5" s="56"/>
      <c r="M5" s="57"/>
      <c r="N5" s="57"/>
      <c r="O5" s="89" t="s">
        <v>186</v>
      </c>
      <c r="P5" s="89" t="s">
        <v>187</v>
      </c>
      <c r="Q5" s="89" t="s">
        <v>188</v>
      </c>
      <c r="R5" s="89" t="s">
        <v>189</v>
      </c>
      <c r="S5" s="89" t="s">
        <v>190</v>
      </c>
      <c r="T5" s="89" t="s">
        <v>191</v>
      </c>
      <c r="U5" s="56"/>
      <c r="V5" s="57"/>
      <c r="W5" s="57"/>
      <c r="X5" s="89" t="s">
        <v>186</v>
      </c>
      <c r="Y5" s="89" t="s">
        <v>187</v>
      </c>
      <c r="Z5" s="89" t="s">
        <v>188</v>
      </c>
      <c r="AA5" s="89" t="s">
        <v>189</v>
      </c>
      <c r="AB5" s="89" t="s">
        <v>190</v>
      </c>
      <c r="AC5" s="89" t="s">
        <v>191</v>
      </c>
      <c r="AD5" s="56"/>
      <c r="AE5" s="79"/>
      <c r="AF5" s="79" t="s">
        <v>2</v>
      </c>
      <c r="AG5" s="85" t="s">
        <v>19</v>
      </c>
      <c r="AH5" s="85" t="s">
        <v>192</v>
      </c>
      <c r="AI5" s="85" t="s">
        <v>193</v>
      </c>
      <c r="AJ5" s="85" t="s">
        <v>191</v>
      </c>
      <c r="AK5" s="90"/>
      <c r="AL5" s="141"/>
      <c r="AM5" s="79"/>
      <c r="AN5" s="79"/>
      <c r="AO5" s="79" t="s">
        <v>106</v>
      </c>
      <c r="AP5" s="79" t="s">
        <v>107</v>
      </c>
      <c r="AQ5" s="79" t="s">
        <v>108</v>
      </c>
      <c r="AR5" s="79" t="s">
        <v>109</v>
      </c>
      <c r="AS5" s="79" t="s">
        <v>2</v>
      </c>
      <c r="AT5" s="78" t="s">
        <v>194</v>
      </c>
      <c r="AU5" s="78" t="s">
        <v>195</v>
      </c>
      <c r="AV5" s="78" t="s">
        <v>196</v>
      </c>
      <c r="AW5" s="79"/>
      <c r="AX5" s="79"/>
      <c r="AY5" s="78" t="s">
        <v>194</v>
      </c>
      <c r="AZ5" s="78" t="s">
        <v>195</v>
      </c>
      <c r="BA5" s="78" t="s">
        <v>196</v>
      </c>
      <c r="BB5" s="86" t="s">
        <v>197</v>
      </c>
      <c r="BC5" s="79"/>
      <c r="BD5" s="79"/>
      <c r="BE5" s="79"/>
      <c r="BF5" s="79"/>
      <c r="BG5" s="79"/>
      <c r="BH5" s="79" t="s">
        <v>2</v>
      </c>
      <c r="BI5" s="85" t="s">
        <v>19</v>
      </c>
      <c r="BJ5" s="85" t="s">
        <v>192</v>
      </c>
      <c r="BK5" s="85" t="s">
        <v>193</v>
      </c>
      <c r="BL5" s="85" t="s">
        <v>191</v>
      </c>
      <c r="BM5" s="90"/>
      <c r="BN5" s="141"/>
      <c r="BO5" s="79"/>
      <c r="BP5" s="79"/>
      <c r="BQ5" s="79" t="s">
        <v>106</v>
      </c>
      <c r="BR5" s="79" t="s">
        <v>107</v>
      </c>
      <c r="BS5" s="79" t="s">
        <v>108</v>
      </c>
      <c r="BT5" s="79" t="s">
        <v>109</v>
      </c>
      <c r="BU5" s="79" t="s">
        <v>2</v>
      </c>
      <c r="BV5" s="78" t="s">
        <v>194</v>
      </c>
      <c r="BW5" s="78" t="s">
        <v>195</v>
      </c>
      <c r="BX5" s="78" t="s">
        <v>196</v>
      </c>
      <c r="BY5" s="79"/>
      <c r="BZ5" s="79"/>
      <c r="CA5" s="78" t="s">
        <v>194</v>
      </c>
      <c r="CB5" s="78" t="s">
        <v>195</v>
      </c>
      <c r="CC5" s="78" t="s">
        <v>196</v>
      </c>
      <c r="CD5" s="86" t="s">
        <v>197</v>
      </c>
      <c r="CE5" s="79"/>
      <c r="CF5" s="79"/>
      <c r="CG5" s="79"/>
      <c r="CH5" s="79"/>
      <c r="CI5" s="79"/>
      <c r="CJ5" s="79" t="s">
        <v>2</v>
      </c>
      <c r="CK5" s="85" t="s">
        <v>19</v>
      </c>
      <c r="CL5" s="85" t="s">
        <v>192</v>
      </c>
      <c r="CM5" s="85" t="s">
        <v>193</v>
      </c>
      <c r="CN5" s="85" t="s">
        <v>191</v>
      </c>
      <c r="CO5" s="90"/>
      <c r="CP5" s="141"/>
      <c r="CQ5" s="79"/>
      <c r="CR5" s="79"/>
      <c r="CS5" s="79" t="s">
        <v>106</v>
      </c>
      <c r="CT5" s="79" t="s">
        <v>107</v>
      </c>
      <c r="CU5" s="79" t="s">
        <v>108</v>
      </c>
      <c r="CV5" s="79" t="s">
        <v>109</v>
      </c>
      <c r="CW5" s="79" t="s">
        <v>2</v>
      </c>
      <c r="CX5" s="78" t="s">
        <v>194</v>
      </c>
      <c r="CY5" s="78" t="s">
        <v>195</v>
      </c>
      <c r="CZ5" s="78" t="s">
        <v>196</v>
      </c>
      <c r="DA5" s="79"/>
      <c r="DB5" s="79"/>
      <c r="DC5" s="78" t="s">
        <v>194</v>
      </c>
      <c r="DD5" s="78" t="s">
        <v>195</v>
      </c>
      <c r="DE5" s="78" t="s">
        <v>196</v>
      </c>
      <c r="DF5" s="86" t="s">
        <v>197</v>
      </c>
      <c r="DG5" s="79"/>
      <c r="DH5" s="79"/>
      <c r="DI5" s="79"/>
      <c r="DJ5" s="79"/>
    </row>
    <row r="6" spans="1:114" s="47" customFormat="1" ht="13.5">
      <c r="A6" s="144"/>
      <c r="B6" s="144"/>
      <c r="C6" s="147"/>
      <c r="D6" s="91" t="s">
        <v>26</v>
      </c>
      <c r="E6" s="91" t="s">
        <v>27</v>
      </c>
      <c r="F6" s="92" t="s">
        <v>27</v>
      </c>
      <c r="G6" s="92" t="s">
        <v>27</v>
      </c>
      <c r="H6" s="92" t="s">
        <v>27</v>
      </c>
      <c r="I6" s="92" t="s">
        <v>27</v>
      </c>
      <c r="J6" s="92" t="s">
        <v>27</v>
      </c>
      <c r="K6" s="92" t="s">
        <v>27</v>
      </c>
      <c r="L6" s="93" t="s">
        <v>27</v>
      </c>
      <c r="M6" s="91" t="s">
        <v>27</v>
      </c>
      <c r="N6" s="91" t="s">
        <v>27</v>
      </c>
      <c r="O6" s="92" t="s">
        <v>27</v>
      </c>
      <c r="P6" s="92" t="s">
        <v>27</v>
      </c>
      <c r="Q6" s="92" t="s">
        <v>27</v>
      </c>
      <c r="R6" s="92" t="s">
        <v>27</v>
      </c>
      <c r="S6" s="92" t="s">
        <v>27</v>
      </c>
      <c r="T6" s="92" t="s">
        <v>27</v>
      </c>
      <c r="U6" s="93" t="s">
        <v>27</v>
      </c>
      <c r="V6" s="91" t="s">
        <v>27</v>
      </c>
      <c r="W6" s="91" t="s">
        <v>27</v>
      </c>
      <c r="X6" s="92" t="s">
        <v>27</v>
      </c>
      <c r="Y6" s="92" t="s">
        <v>27</v>
      </c>
      <c r="Z6" s="92" t="s">
        <v>27</v>
      </c>
      <c r="AA6" s="92" t="s">
        <v>27</v>
      </c>
      <c r="AB6" s="92" t="s">
        <v>27</v>
      </c>
      <c r="AC6" s="92" t="s">
        <v>27</v>
      </c>
      <c r="AD6" s="93" t="s">
        <v>27</v>
      </c>
      <c r="AE6" s="94" t="s">
        <v>26</v>
      </c>
      <c r="AF6" s="94" t="s">
        <v>27</v>
      </c>
      <c r="AG6" s="95" t="s">
        <v>27</v>
      </c>
      <c r="AH6" s="95" t="s">
        <v>27</v>
      </c>
      <c r="AI6" s="95" t="s">
        <v>27</v>
      </c>
      <c r="AJ6" s="95" t="s">
        <v>27</v>
      </c>
      <c r="AK6" s="96" t="s">
        <v>27</v>
      </c>
      <c r="AL6" s="96" t="s">
        <v>27</v>
      </c>
      <c r="AM6" s="94" t="s">
        <v>27</v>
      </c>
      <c r="AN6" s="94" t="s">
        <v>27</v>
      </c>
      <c r="AO6" s="94" t="s">
        <v>27</v>
      </c>
      <c r="AP6" s="94" t="s">
        <v>27</v>
      </c>
      <c r="AQ6" s="94" t="s">
        <v>27</v>
      </c>
      <c r="AR6" s="94" t="s">
        <v>27</v>
      </c>
      <c r="AS6" s="94" t="s">
        <v>27</v>
      </c>
      <c r="AT6" s="97" t="s">
        <v>27</v>
      </c>
      <c r="AU6" s="97" t="s">
        <v>27</v>
      </c>
      <c r="AV6" s="97" t="s">
        <v>27</v>
      </c>
      <c r="AW6" s="94" t="s">
        <v>27</v>
      </c>
      <c r="AX6" s="94" t="s">
        <v>27</v>
      </c>
      <c r="AY6" s="94" t="s">
        <v>27</v>
      </c>
      <c r="AZ6" s="94" t="s">
        <v>27</v>
      </c>
      <c r="BA6" s="94" t="s">
        <v>27</v>
      </c>
      <c r="BB6" s="94" t="s">
        <v>27</v>
      </c>
      <c r="BC6" s="94" t="s">
        <v>27</v>
      </c>
      <c r="BD6" s="94" t="s">
        <v>27</v>
      </c>
      <c r="BE6" s="94" t="s">
        <v>27</v>
      </c>
      <c r="BF6" s="94" t="s">
        <v>27</v>
      </c>
      <c r="BG6" s="94" t="s">
        <v>26</v>
      </c>
      <c r="BH6" s="94" t="s">
        <v>27</v>
      </c>
      <c r="BI6" s="95" t="s">
        <v>27</v>
      </c>
      <c r="BJ6" s="95" t="s">
        <v>27</v>
      </c>
      <c r="BK6" s="95" t="s">
        <v>27</v>
      </c>
      <c r="BL6" s="95" t="s">
        <v>27</v>
      </c>
      <c r="BM6" s="96" t="s">
        <v>27</v>
      </c>
      <c r="BN6" s="96" t="s">
        <v>27</v>
      </c>
      <c r="BO6" s="94" t="s">
        <v>27</v>
      </c>
      <c r="BP6" s="94" t="s">
        <v>27</v>
      </c>
      <c r="BQ6" s="94" t="s">
        <v>27</v>
      </c>
      <c r="BR6" s="94" t="s">
        <v>27</v>
      </c>
      <c r="BS6" s="94" t="s">
        <v>27</v>
      </c>
      <c r="BT6" s="94" t="s">
        <v>27</v>
      </c>
      <c r="BU6" s="94" t="s">
        <v>27</v>
      </c>
      <c r="BV6" s="97" t="s">
        <v>27</v>
      </c>
      <c r="BW6" s="97" t="s">
        <v>27</v>
      </c>
      <c r="BX6" s="97" t="s">
        <v>27</v>
      </c>
      <c r="BY6" s="94" t="s">
        <v>27</v>
      </c>
      <c r="BZ6" s="94" t="s">
        <v>27</v>
      </c>
      <c r="CA6" s="94" t="s">
        <v>27</v>
      </c>
      <c r="CB6" s="94" t="s">
        <v>27</v>
      </c>
      <c r="CC6" s="94" t="s">
        <v>27</v>
      </c>
      <c r="CD6" s="94" t="s">
        <v>27</v>
      </c>
      <c r="CE6" s="94" t="s">
        <v>27</v>
      </c>
      <c r="CF6" s="94" t="s">
        <v>27</v>
      </c>
      <c r="CG6" s="94" t="s">
        <v>27</v>
      </c>
      <c r="CH6" s="94" t="s">
        <v>27</v>
      </c>
      <c r="CI6" s="94" t="s">
        <v>26</v>
      </c>
      <c r="CJ6" s="94" t="s">
        <v>27</v>
      </c>
      <c r="CK6" s="95" t="s">
        <v>27</v>
      </c>
      <c r="CL6" s="95" t="s">
        <v>27</v>
      </c>
      <c r="CM6" s="95" t="s">
        <v>27</v>
      </c>
      <c r="CN6" s="95" t="s">
        <v>27</v>
      </c>
      <c r="CO6" s="96" t="s">
        <v>27</v>
      </c>
      <c r="CP6" s="96" t="s">
        <v>27</v>
      </c>
      <c r="CQ6" s="94" t="s">
        <v>27</v>
      </c>
      <c r="CR6" s="94" t="s">
        <v>27</v>
      </c>
      <c r="CS6" s="95" t="s">
        <v>27</v>
      </c>
      <c r="CT6" s="95" t="s">
        <v>27</v>
      </c>
      <c r="CU6" s="95" t="s">
        <v>27</v>
      </c>
      <c r="CV6" s="95" t="s">
        <v>27</v>
      </c>
      <c r="CW6" s="94" t="s">
        <v>27</v>
      </c>
      <c r="CX6" s="97" t="s">
        <v>27</v>
      </c>
      <c r="CY6" s="97" t="s">
        <v>27</v>
      </c>
      <c r="CZ6" s="97" t="s">
        <v>27</v>
      </c>
      <c r="DA6" s="94" t="s">
        <v>27</v>
      </c>
      <c r="DB6" s="94" t="s">
        <v>27</v>
      </c>
      <c r="DC6" s="94" t="s">
        <v>27</v>
      </c>
      <c r="DD6" s="94" t="s">
        <v>27</v>
      </c>
      <c r="DE6" s="94" t="s">
        <v>27</v>
      </c>
      <c r="DF6" s="94" t="s">
        <v>27</v>
      </c>
      <c r="DG6" s="94" t="s">
        <v>27</v>
      </c>
      <c r="DH6" s="94" t="s">
        <v>27</v>
      </c>
      <c r="DI6" s="94" t="s">
        <v>27</v>
      </c>
      <c r="DJ6" s="94" t="s">
        <v>27</v>
      </c>
    </row>
    <row r="7" spans="1:114" s="139" customFormat="1" ht="12" customHeight="1">
      <c r="A7" s="134" t="s">
        <v>378</v>
      </c>
      <c r="B7" s="135" t="s">
        <v>379</v>
      </c>
      <c r="C7" s="134" t="s">
        <v>285</v>
      </c>
      <c r="D7" s="136">
        <f aca="true" t="shared" si="0" ref="D7:D53">SUM(E7,+L7)</f>
        <v>71373998</v>
      </c>
      <c r="E7" s="136">
        <f aca="true" t="shared" si="1" ref="E7:E53">SUM(F7:I7)+K7</f>
        <v>24259264</v>
      </c>
      <c r="F7" s="136">
        <v>1219633</v>
      </c>
      <c r="G7" s="136">
        <v>1543712</v>
      </c>
      <c r="H7" s="136">
        <v>2157937</v>
      </c>
      <c r="I7" s="136">
        <v>14735379</v>
      </c>
      <c r="J7" s="137" t="s">
        <v>586</v>
      </c>
      <c r="K7" s="136">
        <v>4602603</v>
      </c>
      <c r="L7" s="136">
        <v>47114734</v>
      </c>
      <c r="M7" s="136">
        <f aca="true" t="shared" si="2" ref="M7:M53">SUM(N7,+U7)</f>
        <v>8384044</v>
      </c>
      <c r="N7" s="136">
        <f aca="true" t="shared" si="3" ref="N7:N53">SUM(O7:R7)+T7</f>
        <v>2436146</v>
      </c>
      <c r="O7" s="136">
        <v>288182</v>
      </c>
      <c r="P7" s="136">
        <v>19650</v>
      </c>
      <c r="Q7" s="136">
        <v>349100</v>
      </c>
      <c r="R7" s="136">
        <v>1481507</v>
      </c>
      <c r="S7" s="137" t="s">
        <v>586</v>
      </c>
      <c r="T7" s="136">
        <v>297707</v>
      </c>
      <c r="U7" s="136">
        <v>5947898</v>
      </c>
      <c r="V7" s="136">
        <f aca="true" t="shared" si="4" ref="V7:AA7">+SUM(D7,M7)</f>
        <v>79758042</v>
      </c>
      <c r="W7" s="136">
        <f t="shared" si="4"/>
        <v>26695410</v>
      </c>
      <c r="X7" s="136">
        <f t="shared" si="4"/>
        <v>1507815</v>
      </c>
      <c r="Y7" s="136">
        <f t="shared" si="4"/>
        <v>1563362</v>
      </c>
      <c r="Z7" s="136">
        <f t="shared" si="4"/>
        <v>2507037</v>
      </c>
      <c r="AA7" s="136">
        <f t="shared" si="4"/>
        <v>16216886</v>
      </c>
      <c r="AB7" s="137" t="s">
        <v>586</v>
      </c>
      <c r="AC7" s="136">
        <f aca="true" t="shared" si="5" ref="AC7:AC53">+SUM(K7,T7)</f>
        <v>4900310</v>
      </c>
      <c r="AD7" s="136">
        <f aca="true" t="shared" si="6" ref="AD7:AD53">+SUM(L7,U7)</f>
        <v>53062632</v>
      </c>
      <c r="AE7" s="136">
        <f aca="true" t="shared" si="7" ref="AE7:AE53">SUM(AF7,+AK7)</f>
        <v>8177809</v>
      </c>
      <c r="AF7" s="136">
        <f aca="true" t="shared" si="8" ref="AF7:AF53">SUM(AG7:AJ7)</f>
        <v>7990807</v>
      </c>
      <c r="AG7" s="136">
        <v>0</v>
      </c>
      <c r="AH7" s="136">
        <v>4848261</v>
      </c>
      <c r="AI7" s="136">
        <v>3076395</v>
      </c>
      <c r="AJ7" s="136">
        <v>66151</v>
      </c>
      <c r="AK7" s="136">
        <v>187002</v>
      </c>
      <c r="AL7" s="136">
        <v>1792814</v>
      </c>
      <c r="AM7" s="136">
        <f aca="true" t="shared" si="9" ref="AM7:AM53">SUM(AN7,AS7,AW7,AX7,BD7)</f>
        <v>48077639</v>
      </c>
      <c r="AN7" s="136">
        <f aca="true" t="shared" si="10" ref="AN7:AN53">SUM(AO7:AR7)</f>
        <v>12415875</v>
      </c>
      <c r="AO7" s="136">
        <v>10034854</v>
      </c>
      <c r="AP7" s="136">
        <v>1422360</v>
      </c>
      <c r="AQ7" s="136">
        <v>629098</v>
      </c>
      <c r="AR7" s="136">
        <v>329563</v>
      </c>
      <c r="AS7" s="136">
        <f aca="true" t="shared" si="11" ref="AS7:AS53">SUM(AT7:AV7)</f>
        <v>7695637</v>
      </c>
      <c r="AT7" s="136">
        <v>1448024</v>
      </c>
      <c r="AU7" s="136">
        <v>4727096</v>
      </c>
      <c r="AV7" s="136">
        <v>1520517</v>
      </c>
      <c r="AW7" s="136">
        <v>167722</v>
      </c>
      <c r="AX7" s="136">
        <f aca="true" t="shared" si="12" ref="AX7:AX53">SUM(AY7:BB7)</f>
        <v>27747209</v>
      </c>
      <c r="AY7" s="136">
        <v>15506054</v>
      </c>
      <c r="AZ7" s="136">
        <v>7713577</v>
      </c>
      <c r="BA7" s="136">
        <v>2632521</v>
      </c>
      <c r="BB7" s="136">
        <v>1895057</v>
      </c>
      <c r="BC7" s="136">
        <v>10464651</v>
      </c>
      <c r="BD7" s="136">
        <v>51196</v>
      </c>
      <c r="BE7" s="136">
        <v>2861085</v>
      </c>
      <c r="BF7" s="136">
        <f aca="true" t="shared" si="13" ref="BF7:BF53">SUM(AE7,+AM7,+BE7)</f>
        <v>59116533</v>
      </c>
      <c r="BG7" s="136">
        <f aca="true" t="shared" si="14" ref="BG7:BG53">SUM(BH7,+BM7)</f>
        <v>679048</v>
      </c>
      <c r="BH7" s="136">
        <f aca="true" t="shared" si="15" ref="BH7:BH53">SUM(BI7:BL7)</f>
        <v>669598</v>
      </c>
      <c r="BI7" s="136">
        <v>0</v>
      </c>
      <c r="BJ7" s="136">
        <v>667720</v>
      </c>
      <c r="BK7" s="136">
        <v>0</v>
      </c>
      <c r="BL7" s="136">
        <v>1878</v>
      </c>
      <c r="BM7" s="136">
        <v>9450</v>
      </c>
      <c r="BN7" s="136">
        <v>118125</v>
      </c>
      <c r="BO7" s="136">
        <f aca="true" t="shared" si="16" ref="BO7:BO53">SUM(BP7,BU7,BY7,BZ7,CF7)</f>
        <v>4713277</v>
      </c>
      <c r="BP7" s="136">
        <f aca="true" t="shared" si="17" ref="BP7:BP53">SUM(BQ7:BT7)</f>
        <v>838832</v>
      </c>
      <c r="BQ7" s="136">
        <v>440424</v>
      </c>
      <c r="BR7" s="136">
        <v>121692</v>
      </c>
      <c r="BS7" s="136">
        <v>219320</v>
      </c>
      <c r="BT7" s="136">
        <v>57396</v>
      </c>
      <c r="BU7" s="136">
        <f aca="true" t="shared" si="18" ref="BU7:BU53">SUM(BV7:BX7)</f>
        <v>1095669</v>
      </c>
      <c r="BV7" s="136">
        <v>204294</v>
      </c>
      <c r="BW7" s="136">
        <v>774695</v>
      </c>
      <c r="BX7" s="136">
        <v>116680</v>
      </c>
      <c r="BY7" s="136">
        <v>4319</v>
      </c>
      <c r="BZ7" s="136">
        <f aca="true" t="shared" si="19" ref="BZ7:BZ53">SUM(CA7:CD7)</f>
        <v>2774381</v>
      </c>
      <c r="CA7" s="136">
        <v>1689779</v>
      </c>
      <c r="CB7" s="136">
        <v>735374</v>
      </c>
      <c r="CC7" s="136">
        <v>235097</v>
      </c>
      <c r="CD7" s="136">
        <v>114131</v>
      </c>
      <c r="CE7" s="136">
        <v>2729465</v>
      </c>
      <c r="CF7" s="136">
        <v>76</v>
      </c>
      <c r="CG7" s="136">
        <v>144129</v>
      </c>
      <c r="CH7" s="136">
        <f aca="true" t="shared" si="20" ref="CH7:CH53">SUM(BG7,+BO7,+CG7)</f>
        <v>5536454</v>
      </c>
      <c r="CI7" s="136">
        <f aca="true" t="shared" si="21" ref="CI7:CW10">SUM(AE7,+BG7)</f>
        <v>8856857</v>
      </c>
      <c r="CJ7" s="136">
        <f t="shared" si="21"/>
        <v>8660405</v>
      </c>
      <c r="CK7" s="136">
        <f t="shared" si="21"/>
        <v>0</v>
      </c>
      <c r="CL7" s="136">
        <f t="shared" si="21"/>
        <v>5515981</v>
      </c>
      <c r="CM7" s="136">
        <f t="shared" si="21"/>
        <v>3076395</v>
      </c>
      <c r="CN7" s="136">
        <f t="shared" si="21"/>
        <v>68029</v>
      </c>
      <c r="CO7" s="136">
        <f t="shared" si="21"/>
        <v>196452</v>
      </c>
      <c r="CP7" s="136">
        <f t="shared" si="21"/>
        <v>1910939</v>
      </c>
      <c r="CQ7" s="136">
        <f t="shared" si="21"/>
        <v>52790916</v>
      </c>
      <c r="CR7" s="136">
        <f t="shared" si="21"/>
        <v>13254707</v>
      </c>
      <c r="CS7" s="136">
        <f t="shared" si="21"/>
        <v>10475278</v>
      </c>
      <c r="CT7" s="136">
        <f t="shared" si="21"/>
        <v>1544052</v>
      </c>
      <c r="CU7" s="136">
        <f t="shared" si="21"/>
        <v>848418</v>
      </c>
      <c r="CV7" s="136">
        <f t="shared" si="21"/>
        <v>386959</v>
      </c>
      <c r="CW7" s="136">
        <f t="shared" si="21"/>
        <v>8791306</v>
      </c>
      <c r="CX7" s="136">
        <f aca="true" t="shared" si="22" ref="CX7:DJ7">SUM(AT7,+BV7)</f>
        <v>1652318</v>
      </c>
      <c r="CY7" s="136">
        <f t="shared" si="22"/>
        <v>5501791</v>
      </c>
      <c r="CZ7" s="136">
        <f t="shared" si="22"/>
        <v>1637197</v>
      </c>
      <c r="DA7" s="136">
        <f t="shared" si="22"/>
        <v>172041</v>
      </c>
      <c r="DB7" s="136">
        <f t="shared" si="22"/>
        <v>30521590</v>
      </c>
      <c r="DC7" s="136">
        <f t="shared" si="22"/>
        <v>17195833</v>
      </c>
      <c r="DD7" s="136">
        <f t="shared" si="22"/>
        <v>8448951</v>
      </c>
      <c r="DE7" s="136">
        <f t="shared" si="22"/>
        <v>2867618</v>
      </c>
      <c r="DF7" s="136">
        <f t="shared" si="22"/>
        <v>2009188</v>
      </c>
      <c r="DG7" s="136">
        <f t="shared" si="22"/>
        <v>13194116</v>
      </c>
      <c r="DH7" s="136">
        <f t="shared" si="22"/>
        <v>51272</v>
      </c>
      <c r="DI7" s="136">
        <f t="shared" si="22"/>
        <v>3005214</v>
      </c>
      <c r="DJ7" s="136">
        <f t="shared" si="22"/>
        <v>64652987</v>
      </c>
    </row>
    <row r="8" spans="1:114" s="139" customFormat="1" ht="12" customHeight="1">
      <c r="A8" s="134" t="s">
        <v>289</v>
      </c>
      <c r="B8" s="135" t="s">
        <v>346</v>
      </c>
      <c r="C8" s="134" t="s">
        <v>285</v>
      </c>
      <c r="D8" s="136">
        <f t="shared" si="0"/>
        <v>16246196</v>
      </c>
      <c r="E8" s="136">
        <f t="shared" si="1"/>
        <v>3587578</v>
      </c>
      <c r="F8" s="136">
        <v>777364</v>
      </c>
      <c r="G8" s="136">
        <v>1936</v>
      </c>
      <c r="H8" s="136">
        <v>1526400</v>
      </c>
      <c r="I8" s="136">
        <v>1044266</v>
      </c>
      <c r="J8" s="137" t="s">
        <v>586</v>
      </c>
      <c r="K8" s="136">
        <v>237612</v>
      </c>
      <c r="L8" s="136">
        <v>12658618</v>
      </c>
      <c r="M8" s="136">
        <f t="shared" si="2"/>
        <v>4535177</v>
      </c>
      <c r="N8" s="136">
        <f t="shared" si="3"/>
        <v>175826</v>
      </c>
      <c r="O8" s="136">
        <v>1542</v>
      </c>
      <c r="P8" s="136">
        <v>766</v>
      </c>
      <c r="Q8" s="136">
        <v>173500</v>
      </c>
      <c r="R8" s="136">
        <v>0</v>
      </c>
      <c r="S8" s="137" t="s">
        <v>586</v>
      </c>
      <c r="T8" s="136">
        <v>18</v>
      </c>
      <c r="U8" s="136">
        <v>4359351</v>
      </c>
      <c r="V8" s="136">
        <f aca="true" t="shared" si="23" ref="V8:AA8">+SUM(D8,M8)</f>
        <v>20781373</v>
      </c>
      <c r="W8" s="136">
        <f t="shared" si="23"/>
        <v>3763404</v>
      </c>
      <c r="X8" s="136">
        <f t="shared" si="23"/>
        <v>778906</v>
      </c>
      <c r="Y8" s="136">
        <f t="shared" si="23"/>
        <v>2702</v>
      </c>
      <c r="Z8" s="136">
        <f t="shared" si="23"/>
        <v>1699900</v>
      </c>
      <c r="AA8" s="136">
        <f t="shared" si="23"/>
        <v>1044266</v>
      </c>
      <c r="AB8" s="137" t="s">
        <v>586</v>
      </c>
      <c r="AC8" s="136">
        <f t="shared" si="5"/>
        <v>237630</v>
      </c>
      <c r="AD8" s="136">
        <f t="shared" si="6"/>
        <v>17017969</v>
      </c>
      <c r="AE8" s="136">
        <f t="shared" si="7"/>
        <v>2426476</v>
      </c>
      <c r="AF8" s="136">
        <f t="shared" si="8"/>
        <v>2418861</v>
      </c>
      <c r="AG8" s="136">
        <v>531</v>
      </c>
      <c r="AH8" s="136">
        <v>1358502</v>
      </c>
      <c r="AI8" s="136">
        <v>1057732</v>
      </c>
      <c r="AJ8" s="136">
        <v>2096</v>
      </c>
      <c r="AK8" s="136">
        <v>7615</v>
      </c>
      <c r="AL8" s="136">
        <v>933327</v>
      </c>
      <c r="AM8" s="136">
        <f t="shared" si="9"/>
        <v>6571199</v>
      </c>
      <c r="AN8" s="136">
        <f t="shared" si="10"/>
        <v>2113448</v>
      </c>
      <c r="AO8" s="136">
        <v>789540</v>
      </c>
      <c r="AP8" s="136">
        <v>871692</v>
      </c>
      <c r="AQ8" s="136">
        <v>413867</v>
      </c>
      <c r="AR8" s="136">
        <v>38349</v>
      </c>
      <c r="AS8" s="136">
        <f t="shared" si="11"/>
        <v>737401</v>
      </c>
      <c r="AT8" s="136">
        <v>203450</v>
      </c>
      <c r="AU8" s="136">
        <v>342097</v>
      </c>
      <c r="AV8" s="136">
        <v>191854</v>
      </c>
      <c r="AW8" s="136">
        <v>10017</v>
      </c>
      <c r="AX8" s="136">
        <f t="shared" si="12"/>
        <v>3702868</v>
      </c>
      <c r="AY8" s="136">
        <v>2525609</v>
      </c>
      <c r="AZ8" s="136">
        <v>665932</v>
      </c>
      <c r="BA8" s="136">
        <v>376928</v>
      </c>
      <c r="BB8" s="136">
        <v>134399</v>
      </c>
      <c r="BC8" s="136">
        <v>5965270</v>
      </c>
      <c r="BD8" s="136">
        <v>7465</v>
      </c>
      <c r="BE8" s="136">
        <v>349924</v>
      </c>
      <c r="BF8" s="136">
        <f t="shared" si="13"/>
        <v>9347599</v>
      </c>
      <c r="BG8" s="136">
        <f t="shared" si="14"/>
        <v>0</v>
      </c>
      <c r="BH8" s="136">
        <f t="shared" si="15"/>
        <v>0</v>
      </c>
      <c r="BI8" s="136">
        <v>0</v>
      </c>
      <c r="BJ8" s="136">
        <v>0</v>
      </c>
      <c r="BK8" s="136">
        <v>0</v>
      </c>
      <c r="BL8" s="136">
        <v>0</v>
      </c>
      <c r="BM8" s="136">
        <v>0</v>
      </c>
      <c r="BN8" s="136">
        <v>1859172</v>
      </c>
      <c r="BO8" s="136">
        <f t="shared" si="16"/>
        <v>41706</v>
      </c>
      <c r="BP8" s="136">
        <f t="shared" si="17"/>
        <v>41128</v>
      </c>
      <c r="BQ8" s="136">
        <v>41128</v>
      </c>
      <c r="BR8" s="136">
        <v>0</v>
      </c>
      <c r="BS8" s="136">
        <v>0</v>
      </c>
      <c r="BT8" s="136">
        <v>0</v>
      </c>
      <c r="BU8" s="136">
        <f t="shared" si="18"/>
        <v>0</v>
      </c>
      <c r="BV8" s="136">
        <v>0</v>
      </c>
      <c r="BW8" s="136">
        <v>0</v>
      </c>
      <c r="BX8" s="136">
        <v>0</v>
      </c>
      <c r="BY8" s="136">
        <v>0</v>
      </c>
      <c r="BZ8" s="136">
        <f t="shared" si="19"/>
        <v>578</v>
      </c>
      <c r="CA8" s="136">
        <v>0</v>
      </c>
      <c r="CB8" s="136">
        <v>0</v>
      </c>
      <c r="CC8" s="136">
        <v>0</v>
      </c>
      <c r="CD8" s="136">
        <v>578</v>
      </c>
      <c r="CE8" s="136">
        <v>2632979</v>
      </c>
      <c r="CF8" s="136">
        <v>0</v>
      </c>
      <c r="CG8" s="136">
        <v>1320</v>
      </c>
      <c r="CH8" s="136">
        <f t="shared" si="20"/>
        <v>43026</v>
      </c>
      <c r="CI8" s="136">
        <f t="shared" si="21"/>
        <v>2426476</v>
      </c>
      <c r="CJ8" s="136">
        <f t="shared" si="21"/>
        <v>2418861</v>
      </c>
      <c r="CK8" s="136">
        <f t="shared" si="21"/>
        <v>531</v>
      </c>
      <c r="CL8" s="136">
        <f t="shared" si="21"/>
        <v>1358502</v>
      </c>
      <c r="CM8" s="136">
        <f t="shared" si="21"/>
        <v>1057732</v>
      </c>
      <c r="CN8" s="136">
        <f t="shared" si="21"/>
        <v>2096</v>
      </c>
      <c r="CO8" s="136">
        <f t="shared" si="21"/>
        <v>7615</v>
      </c>
      <c r="CP8" s="136">
        <f t="shared" si="21"/>
        <v>2792499</v>
      </c>
      <c r="CQ8" s="136">
        <f t="shared" si="21"/>
        <v>6612905</v>
      </c>
      <c r="CR8" s="136">
        <f t="shared" si="21"/>
        <v>2154576</v>
      </c>
      <c r="CS8" s="136">
        <f t="shared" si="21"/>
        <v>830668</v>
      </c>
      <c r="CT8" s="136">
        <f t="shared" si="21"/>
        <v>871692</v>
      </c>
      <c r="CU8" s="136">
        <f t="shared" si="21"/>
        <v>413867</v>
      </c>
      <c r="CV8" s="136">
        <f t="shared" si="21"/>
        <v>38349</v>
      </c>
      <c r="CW8" s="136">
        <f t="shared" si="21"/>
        <v>737401</v>
      </c>
      <c r="CX8" s="136">
        <f>SUM(AT8,+BV8)</f>
        <v>203450</v>
      </c>
      <c r="CY8" s="136">
        <f>SUM(AU8,+BW8)</f>
        <v>342097</v>
      </c>
      <c r="CZ8" s="136">
        <f>SUM(AV8,+BX8)</f>
        <v>191854</v>
      </c>
      <c r="DA8" s="136">
        <f>SUM(AW8,+BY8)</f>
        <v>10017</v>
      </c>
      <c r="DB8" s="136">
        <f aca="true" t="shared" si="24" ref="DB8:DG8">SUM(AX8,+BZ8)</f>
        <v>3703446</v>
      </c>
      <c r="DC8" s="136">
        <f t="shared" si="24"/>
        <v>2525609</v>
      </c>
      <c r="DD8" s="136">
        <f t="shared" si="24"/>
        <v>665932</v>
      </c>
      <c r="DE8" s="136">
        <f t="shared" si="24"/>
        <v>376928</v>
      </c>
      <c r="DF8" s="136">
        <f t="shared" si="24"/>
        <v>134977</v>
      </c>
      <c r="DG8" s="136">
        <f t="shared" si="24"/>
        <v>8598249</v>
      </c>
      <c r="DH8" s="136">
        <f>SUM(BD8,+CF8)</f>
        <v>7465</v>
      </c>
      <c r="DI8" s="136">
        <f>SUM(BE8,+CG8)</f>
        <v>351244</v>
      </c>
      <c r="DJ8" s="136">
        <f>SUM(BF8,+CH8)</f>
        <v>9390625</v>
      </c>
    </row>
    <row r="9" spans="1:114" s="139" customFormat="1" ht="12" customHeight="1">
      <c r="A9" s="134" t="s">
        <v>389</v>
      </c>
      <c r="B9" s="135" t="s">
        <v>390</v>
      </c>
      <c r="C9" s="134" t="s">
        <v>391</v>
      </c>
      <c r="D9" s="136">
        <f t="shared" si="0"/>
        <v>12453498</v>
      </c>
      <c r="E9" s="136">
        <f t="shared" si="1"/>
        <v>1521234</v>
      </c>
      <c r="F9" s="136">
        <v>86779</v>
      </c>
      <c r="G9" s="136">
        <v>525</v>
      </c>
      <c r="H9" s="136">
        <v>261300</v>
      </c>
      <c r="I9" s="136">
        <v>758884</v>
      </c>
      <c r="J9" s="137" t="s">
        <v>586</v>
      </c>
      <c r="K9" s="136">
        <v>413746</v>
      </c>
      <c r="L9" s="136">
        <v>10932264</v>
      </c>
      <c r="M9" s="136">
        <f t="shared" si="2"/>
        <v>3108906</v>
      </c>
      <c r="N9" s="136">
        <f t="shared" si="3"/>
        <v>369581</v>
      </c>
      <c r="O9" s="136">
        <v>0</v>
      </c>
      <c r="P9" s="136">
        <v>0</v>
      </c>
      <c r="Q9" s="136">
        <v>0</v>
      </c>
      <c r="R9" s="136">
        <v>369565</v>
      </c>
      <c r="S9" s="137" t="s">
        <v>586</v>
      </c>
      <c r="T9" s="136">
        <v>16</v>
      </c>
      <c r="U9" s="136">
        <v>2739325</v>
      </c>
      <c r="V9" s="136">
        <f aca="true" t="shared" si="25" ref="V9:AA9">+SUM(D9,M9)</f>
        <v>15562404</v>
      </c>
      <c r="W9" s="136">
        <f t="shared" si="25"/>
        <v>1890815</v>
      </c>
      <c r="X9" s="136">
        <f t="shared" si="25"/>
        <v>86779</v>
      </c>
      <c r="Y9" s="136">
        <f t="shared" si="25"/>
        <v>525</v>
      </c>
      <c r="Z9" s="136">
        <f t="shared" si="25"/>
        <v>261300</v>
      </c>
      <c r="AA9" s="136">
        <f t="shared" si="25"/>
        <v>1128449</v>
      </c>
      <c r="AB9" s="137" t="s">
        <v>586</v>
      </c>
      <c r="AC9" s="136">
        <f t="shared" si="5"/>
        <v>413762</v>
      </c>
      <c r="AD9" s="136">
        <f t="shared" si="6"/>
        <v>13671589</v>
      </c>
      <c r="AE9" s="136">
        <f t="shared" si="7"/>
        <v>421069</v>
      </c>
      <c r="AF9" s="136">
        <f t="shared" si="8"/>
        <v>407422</v>
      </c>
      <c r="AG9" s="136">
        <v>35705</v>
      </c>
      <c r="AH9" s="136">
        <v>42621</v>
      </c>
      <c r="AI9" s="136">
        <v>272228</v>
      </c>
      <c r="AJ9" s="136">
        <v>56868</v>
      </c>
      <c r="AK9" s="136">
        <v>13647</v>
      </c>
      <c r="AL9" s="136">
        <v>137824</v>
      </c>
      <c r="AM9" s="136">
        <f t="shared" si="9"/>
        <v>6372189</v>
      </c>
      <c r="AN9" s="136">
        <f t="shared" si="10"/>
        <v>1810639</v>
      </c>
      <c r="AO9" s="136">
        <v>725175</v>
      </c>
      <c r="AP9" s="136">
        <v>530167</v>
      </c>
      <c r="AQ9" s="136">
        <v>513194</v>
      </c>
      <c r="AR9" s="136">
        <v>42103</v>
      </c>
      <c r="AS9" s="136">
        <f t="shared" si="11"/>
        <v>1407386</v>
      </c>
      <c r="AT9" s="136">
        <v>110418</v>
      </c>
      <c r="AU9" s="136">
        <v>1161718</v>
      </c>
      <c r="AV9" s="136">
        <v>135250</v>
      </c>
      <c r="AW9" s="136">
        <v>32721</v>
      </c>
      <c r="AX9" s="136">
        <f t="shared" si="12"/>
        <v>3109542</v>
      </c>
      <c r="AY9" s="136">
        <v>1928954</v>
      </c>
      <c r="AZ9" s="136">
        <v>1030002</v>
      </c>
      <c r="BA9" s="136">
        <v>126462</v>
      </c>
      <c r="BB9" s="136">
        <v>24124</v>
      </c>
      <c r="BC9" s="136">
        <v>5508372</v>
      </c>
      <c r="BD9" s="136">
        <v>11901</v>
      </c>
      <c r="BE9" s="136">
        <v>14044</v>
      </c>
      <c r="BF9" s="136">
        <f t="shared" si="13"/>
        <v>6807302</v>
      </c>
      <c r="BG9" s="136">
        <f t="shared" si="14"/>
        <v>0</v>
      </c>
      <c r="BH9" s="136">
        <f t="shared" si="15"/>
        <v>0</v>
      </c>
      <c r="BI9" s="136">
        <v>0</v>
      </c>
      <c r="BJ9" s="136">
        <v>0</v>
      </c>
      <c r="BK9" s="136">
        <v>0</v>
      </c>
      <c r="BL9" s="136">
        <v>0</v>
      </c>
      <c r="BM9" s="136">
        <v>0</v>
      </c>
      <c r="BN9" s="136">
        <v>103569</v>
      </c>
      <c r="BO9" s="136">
        <f t="shared" si="16"/>
        <v>510781</v>
      </c>
      <c r="BP9" s="136">
        <f t="shared" si="17"/>
        <v>55692</v>
      </c>
      <c r="BQ9" s="136">
        <v>55692</v>
      </c>
      <c r="BR9" s="136">
        <v>0</v>
      </c>
      <c r="BS9" s="136">
        <v>0</v>
      </c>
      <c r="BT9" s="136">
        <v>0</v>
      </c>
      <c r="BU9" s="136">
        <f t="shared" si="18"/>
        <v>52598</v>
      </c>
      <c r="BV9" s="136">
        <v>195</v>
      </c>
      <c r="BW9" s="136">
        <v>52403</v>
      </c>
      <c r="BX9" s="136">
        <v>0</v>
      </c>
      <c r="BY9" s="136">
        <v>0</v>
      </c>
      <c r="BZ9" s="136">
        <f t="shared" si="19"/>
        <v>402491</v>
      </c>
      <c r="CA9" s="136">
        <v>392469</v>
      </c>
      <c r="CB9" s="136">
        <v>10022</v>
      </c>
      <c r="CC9" s="136">
        <v>0</v>
      </c>
      <c r="CD9" s="136">
        <v>0</v>
      </c>
      <c r="CE9" s="136">
        <v>2491115</v>
      </c>
      <c r="CF9" s="136">
        <v>0</v>
      </c>
      <c r="CG9" s="136">
        <v>3441</v>
      </c>
      <c r="CH9" s="136">
        <f t="shared" si="20"/>
        <v>514222</v>
      </c>
      <c r="CI9" s="136">
        <f t="shared" si="21"/>
        <v>421069</v>
      </c>
      <c r="CJ9" s="136">
        <f t="shared" si="21"/>
        <v>407422</v>
      </c>
      <c r="CK9" s="136">
        <f t="shared" si="21"/>
        <v>35705</v>
      </c>
      <c r="CL9" s="136">
        <f t="shared" si="21"/>
        <v>42621</v>
      </c>
      <c r="CM9" s="136">
        <f t="shared" si="21"/>
        <v>272228</v>
      </c>
      <c r="CN9" s="136">
        <f t="shared" si="21"/>
        <v>56868</v>
      </c>
      <c r="CO9" s="136">
        <f t="shared" si="21"/>
        <v>13647</v>
      </c>
      <c r="CP9" s="136">
        <f t="shared" si="21"/>
        <v>241393</v>
      </c>
      <c r="CQ9" s="136">
        <f t="shared" si="21"/>
        <v>6882970</v>
      </c>
      <c r="CR9" s="136">
        <f t="shared" si="21"/>
        <v>1866331</v>
      </c>
      <c r="CS9" s="136">
        <f t="shared" si="21"/>
        <v>780867</v>
      </c>
      <c r="CT9" s="136">
        <f t="shared" si="21"/>
        <v>530167</v>
      </c>
      <c r="CU9" s="136">
        <f t="shared" si="21"/>
        <v>513194</v>
      </c>
      <c r="CV9" s="136">
        <f t="shared" si="21"/>
        <v>42103</v>
      </c>
      <c r="CW9" s="136">
        <f t="shared" si="21"/>
        <v>1459984</v>
      </c>
      <c r="CX9" s="136">
        <f aca="true" t="shared" si="26" ref="CX9:DJ9">SUM(AT9,+BV9)</f>
        <v>110613</v>
      </c>
      <c r="CY9" s="136">
        <f t="shared" si="26"/>
        <v>1214121</v>
      </c>
      <c r="CZ9" s="136">
        <f t="shared" si="26"/>
        <v>135250</v>
      </c>
      <c r="DA9" s="136">
        <f t="shared" si="26"/>
        <v>32721</v>
      </c>
      <c r="DB9" s="136">
        <f t="shared" si="26"/>
        <v>3512033</v>
      </c>
      <c r="DC9" s="136">
        <f t="shared" si="26"/>
        <v>2321423</v>
      </c>
      <c r="DD9" s="136">
        <f t="shared" si="26"/>
        <v>1040024</v>
      </c>
      <c r="DE9" s="136">
        <f t="shared" si="26"/>
        <v>126462</v>
      </c>
      <c r="DF9" s="136">
        <f t="shared" si="26"/>
        <v>24124</v>
      </c>
      <c r="DG9" s="136">
        <f t="shared" si="26"/>
        <v>7999487</v>
      </c>
      <c r="DH9" s="136">
        <f t="shared" si="26"/>
        <v>11901</v>
      </c>
      <c r="DI9" s="136">
        <f t="shared" si="26"/>
        <v>17485</v>
      </c>
      <c r="DJ9" s="136">
        <f t="shared" si="26"/>
        <v>7321524</v>
      </c>
    </row>
    <row r="10" spans="1:114" s="139" customFormat="1" ht="12" customHeight="1">
      <c r="A10" s="134" t="s">
        <v>347</v>
      </c>
      <c r="B10" s="135" t="s">
        <v>348</v>
      </c>
      <c r="C10" s="134" t="s">
        <v>285</v>
      </c>
      <c r="D10" s="136">
        <f t="shared" si="0"/>
        <v>20385738</v>
      </c>
      <c r="E10" s="136">
        <f t="shared" si="1"/>
        <v>6220731</v>
      </c>
      <c r="F10" s="136">
        <v>11263</v>
      </c>
      <c r="G10" s="136">
        <v>32524</v>
      </c>
      <c r="H10" s="136">
        <v>276600</v>
      </c>
      <c r="I10" s="136">
        <v>4446666</v>
      </c>
      <c r="J10" s="137" t="s">
        <v>586</v>
      </c>
      <c r="K10" s="136">
        <v>1453678</v>
      </c>
      <c r="L10" s="136">
        <v>14165007</v>
      </c>
      <c r="M10" s="136">
        <f t="shared" si="2"/>
        <v>5222129</v>
      </c>
      <c r="N10" s="136">
        <f t="shared" si="3"/>
        <v>1309001</v>
      </c>
      <c r="O10" s="136">
        <v>53004</v>
      </c>
      <c r="P10" s="136">
        <v>12967</v>
      </c>
      <c r="Q10" s="136">
        <v>459500</v>
      </c>
      <c r="R10" s="136">
        <v>637689</v>
      </c>
      <c r="S10" s="137" t="s">
        <v>586</v>
      </c>
      <c r="T10" s="136">
        <v>145841</v>
      </c>
      <c r="U10" s="136">
        <v>3913128</v>
      </c>
      <c r="V10" s="136">
        <f aca="true" t="shared" si="27" ref="V10:AA10">+SUM(D10,M10)</f>
        <v>25607867</v>
      </c>
      <c r="W10" s="136">
        <f t="shared" si="27"/>
        <v>7529732</v>
      </c>
      <c r="X10" s="136">
        <f t="shared" si="27"/>
        <v>64267</v>
      </c>
      <c r="Y10" s="136">
        <f t="shared" si="27"/>
        <v>45491</v>
      </c>
      <c r="Z10" s="136">
        <f t="shared" si="27"/>
        <v>736100</v>
      </c>
      <c r="AA10" s="136">
        <f t="shared" si="27"/>
        <v>5084355</v>
      </c>
      <c r="AB10" s="137" t="s">
        <v>586</v>
      </c>
      <c r="AC10" s="136">
        <f t="shared" si="5"/>
        <v>1599519</v>
      </c>
      <c r="AD10" s="136">
        <f t="shared" si="6"/>
        <v>18078135</v>
      </c>
      <c r="AE10" s="136">
        <f t="shared" si="7"/>
        <v>349451</v>
      </c>
      <c r="AF10" s="136">
        <f t="shared" si="8"/>
        <v>342950</v>
      </c>
      <c r="AG10" s="136">
        <v>0</v>
      </c>
      <c r="AH10" s="136">
        <v>276137</v>
      </c>
      <c r="AI10" s="136">
        <v>66813</v>
      </c>
      <c r="AJ10" s="136">
        <v>0</v>
      </c>
      <c r="AK10" s="136">
        <v>6501</v>
      </c>
      <c r="AL10" s="136">
        <v>225077</v>
      </c>
      <c r="AM10" s="136">
        <f t="shared" si="9"/>
        <v>15317363</v>
      </c>
      <c r="AN10" s="136">
        <f t="shared" si="10"/>
        <v>3345687</v>
      </c>
      <c r="AO10" s="136">
        <v>1750147</v>
      </c>
      <c r="AP10" s="136">
        <v>897742</v>
      </c>
      <c r="AQ10" s="136">
        <v>532313</v>
      </c>
      <c r="AR10" s="136">
        <v>165485</v>
      </c>
      <c r="AS10" s="136">
        <f t="shared" si="11"/>
        <v>2659635</v>
      </c>
      <c r="AT10" s="136">
        <v>624848</v>
      </c>
      <c r="AU10" s="136">
        <v>1836991</v>
      </c>
      <c r="AV10" s="136">
        <v>197796</v>
      </c>
      <c r="AW10" s="136">
        <v>6315</v>
      </c>
      <c r="AX10" s="136">
        <f t="shared" si="12"/>
        <v>9305726</v>
      </c>
      <c r="AY10" s="136">
        <v>4706515</v>
      </c>
      <c r="AZ10" s="136">
        <v>4185467</v>
      </c>
      <c r="BA10" s="136">
        <v>182710</v>
      </c>
      <c r="BB10" s="136">
        <v>231034</v>
      </c>
      <c r="BC10" s="136">
        <v>4404571</v>
      </c>
      <c r="BD10" s="136">
        <v>0</v>
      </c>
      <c r="BE10" s="136">
        <v>89276</v>
      </c>
      <c r="BF10" s="136">
        <f t="shared" si="13"/>
        <v>15756090</v>
      </c>
      <c r="BG10" s="136">
        <f t="shared" si="14"/>
        <v>638758</v>
      </c>
      <c r="BH10" s="136">
        <f t="shared" si="15"/>
        <v>638758</v>
      </c>
      <c r="BI10" s="136">
        <v>0</v>
      </c>
      <c r="BJ10" s="136">
        <v>566718</v>
      </c>
      <c r="BK10" s="136">
        <v>0</v>
      </c>
      <c r="BL10" s="136">
        <v>72040</v>
      </c>
      <c r="BM10" s="136">
        <v>0</v>
      </c>
      <c r="BN10" s="136">
        <v>819975</v>
      </c>
      <c r="BO10" s="136">
        <f t="shared" si="16"/>
        <v>1501030</v>
      </c>
      <c r="BP10" s="136">
        <f t="shared" si="17"/>
        <v>300773</v>
      </c>
      <c r="BQ10" s="136">
        <v>266797</v>
      </c>
      <c r="BR10" s="136">
        <v>3496</v>
      </c>
      <c r="BS10" s="136">
        <v>30480</v>
      </c>
      <c r="BT10" s="136">
        <v>0</v>
      </c>
      <c r="BU10" s="136">
        <f t="shared" si="18"/>
        <v>361553</v>
      </c>
      <c r="BV10" s="136">
        <v>4613</v>
      </c>
      <c r="BW10" s="136">
        <v>355410</v>
      </c>
      <c r="BX10" s="136">
        <v>1530</v>
      </c>
      <c r="BY10" s="136">
        <v>0</v>
      </c>
      <c r="BZ10" s="136">
        <f t="shared" si="19"/>
        <v>838704</v>
      </c>
      <c r="CA10" s="136">
        <v>679569</v>
      </c>
      <c r="CB10" s="136">
        <v>144846</v>
      </c>
      <c r="CC10" s="136">
        <v>0</v>
      </c>
      <c r="CD10" s="136">
        <v>14289</v>
      </c>
      <c r="CE10" s="136">
        <v>2250629</v>
      </c>
      <c r="CF10" s="136">
        <v>0</v>
      </c>
      <c r="CG10" s="136">
        <v>11737</v>
      </c>
      <c r="CH10" s="136">
        <f t="shared" si="20"/>
        <v>2151525</v>
      </c>
      <c r="CI10" s="136">
        <f t="shared" si="21"/>
        <v>988209</v>
      </c>
      <c r="CJ10" s="136">
        <f t="shared" si="21"/>
        <v>981708</v>
      </c>
      <c r="CK10" s="136">
        <f t="shared" si="21"/>
        <v>0</v>
      </c>
      <c r="CL10" s="136">
        <f t="shared" si="21"/>
        <v>842855</v>
      </c>
      <c r="CM10" s="136">
        <f t="shared" si="21"/>
        <v>66813</v>
      </c>
      <c r="CN10" s="136">
        <f t="shared" si="21"/>
        <v>72040</v>
      </c>
      <c r="CO10" s="136">
        <f t="shared" si="21"/>
        <v>6501</v>
      </c>
      <c r="CP10" s="136">
        <f t="shared" si="21"/>
        <v>1045052</v>
      </c>
      <c r="CQ10" s="136">
        <f t="shared" si="21"/>
        <v>16818393</v>
      </c>
      <c r="CR10" s="136">
        <f t="shared" si="21"/>
        <v>3646460</v>
      </c>
      <c r="CS10" s="136">
        <f t="shared" si="21"/>
        <v>2016944</v>
      </c>
      <c r="CT10" s="136">
        <f t="shared" si="21"/>
        <v>901238</v>
      </c>
      <c r="CU10" s="136">
        <f t="shared" si="21"/>
        <v>562793</v>
      </c>
      <c r="CV10" s="136">
        <f t="shared" si="21"/>
        <v>165485</v>
      </c>
      <c r="CW10" s="136">
        <f t="shared" si="21"/>
        <v>3021188</v>
      </c>
      <c r="CX10" s="136">
        <f>SUM(AT10,+BV10)</f>
        <v>629461</v>
      </c>
      <c r="CY10" s="136">
        <f>SUM(AU10,+BW10)</f>
        <v>2192401</v>
      </c>
      <c r="CZ10" s="136">
        <f>SUM(AV10,+BX10)</f>
        <v>199326</v>
      </c>
      <c r="DA10" s="136">
        <f>SUM(AW10,+BY10)</f>
        <v>6315</v>
      </c>
      <c r="DB10" s="136">
        <f aca="true" t="shared" si="28" ref="DB10:DJ10">SUM(AX10,+BZ10)</f>
        <v>10144430</v>
      </c>
      <c r="DC10" s="136">
        <f t="shared" si="28"/>
        <v>5386084</v>
      </c>
      <c r="DD10" s="136">
        <f t="shared" si="28"/>
        <v>4330313</v>
      </c>
      <c r="DE10" s="136">
        <f t="shared" si="28"/>
        <v>182710</v>
      </c>
      <c r="DF10" s="136">
        <f t="shared" si="28"/>
        <v>245323</v>
      </c>
      <c r="DG10" s="136">
        <f t="shared" si="28"/>
        <v>6655200</v>
      </c>
      <c r="DH10" s="136">
        <f t="shared" si="28"/>
        <v>0</v>
      </c>
      <c r="DI10" s="136">
        <f t="shared" si="28"/>
        <v>101013</v>
      </c>
      <c r="DJ10" s="136">
        <f t="shared" si="28"/>
        <v>17907615</v>
      </c>
    </row>
    <row r="11" spans="1:114" s="139" customFormat="1" ht="12" customHeight="1">
      <c r="A11" s="134" t="s">
        <v>395</v>
      </c>
      <c r="B11" s="135" t="s">
        <v>296</v>
      </c>
      <c r="C11" s="134" t="s">
        <v>285</v>
      </c>
      <c r="D11" s="136">
        <f t="shared" si="0"/>
        <v>14434131</v>
      </c>
      <c r="E11" s="136">
        <f t="shared" si="1"/>
        <v>4225874</v>
      </c>
      <c r="F11" s="136">
        <v>503058</v>
      </c>
      <c r="G11" s="136">
        <v>25538</v>
      </c>
      <c r="H11" s="136">
        <v>1566400</v>
      </c>
      <c r="I11" s="136">
        <v>1327892</v>
      </c>
      <c r="J11" s="137" t="s">
        <v>586</v>
      </c>
      <c r="K11" s="136">
        <v>802986</v>
      </c>
      <c r="L11" s="136">
        <v>10208257</v>
      </c>
      <c r="M11" s="136">
        <f t="shared" si="2"/>
        <v>3231192</v>
      </c>
      <c r="N11" s="136">
        <f t="shared" si="3"/>
        <v>215502</v>
      </c>
      <c r="O11" s="136">
        <v>67825</v>
      </c>
      <c r="P11" s="136">
        <v>3314</v>
      </c>
      <c r="Q11" s="136">
        <v>116600</v>
      </c>
      <c r="R11" s="136">
        <v>26897</v>
      </c>
      <c r="S11" s="137" t="s">
        <v>586</v>
      </c>
      <c r="T11" s="136">
        <v>866</v>
      </c>
      <c r="U11" s="136">
        <v>3015690</v>
      </c>
      <c r="V11" s="136">
        <f aca="true" t="shared" si="29" ref="V11:AA11">+SUM(D11,M11)</f>
        <v>17665323</v>
      </c>
      <c r="W11" s="136">
        <f t="shared" si="29"/>
        <v>4441376</v>
      </c>
      <c r="X11" s="136">
        <f t="shared" si="29"/>
        <v>570883</v>
      </c>
      <c r="Y11" s="136">
        <f t="shared" si="29"/>
        <v>28852</v>
      </c>
      <c r="Z11" s="136">
        <f t="shared" si="29"/>
        <v>1683000</v>
      </c>
      <c r="AA11" s="136">
        <f t="shared" si="29"/>
        <v>1354789</v>
      </c>
      <c r="AB11" s="137" t="s">
        <v>586</v>
      </c>
      <c r="AC11" s="136">
        <f t="shared" si="5"/>
        <v>803852</v>
      </c>
      <c r="AD11" s="136">
        <f t="shared" si="6"/>
        <v>13223947</v>
      </c>
      <c r="AE11" s="136">
        <f t="shared" si="7"/>
        <v>2842226</v>
      </c>
      <c r="AF11" s="136">
        <f t="shared" si="8"/>
        <v>2802527</v>
      </c>
      <c r="AG11" s="136">
        <v>0</v>
      </c>
      <c r="AH11" s="136">
        <v>2751967</v>
      </c>
      <c r="AI11" s="136">
        <v>44794</v>
      </c>
      <c r="AJ11" s="136">
        <v>5766</v>
      </c>
      <c r="AK11" s="136">
        <v>39699</v>
      </c>
      <c r="AL11" s="136">
        <v>4822</v>
      </c>
      <c r="AM11" s="136">
        <f t="shared" si="9"/>
        <v>9278810</v>
      </c>
      <c r="AN11" s="136">
        <f t="shared" si="10"/>
        <v>1777806</v>
      </c>
      <c r="AO11" s="136">
        <v>853976</v>
      </c>
      <c r="AP11" s="136">
        <v>125743</v>
      </c>
      <c r="AQ11" s="136">
        <v>744224</v>
      </c>
      <c r="AR11" s="136">
        <v>53863</v>
      </c>
      <c r="AS11" s="136">
        <f t="shared" si="11"/>
        <v>2206634</v>
      </c>
      <c r="AT11" s="136">
        <v>68004</v>
      </c>
      <c r="AU11" s="136">
        <v>1903626</v>
      </c>
      <c r="AV11" s="136">
        <v>235004</v>
      </c>
      <c r="AW11" s="136">
        <v>0</v>
      </c>
      <c r="AX11" s="136">
        <f t="shared" si="12"/>
        <v>5288647</v>
      </c>
      <c r="AY11" s="136">
        <v>2913030</v>
      </c>
      <c r="AZ11" s="136">
        <v>2040272</v>
      </c>
      <c r="BA11" s="136">
        <v>172895</v>
      </c>
      <c r="BB11" s="136">
        <v>162450</v>
      </c>
      <c r="BC11" s="136">
        <v>1967662</v>
      </c>
      <c r="BD11" s="136">
        <v>5723</v>
      </c>
      <c r="BE11" s="136">
        <v>340611</v>
      </c>
      <c r="BF11" s="136">
        <f t="shared" si="13"/>
        <v>12461647</v>
      </c>
      <c r="BG11" s="136">
        <f t="shared" si="14"/>
        <v>218095</v>
      </c>
      <c r="BH11" s="136">
        <f t="shared" si="15"/>
        <v>218095</v>
      </c>
      <c r="BI11" s="136">
        <v>11259</v>
      </c>
      <c r="BJ11" s="136">
        <v>193436</v>
      </c>
      <c r="BK11" s="136">
        <v>0</v>
      </c>
      <c r="BL11" s="136">
        <v>13400</v>
      </c>
      <c r="BM11" s="136">
        <v>0</v>
      </c>
      <c r="BN11" s="136">
        <v>36222</v>
      </c>
      <c r="BO11" s="136">
        <f t="shared" si="16"/>
        <v>1293478</v>
      </c>
      <c r="BP11" s="136">
        <f t="shared" si="17"/>
        <v>435671</v>
      </c>
      <c r="BQ11" s="136">
        <v>303297</v>
      </c>
      <c r="BR11" s="136">
        <v>0</v>
      </c>
      <c r="BS11" s="136">
        <v>132374</v>
      </c>
      <c r="BT11" s="136">
        <v>0</v>
      </c>
      <c r="BU11" s="136">
        <f t="shared" si="18"/>
        <v>597889</v>
      </c>
      <c r="BV11" s="136">
        <v>0</v>
      </c>
      <c r="BW11" s="136">
        <v>596926</v>
      </c>
      <c r="BX11" s="136">
        <v>963</v>
      </c>
      <c r="BY11" s="136">
        <v>0</v>
      </c>
      <c r="BZ11" s="136">
        <f t="shared" si="19"/>
        <v>259918</v>
      </c>
      <c r="CA11" s="136">
        <v>9938</v>
      </c>
      <c r="CB11" s="136">
        <v>210419</v>
      </c>
      <c r="CC11" s="136">
        <v>1956</v>
      </c>
      <c r="CD11" s="136">
        <v>37605</v>
      </c>
      <c r="CE11" s="136">
        <v>1682566</v>
      </c>
      <c r="CF11" s="136">
        <v>0</v>
      </c>
      <c r="CG11" s="136">
        <v>831</v>
      </c>
      <c r="CH11" s="136">
        <f t="shared" si="20"/>
        <v>1512404</v>
      </c>
      <c r="CI11" s="136">
        <f aca="true" t="shared" si="30" ref="CI11:CX11">SUM(AE11,+BG11)</f>
        <v>3060321</v>
      </c>
      <c r="CJ11" s="136">
        <f t="shared" si="30"/>
        <v>3020622</v>
      </c>
      <c r="CK11" s="136">
        <f t="shared" si="30"/>
        <v>11259</v>
      </c>
      <c r="CL11" s="136">
        <f t="shared" si="30"/>
        <v>2945403</v>
      </c>
      <c r="CM11" s="136">
        <f t="shared" si="30"/>
        <v>44794</v>
      </c>
      <c r="CN11" s="136">
        <f t="shared" si="30"/>
        <v>19166</v>
      </c>
      <c r="CO11" s="136">
        <f t="shared" si="30"/>
        <v>39699</v>
      </c>
      <c r="CP11" s="136">
        <f t="shared" si="30"/>
        <v>41044</v>
      </c>
      <c r="CQ11" s="136">
        <f t="shared" si="30"/>
        <v>10572288</v>
      </c>
      <c r="CR11" s="136">
        <f t="shared" si="30"/>
        <v>2213477</v>
      </c>
      <c r="CS11" s="136">
        <f t="shared" si="30"/>
        <v>1157273</v>
      </c>
      <c r="CT11" s="136">
        <f t="shared" si="30"/>
        <v>125743</v>
      </c>
      <c r="CU11" s="136">
        <f t="shared" si="30"/>
        <v>876598</v>
      </c>
      <c r="CV11" s="136">
        <f t="shared" si="30"/>
        <v>53863</v>
      </c>
      <c r="CW11" s="136">
        <f t="shared" si="30"/>
        <v>2804523</v>
      </c>
      <c r="CX11" s="136">
        <f t="shared" si="30"/>
        <v>68004</v>
      </c>
      <c r="CY11" s="136">
        <f aca="true" t="shared" si="31" ref="CY11:DA14">SUM(AU11,+BW11)</f>
        <v>2500552</v>
      </c>
      <c r="CZ11" s="136">
        <f t="shared" si="31"/>
        <v>235967</v>
      </c>
      <c r="DA11" s="136">
        <f t="shared" si="31"/>
        <v>0</v>
      </c>
      <c r="DB11" s="136">
        <f aca="true" t="shared" si="32" ref="DB11:DJ11">SUM(AX11,+BZ11)</f>
        <v>5548565</v>
      </c>
      <c r="DC11" s="136">
        <f t="shared" si="32"/>
        <v>2922968</v>
      </c>
      <c r="DD11" s="136">
        <f t="shared" si="32"/>
        <v>2250691</v>
      </c>
      <c r="DE11" s="136">
        <f t="shared" si="32"/>
        <v>174851</v>
      </c>
      <c r="DF11" s="136">
        <f t="shared" si="32"/>
        <v>200055</v>
      </c>
      <c r="DG11" s="136">
        <f t="shared" si="32"/>
        <v>3650228</v>
      </c>
      <c r="DH11" s="136">
        <f t="shared" si="32"/>
        <v>5723</v>
      </c>
      <c r="DI11" s="136">
        <f t="shared" si="32"/>
        <v>341442</v>
      </c>
      <c r="DJ11" s="136">
        <f t="shared" si="32"/>
        <v>13974051</v>
      </c>
    </row>
    <row r="12" spans="1:114" s="139" customFormat="1" ht="12" customHeight="1">
      <c r="A12" s="134" t="s">
        <v>399</v>
      </c>
      <c r="B12" s="135" t="s">
        <v>400</v>
      </c>
      <c r="C12" s="134" t="s">
        <v>401</v>
      </c>
      <c r="D12" s="136">
        <f t="shared" si="0"/>
        <v>8230099</v>
      </c>
      <c r="E12" s="136">
        <f t="shared" si="1"/>
        <v>1373172</v>
      </c>
      <c r="F12" s="136">
        <v>0</v>
      </c>
      <c r="G12" s="136">
        <v>9304</v>
      </c>
      <c r="H12" s="136">
        <v>0</v>
      </c>
      <c r="I12" s="136">
        <v>999766</v>
      </c>
      <c r="J12" s="137" t="s">
        <v>586</v>
      </c>
      <c r="K12" s="136">
        <v>364102</v>
      </c>
      <c r="L12" s="136">
        <v>6856927</v>
      </c>
      <c r="M12" s="136">
        <f t="shared" si="2"/>
        <v>1639590</v>
      </c>
      <c r="N12" s="136">
        <f t="shared" si="3"/>
        <v>106429</v>
      </c>
      <c r="O12" s="136">
        <v>8366</v>
      </c>
      <c r="P12" s="136">
        <v>316</v>
      </c>
      <c r="Q12" s="136">
        <v>0</v>
      </c>
      <c r="R12" s="136">
        <v>89267</v>
      </c>
      <c r="S12" s="137" t="s">
        <v>586</v>
      </c>
      <c r="T12" s="136">
        <v>8480</v>
      </c>
      <c r="U12" s="136">
        <v>1533161</v>
      </c>
      <c r="V12" s="136">
        <f aca="true" t="shared" si="33" ref="V12:AA12">+SUM(D12,M12)</f>
        <v>9869689</v>
      </c>
      <c r="W12" s="136">
        <f t="shared" si="33"/>
        <v>1479601</v>
      </c>
      <c r="X12" s="136">
        <f t="shared" si="33"/>
        <v>8366</v>
      </c>
      <c r="Y12" s="136">
        <f t="shared" si="33"/>
        <v>9620</v>
      </c>
      <c r="Z12" s="136">
        <f t="shared" si="33"/>
        <v>0</v>
      </c>
      <c r="AA12" s="136">
        <f t="shared" si="33"/>
        <v>1089033</v>
      </c>
      <c r="AB12" s="137" t="s">
        <v>586</v>
      </c>
      <c r="AC12" s="136">
        <f t="shared" si="5"/>
        <v>372582</v>
      </c>
      <c r="AD12" s="136">
        <f t="shared" si="6"/>
        <v>8390088</v>
      </c>
      <c r="AE12" s="136">
        <f t="shared" si="7"/>
        <v>0</v>
      </c>
      <c r="AF12" s="136">
        <f t="shared" si="8"/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118384</v>
      </c>
      <c r="AM12" s="136">
        <f t="shared" si="9"/>
        <v>4796565</v>
      </c>
      <c r="AN12" s="136">
        <f t="shared" si="10"/>
        <v>1169144</v>
      </c>
      <c r="AO12" s="136">
        <v>503239</v>
      </c>
      <c r="AP12" s="136">
        <v>148380</v>
      </c>
      <c r="AQ12" s="136">
        <v>509793</v>
      </c>
      <c r="AR12" s="136">
        <v>7732</v>
      </c>
      <c r="AS12" s="136">
        <f t="shared" si="11"/>
        <v>912087</v>
      </c>
      <c r="AT12" s="136">
        <v>59874</v>
      </c>
      <c r="AU12" s="136">
        <v>760458</v>
      </c>
      <c r="AV12" s="136">
        <v>91755</v>
      </c>
      <c r="AW12" s="136">
        <v>468</v>
      </c>
      <c r="AX12" s="136">
        <f t="shared" si="12"/>
        <v>2714866</v>
      </c>
      <c r="AY12" s="136">
        <v>2108230</v>
      </c>
      <c r="AZ12" s="136">
        <v>534678</v>
      </c>
      <c r="BA12" s="136">
        <v>59315</v>
      </c>
      <c r="BB12" s="136">
        <v>12643</v>
      </c>
      <c r="BC12" s="136">
        <v>3149818</v>
      </c>
      <c r="BD12" s="136">
        <v>0</v>
      </c>
      <c r="BE12" s="136">
        <v>165332</v>
      </c>
      <c r="BF12" s="136">
        <f t="shared" si="13"/>
        <v>4961897</v>
      </c>
      <c r="BG12" s="136">
        <f t="shared" si="14"/>
        <v>0</v>
      </c>
      <c r="BH12" s="136">
        <f t="shared" si="15"/>
        <v>0</v>
      </c>
      <c r="BI12" s="136">
        <v>0</v>
      </c>
      <c r="BJ12" s="136">
        <v>0</v>
      </c>
      <c r="BK12" s="136">
        <v>0</v>
      </c>
      <c r="BL12" s="136">
        <v>0</v>
      </c>
      <c r="BM12" s="136">
        <v>0</v>
      </c>
      <c r="BN12" s="136">
        <v>12372</v>
      </c>
      <c r="BO12" s="136">
        <f t="shared" si="16"/>
        <v>301488</v>
      </c>
      <c r="BP12" s="136">
        <f t="shared" si="17"/>
        <v>58249</v>
      </c>
      <c r="BQ12" s="136">
        <v>58249</v>
      </c>
      <c r="BR12" s="136">
        <v>0</v>
      </c>
      <c r="BS12" s="136">
        <v>0</v>
      </c>
      <c r="BT12" s="136">
        <v>0</v>
      </c>
      <c r="BU12" s="136">
        <f t="shared" si="18"/>
        <v>40889</v>
      </c>
      <c r="BV12" s="136">
        <v>2988</v>
      </c>
      <c r="BW12" s="136">
        <v>37901</v>
      </c>
      <c r="BX12" s="136">
        <v>0</v>
      </c>
      <c r="BY12" s="136">
        <v>0</v>
      </c>
      <c r="BZ12" s="136">
        <f t="shared" si="19"/>
        <v>202350</v>
      </c>
      <c r="CA12" s="136">
        <v>165492</v>
      </c>
      <c r="CB12" s="136">
        <v>36396</v>
      </c>
      <c r="CC12" s="136">
        <v>37</v>
      </c>
      <c r="CD12" s="136">
        <v>425</v>
      </c>
      <c r="CE12" s="136">
        <v>1296210</v>
      </c>
      <c r="CF12" s="136">
        <v>0</v>
      </c>
      <c r="CG12" s="136">
        <v>29520</v>
      </c>
      <c r="CH12" s="136">
        <f t="shared" si="20"/>
        <v>331008</v>
      </c>
      <c r="CI12" s="136">
        <f aca="true" t="shared" si="34" ref="CI12:CX14">SUM(AE12,+BG12)</f>
        <v>0</v>
      </c>
      <c r="CJ12" s="136">
        <f t="shared" si="34"/>
        <v>0</v>
      </c>
      <c r="CK12" s="136">
        <f t="shared" si="34"/>
        <v>0</v>
      </c>
      <c r="CL12" s="136">
        <f t="shared" si="34"/>
        <v>0</v>
      </c>
      <c r="CM12" s="136">
        <f t="shared" si="34"/>
        <v>0</v>
      </c>
      <c r="CN12" s="136">
        <f t="shared" si="34"/>
        <v>0</v>
      </c>
      <c r="CO12" s="136">
        <f t="shared" si="34"/>
        <v>0</v>
      </c>
      <c r="CP12" s="136">
        <f t="shared" si="34"/>
        <v>130756</v>
      </c>
      <c r="CQ12" s="136">
        <f t="shared" si="34"/>
        <v>5098053</v>
      </c>
      <c r="CR12" s="136">
        <f t="shared" si="34"/>
        <v>1227393</v>
      </c>
      <c r="CS12" s="136">
        <f t="shared" si="34"/>
        <v>561488</v>
      </c>
      <c r="CT12" s="136">
        <f t="shared" si="34"/>
        <v>148380</v>
      </c>
      <c r="CU12" s="136">
        <f t="shared" si="34"/>
        <v>509793</v>
      </c>
      <c r="CV12" s="136">
        <f t="shared" si="34"/>
        <v>7732</v>
      </c>
      <c r="CW12" s="136">
        <f t="shared" si="34"/>
        <v>952976</v>
      </c>
      <c r="CX12" s="136">
        <f t="shared" si="34"/>
        <v>62862</v>
      </c>
      <c r="CY12" s="136">
        <f t="shared" si="31"/>
        <v>798359</v>
      </c>
      <c r="CZ12" s="136">
        <f t="shared" si="31"/>
        <v>91755</v>
      </c>
      <c r="DA12" s="136">
        <f t="shared" si="31"/>
        <v>468</v>
      </c>
      <c r="DB12" s="136">
        <f aca="true" t="shared" si="35" ref="DB12:DJ12">SUM(AX12,+BZ12)</f>
        <v>2917216</v>
      </c>
      <c r="DC12" s="136">
        <f t="shared" si="35"/>
        <v>2273722</v>
      </c>
      <c r="DD12" s="136">
        <f t="shared" si="35"/>
        <v>571074</v>
      </c>
      <c r="DE12" s="136">
        <f t="shared" si="35"/>
        <v>59352</v>
      </c>
      <c r="DF12" s="136">
        <f t="shared" si="35"/>
        <v>13068</v>
      </c>
      <c r="DG12" s="136">
        <f t="shared" si="35"/>
        <v>4446028</v>
      </c>
      <c r="DH12" s="136">
        <f t="shared" si="35"/>
        <v>0</v>
      </c>
      <c r="DI12" s="136">
        <f t="shared" si="35"/>
        <v>194852</v>
      </c>
      <c r="DJ12" s="136">
        <f t="shared" si="35"/>
        <v>5292905</v>
      </c>
    </row>
    <row r="13" spans="1:114" s="139" customFormat="1" ht="12" customHeight="1">
      <c r="A13" s="134" t="s">
        <v>402</v>
      </c>
      <c r="B13" s="135" t="s">
        <v>403</v>
      </c>
      <c r="C13" s="134" t="s">
        <v>404</v>
      </c>
      <c r="D13" s="136">
        <f t="shared" si="0"/>
        <v>17802979</v>
      </c>
      <c r="E13" s="136">
        <f t="shared" si="1"/>
        <v>2271146</v>
      </c>
      <c r="F13" s="136">
        <v>98492</v>
      </c>
      <c r="G13" s="136">
        <v>10000</v>
      </c>
      <c r="H13" s="136">
        <v>73900</v>
      </c>
      <c r="I13" s="136">
        <v>1324387</v>
      </c>
      <c r="J13" s="137" t="s">
        <v>586</v>
      </c>
      <c r="K13" s="136">
        <v>764367</v>
      </c>
      <c r="L13" s="136">
        <v>15531833</v>
      </c>
      <c r="M13" s="136">
        <f t="shared" si="2"/>
        <v>3160865</v>
      </c>
      <c r="N13" s="136">
        <f t="shared" si="3"/>
        <v>153492</v>
      </c>
      <c r="O13" s="136">
        <v>6280</v>
      </c>
      <c r="P13" s="136">
        <v>0</v>
      </c>
      <c r="Q13" s="136">
        <v>0</v>
      </c>
      <c r="R13" s="136">
        <v>120705</v>
      </c>
      <c r="S13" s="137" t="s">
        <v>586</v>
      </c>
      <c r="T13" s="136">
        <v>26507</v>
      </c>
      <c r="U13" s="136">
        <v>3007373</v>
      </c>
      <c r="V13" s="136">
        <f aca="true" t="shared" si="36" ref="V13:AA13">+SUM(D13,M13)</f>
        <v>20963844</v>
      </c>
      <c r="W13" s="136">
        <f t="shared" si="36"/>
        <v>2424638</v>
      </c>
      <c r="X13" s="136">
        <f t="shared" si="36"/>
        <v>104772</v>
      </c>
      <c r="Y13" s="136">
        <f t="shared" si="36"/>
        <v>10000</v>
      </c>
      <c r="Z13" s="136">
        <f t="shared" si="36"/>
        <v>73900</v>
      </c>
      <c r="AA13" s="136">
        <f t="shared" si="36"/>
        <v>1445092</v>
      </c>
      <c r="AB13" s="137" t="s">
        <v>586</v>
      </c>
      <c r="AC13" s="136">
        <f t="shared" si="5"/>
        <v>790874</v>
      </c>
      <c r="AD13" s="136">
        <f t="shared" si="6"/>
        <v>18539206</v>
      </c>
      <c r="AE13" s="136">
        <f t="shared" si="7"/>
        <v>521271</v>
      </c>
      <c r="AF13" s="136">
        <f t="shared" si="8"/>
        <v>510877</v>
      </c>
      <c r="AG13" s="136">
        <v>0</v>
      </c>
      <c r="AH13" s="136">
        <v>393879</v>
      </c>
      <c r="AI13" s="136">
        <v>112718</v>
      </c>
      <c r="AJ13" s="136">
        <v>4280</v>
      </c>
      <c r="AK13" s="136">
        <v>10394</v>
      </c>
      <c r="AL13" s="136">
        <v>58333</v>
      </c>
      <c r="AM13" s="136">
        <f t="shared" si="9"/>
        <v>11914685</v>
      </c>
      <c r="AN13" s="136">
        <f t="shared" si="10"/>
        <v>2227132</v>
      </c>
      <c r="AO13" s="136">
        <v>1560031</v>
      </c>
      <c r="AP13" s="136">
        <v>86786</v>
      </c>
      <c r="AQ13" s="136">
        <v>513090</v>
      </c>
      <c r="AR13" s="136">
        <v>67225</v>
      </c>
      <c r="AS13" s="136">
        <f t="shared" si="11"/>
        <v>2397769</v>
      </c>
      <c r="AT13" s="136">
        <v>596590</v>
      </c>
      <c r="AU13" s="136">
        <v>1506775</v>
      </c>
      <c r="AV13" s="136">
        <v>294404</v>
      </c>
      <c r="AW13" s="136">
        <v>0</v>
      </c>
      <c r="AX13" s="136">
        <f t="shared" si="12"/>
        <v>7283355</v>
      </c>
      <c r="AY13" s="136">
        <v>4106446</v>
      </c>
      <c r="AZ13" s="136">
        <v>2238663</v>
      </c>
      <c r="BA13" s="136">
        <v>906118</v>
      </c>
      <c r="BB13" s="136">
        <v>32128</v>
      </c>
      <c r="BC13" s="136">
        <v>5156673</v>
      </c>
      <c r="BD13" s="136">
        <v>6429</v>
      </c>
      <c r="BE13" s="136">
        <v>67463</v>
      </c>
      <c r="BF13" s="136">
        <f t="shared" si="13"/>
        <v>12503419</v>
      </c>
      <c r="BG13" s="136">
        <f t="shared" si="14"/>
        <v>59240</v>
      </c>
      <c r="BH13" s="136">
        <f t="shared" si="15"/>
        <v>59240</v>
      </c>
      <c r="BI13" s="136">
        <v>0</v>
      </c>
      <c r="BJ13" s="136">
        <v>59240</v>
      </c>
      <c r="BK13" s="136">
        <v>0</v>
      </c>
      <c r="BL13" s="136">
        <v>0</v>
      </c>
      <c r="BM13" s="136">
        <v>0</v>
      </c>
      <c r="BN13" s="136">
        <v>0</v>
      </c>
      <c r="BO13" s="136">
        <f t="shared" si="16"/>
        <v>1472137</v>
      </c>
      <c r="BP13" s="136">
        <f t="shared" si="17"/>
        <v>420274</v>
      </c>
      <c r="BQ13" s="136">
        <v>186515</v>
      </c>
      <c r="BR13" s="136">
        <v>0</v>
      </c>
      <c r="BS13" s="136">
        <v>233759</v>
      </c>
      <c r="BT13" s="136">
        <v>0</v>
      </c>
      <c r="BU13" s="136">
        <f t="shared" si="18"/>
        <v>455031</v>
      </c>
      <c r="BV13" s="136">
        <v>125560</v>
      </c>
      <c r="BW13" s="136">
        <v>138282</v>
      </c>
      <c r="BX13" s="136">
        <v>191189</v>
      </c>
      <c r="BY13" s="136">
        <v>0</v>
      </c>
      <c r="BZ13" s="136">
        <f t="shared" si="19"/>
        <v>596258</v>
      </c>
      <c r="CA13" s="136">
        <v>193319</v>
      </c>
      <c r="CB13" s="136">
        <v>299166</v>
      </c>
      <c r="CC13" s="136">
        <v>97895</v>
      </c>
      <c r="CD13" s="136">
        <v>5878</v>
      </c>
      <c r="CE13" s="136">
        <v>1558196</v>
      </c>
      <c r="CF13" s="136">
        <v>574</v>
      </c>
      <c r="CG13" s="136">
        <v>12829</v>
      </c>
      <c r="CH13" s="136">
        <f t="shared" si="20"/>
        <v>1544206</v>
      </c>
      <c r="CI13" s="136">
        <f t="shared" si="34"/>
        <v>580511</v>
      </c>
      <c r="CJ13" s="136">
        <f t="shared" si="34"/>
        <v>570117</v>
      </c>
      <c r="CK13" s="136">
        <f t="shared" si="34"/>
        <v>0</v>
      </c>
      <c r="CL13" s="136">
        <f t="shared" si="34"/>
        <v>453119</v>
      </c>
      <c r="CM13" s="136">
        <f t="shared" si="34"/>
        <v>112718</v>
      </c>
      <c r="CN13" s="136">
        <f t="shared" si="34"/>
        <v>4280</v>
      </c>
      <c r="CO13" s="136">
        <f t="shared" si="34"/>
        <v>10394</v>
      </c>
      <c r="CP13" s="136">
        <f t="shared" si="34"/>
        <v>58333</v>
      </c>
      <c r="CQ13" s="136">
        <f t="shared" si="34"/>
        <v>13386822</v>
      </c>
      <c r="CR13" s="136">
        <f t="shared" si="34"/>
        <v>2647406</v>
      </c>
      <c r="CS13" s="136">
        <f t="shared" si="34"/>
        <v>1746546</v>
      </c>
      <c r="CT13" s="136">
        <f t="shared" si="34"/>
        <v>86786</v>
      </c>
      <c r="CU13" s="136">
        <f t="shared" si="34"/>
        <v>746849</v>
      </c>
      <c r="CV13" s="136">
        <f t="shared" si="34"/>
        <v>67225</v>
      </c>
      <c r="CW13" s="136">
        <f t="shared" si="34"/>
        <v>2852800</v>
      </c>
      <c r="CX13" s="136">
        <f t="shared" si="34"/>
        <v>722150</v>
      </c>
      <c r="CY13" s="136">
        <f t="shared" si="31"/>
        <v>1645057</v>
      </c>
      <c r="CZ13" s="136">
        <f t="shared" si="31"/>
        <v>485593</v>
      </c>
      <c r="DA13" s="136">
        <f t="shared" si="31"/>
        <v>0</v>
      </c>
      <c r="DB13" s="136">
        <f aca="true" t="shared" si="37" ref="DB13:DJ13">SUM(AX13,+BZ13)</f>
        <v>7879613</v>
      </c>
      <c r="DC13" s="136">
        <f t="shared" si="37"/>
        <v>4299765</v>
      </c>
      <c r="DD13" s="136">
        <f t="shared" si="37"/>
        <v>2537829</v>
      </c>
      <c r="DE13" s="136">
        <f t="shared" si="37"/>
        <v>1004013</v>
      </c>
      <c r="DF13" s="136">
        <f t="shared" si="37"/>
        <v>38006</v>
      </c>
      <c r="DG13" s="136">
        <f t="shared" si="37"/>
        <v>6714869</v>
      </c>
      <c r="DH13" s="136">
        <f t="shared" si="37"/>
        <v>7003</v>
      </c>
      <c r="DI13" s="136">
        <f t="shared" si="37"/>
        <v>80292</v>
      </c>
      <c r="DJ13" s="136">
        <f t="shared" si="37"/>
        <v>14047625</v>
      </c>
    </row>
    <row r="14" spans="1:114" s="139" customFormat="1" ht="12" customHeight="1">
      <c r="A14" s="134" t="s">
        <v>301</v>
      </c>
      <c r="B14" s="135" t="s">
        <v>302</v>
      </c>
      <c r="C14" s="134" t="s">
        <v>285</v>
      </c>
      <c r="D14" s="136">
        <f t="shared" si="0"/>
        <v>36259558</v>
      </c>
      <c r="E14" s="136">
        <f t="shared" si="1"/>
        <v>10711654</v>
      </c>
      <c r="F14" s="136">
        <v>1969097</v>
      </c>
      <c r="G14" s="136">
        <v>14574</v>
      </c>
      <c r="H14" s="136">
        <v>3804000</v>
      </c>
      <c r="I14" s="136">
        <v>3580179</v>
      </c>
      <c r="J14" s="137" t="s">
        <v>586</v>
      </c>
      <c r="K14" s="136">
        <v>1343804</v>
      </c>
      <c r="L14" s="136">
        <v>25547904</v>
      </c>
      <c r="M14" s="136">
        <f t="shared" si="2"/>
        <v>5768151</v>
      </c>
      <c r="N14" s="136">
        <f t="shared" si="3"/>
        <v>825985</v>
      </c>
      <c r="O14" s="136">
        <v>146453</v>
      </c>
      <c r="P14" s="136">
        <v>87513</v>
      </c>
      <c r="Q14" s="136">
        <v>44600</v>
      </c>
      <c r="R14" s="136">
        <v>531054</v>
      </c>
      <c r="S14" s="137" t="s">
        <v>586</v>
      </c>
      <c r="T14" s="136">
        <v>16365</v>
      </c>
      <c r="U14" s="136">
        <v>4942166</v>
      </c>
      <c r="V14" s="136">
        <f aca="true" t="shared" si="38" ref="V14:AA14">+SUM(D14,M14)</f>
        <v>42027709</v>
      </c>
      <c r="W14" s="136">
        <f t="shared" si="38"/>
        <v>11537639</v>
      </c>
      <c r="X14" s="136">
        <f t="shared" si="38"/>
        <v>2115550</v>
      </c>
      <c r="Y14" s="136">
        <f t="shared" si="38"/>
        <v>102087</v>
      </c>
      <c r="Z14" s="136">
        <f t="shared" si="38"/>
        <v>3848600</v>
      </c>
      <c r="AA14" s="136">
        <f t="shared" si="38"/>
        <v>4111233</v>
      </c>
      <c r="AB14" s="137" t="s">
        <v>586</v>
      </c>
      <c r="AC14" s="136">
        <f t="shared" si="5"/>
        <v>1360169</v>
      </c>
      <c r="AD14" s="136">
        <f t="shared" si="6"/>
        <v>30490070</v>
      </c>
      <c r="AE14" s="136">
        <f t="shared" si="7"/>
        <v>6965322</v>
      </c>
      <c r="AF14" s="136">
        <f t="shared" si="8"/>
        <v>6943973</v>
      </c>
      <c r="AG14" s="136">
        <v>13</v>
      </c>
      <c r="AH14" s="136">
        <v>6855222</v>
      </c>
      <c r="AI14" s="136">
        <v>64562</v>
      </c>
      <c r="AJ14" s="136">
        <v>24176</v>
      </c>
      <c r="AK14" s="136">
        <v>21349</v>
      </c>
      <c r="AL14" s="136">
        <v>899939</v>
      </c>
      <c r="AM14" s="136">
        <f t="shared" si="9"/>
        <v>18904804</v>
      </c>
      <c r="AN14" s="136">
        <f t="shared" si="10"/>
        <v>3441159</v>
      </c>
      <c r="AO14" s="136">
        <v>1886187</v>
      </c>
      <c r="AP14" s="136">
        <v>1089853</v>
      </c>
      <c r="AQ14" s="136">
        <v>407886</v>
      </c>
      <c r="AR14" s="136">
        <v>57233</v>
      </c>
      <c r="AS14" s="136">
        <f t="shared" si="11"/>
        <v>5011054</v>
      </c>
      <c r="AT14" s="136">
        <v>736933</v>
      </c>
      <c r="AU14" s="136">
        <v>4105493</v>
      </c>
      <c r="AV14" s="136">
        <v>168628</v>
      </c>
      <c r="AW14" s="136">
        <v>13017</v>
      </c>
      <c r="AX14" s="136">
        <f t="shared" si="12"/>
        <v>10425880</v>
      </c>
      <c r="AY14" s="136">
        <v>5332801</v>
      </c>
      <c r="AZ14" s="136">
        <v>4000681</v>
      </c>
      <c r="BA14" s="136">
        <v>933391</v>
      </c>
      <c r="BB14" s="136">
        <v>159007</v>
      </c>
      <c r="BC14" s="136">
        <v>8776864</v>
      </c>
      <c r="BD14" s="136">
        <v>13694</v>
      </c>
      <c r="BE14" s="136">
        <v>712629</v>
      </c>
      <c r="BF14" s="136">
        <f t="shared" si="13"/>
        <v>26582755</v>
      </c>
      <c r="BG14" s="136">
        <f t="shared" si="14"/>
        <v>234157</v>
      </c>
      <c r="BH14" s="136">
        <f t="shared" si="15"/>
        <v>233012</v>
      </c>
      <c r="BI14" s="136">
        <v>0</v>
      </c>
      <c r="BJ14" s="136">
        <v>233012</v>
      </c>
      <c r="BK14" s="136">
        <v>0</v>
      </c>
      <c r="BL14" s="136">
        <v>0</v>
      </c>
      <c r="BM14" s="136">
        <v>1145</v>
      </c>
      <c r="BN14" s="136">
        <v>54274</v>
      </c>
      <c r="BO14" s="136">
        <f t="shared" si="16"/>
        <v>2721717</v>
      </c>
      <c r="BP14" s="136">
        <f t="shared" si="17"/>
        <v>538723</v>
      </c>
      <c r="BQ14" s="136">
        <v>314437</v>
      </c>
      <c r="BR14" s="136">
        <v>112083</v>
      </c>
      <c r="BS14" s="136">
        <v>112203</v>
      </c>
      <c r="BT14" s="136">
        <v>0</v>
      </c>
      <c r="BU14" s="136">
        <f t="shared" si="18"/>
        <v>977094</v>
      </c>
      <c r="BV14" s="136">
        <v>14139</v>
      </c>
      <c r="BW14" s="136">
        <v>962948</v>
      </c>
      <c r="BX14" s="136">
        <v>7</v>
      </c>
      <c r="BY14" s="136">
        <v>879</v>
      </c>
      <c r="BZ14" s="136">
        <f t="shared" si="19"/>
        <v>1203309</v>
      </c>
      <c r="CA14" s="136">
        <v>419665</v>
      </c>
      <c r="CB14" s="136">
        <v>754245</v>
      </c>
      <c r="CC14" s="136">
        <v>9531</v>
      </c>
      <c r="CD14" s="136">
        <v>19868</v>
      </c>
      <c r="CE14" s="136">
        <v>2465477</v>
      </c>
      <c r="CF14" s="136">
        <v>1712</v>
      </c>
      <c r="CG14" s="136">
        <v>292526</v>
      </c>
      <c r="CH14" s="136">
        <f t="shared" si="20"/>
        <v>3248400</v>
      </c>
      <c r="CI14" s="136">
        <f t="shared" si="34"/>
        <v>7199479</v>
      </c>
      <c r="CJ14" s="136">
        <f t="shared" si="34"/>
        <v>7176985</v>
      </c>
      <c r="CK14" s="136">
        <f t="shared" si="34"/>
        <v>13</v>
      </c>
      <c r="CL14" s="136">
        <f t="shared" si="34"/>
        <v>7088234</v>
      </c>
      <c r="CM14" s="136">
        <f t="shared" si="34"/>
        <v>64562</v>
      </c>
      <c r="CN14" s="136">
        <f t="shared" si="34"/>
        <v>24176</v>
      </c>
      <c r="CO14" s="136">
        <f t="shared" si="34"/>
        <v>22494</v>
      </c>
      <c r="CP14" s="136">
        <f t="shared" si="34"/>
        <v>954213</v>
      </c>
      <c r="CQ14" s="136">
        <f t="shared" si="34"/>
        <v>21626521</v>
      </c>
      <c r="CR14" s="136">
        <f t="shared" si="34"/>
        <v>3979882</v>
      </c>
      <c r="CS14" s="136">
        <f t="shared" si="34"/>
        <v>2200624</v>
      </c>
      <c r="CT14" s="136">
        <f t="shared" si="34"/>
        <v>1201936</v>
      </c>
      <c r="CU14" s="136">
        <f t="shared" si="34"/>
        <v>520089</v>
      </c>
      <c r="CV14" s="136">
        <f t="shared" si="34"/>
        <v>57233</v>
      </c>
      <c r="CW14" s="136">
        <f t="shared" si="34"/>
        <v>5988148</v>
      </c>
      <c r="CX14" s="136">
        <f t="shared" si="34"/>
        <v>751072</v>
      </c>
      <c r="CY14" s="136">
        <f t="shared" si="31"/>
        <v>5068441</v>
      </c>
      <c r="CZ14" s="136">
        <f t="shared" si="31"/>
        <v>168635</v>
      </c>
      <c r="DA14" s="136">
        <f t="shared" si="31"/>
        <v>13896</v>
      </c>
      <c r="DB14" s="136">
        <f aca="true" t="shared" si="39" ref="DB14:DJ14">SUM(AX14,+BZ14)</f>
        <v>11629189</v>
      </c>
      <c r="DC14" s="136">
        <f t="shared" si="39"/>
        <v>5752466</v>
      </c>
      <c r="DD14" s="136">
        <f t="shared" si="39"/>
        <v>4754926</v>
      </c>
      <c r="DE14" s="136">
        <f t="shared" si="39"/>
        <v>942922</v>
      </c>
      <c r="DF14" s="136">
        <f t="shared" si="39"/>
        <v>178875</v>
      </c>
      <c r="DG14" s="136">
        <f t="shared" si="39"/>
        <v>11242341</v>
      </c>
      <c r="DH14" s="136">
        <f t="shared" si="39"/>
        <v>15406</v>
      </c>
      <c r="DI14" s="136">
        <f t="shared" si="39"/>
        <v>1005155</v>
      </c>
      <c r="DJ14" s="136">
        <f t="shared" si="39"/>
        <v>29831155</v>
      </c>
    </row>
    <row r="15" spans="1:114" s="139" customFormat="1" ht="12" customHeight="1">
      <c r="A15" s="134" t="s">
        <v>415</v>
      </c>
      <c r="B15" s="135" t="s">
        <v>416</v>
      </c>
      <c r="C15" s="134" t="s">
        <v>417</v>
      </c>
      <c r="D15" s="136">
        <f t="shared" si="0"/>
        <v>19337416</v>
      </c>
      <c r="E15" s="136">
        <f t="shared" si="1"/>
        <v>3811605</v>
      </c>
      <c r="F15" s="136">
        <v>73885</v>
      </c>
      <c r="G15" s="136">
        <v>4050</v>
      </c>
      <c r="H15" s="136">
        <v>49400</v>
      </c>
      <c r="I15" s="136">
        <v>2676565</v>
      </c>
      <c r="J15" s="137" t="s">
        <v>586</v>
      </c>
      <c r="K15" s="136">
        <v>1007705</v>
      </c>
      <c r="L15" s="136">
        <v>15525811</v>
      </c>
      <c r="M15" s="136">
        <f t="shared" si="2"/>
        <v>3217789</v>
      </c>
      <c r="N15" s="136">
        <f t="shared" si="3"/>
        <v>333505</v>
      </c>
      <c r="O15" s="136">
        <v>33667</v>
      </c>
      <c r="P15" s="136">
        <v>17708</v>
      </c>
      <c r="Q15" s="136">
        <v>1900</v>
      </c>
      <c r="R15" s="136">
        <v>277450</v>
      </c>
      <c r="S15" s="137" t="s">
        <v>586</v>
      </c>
      <c r="T15" s="136">
        <v>2780</v>
      </c>
      <c r="U15" s="136">
        <v>2884284</v>
      </c>
      <c r="V15" s="136">
        <f aca="true" t="shared" si="40" ref="V15:AA15">+SUM(D15,M15)</f>
        <v>22555205</v>
      </c>
      <c r="W15" s="136">
        <f t="shared" si="40"/>
        <v>4145110</v>
      </c>
      <c r="X15" s="136">
        <f t="shared" si="40"/>
        <v>107552</v>
      </c>
      <c r="Y15" s="136">
        <f t="shared" si="40"/>
        <v>21758</v>
      </c>
      <c r="Z15" s="136">
        <f t="shared" si="40"/>
        <v>51300</v>
      </c>
      <c r="AA15" s="136">
        <f t="shared" si="40"/>
        <v>2954015</v>
      </c>
      <c r="AB15" s="137" t="s">
        <v>586</v>
      </c>
      <c r="AC15" s="136">
        <f t="shared" si="5"/>
        <v>1010485</v>
      </c>
      <c r="AD15" s="136">
        <f t="shared" si="6"/>
        <v>18410095</v>
      </c>
      <c r="AE15" s="136">
        <f t="shared" si="7"/>
        <v>669463</v>
      </c>
      <c r="AF15" s="136">
        <f t="shared" si="8"/>
        <v>668728</v>
      </c>
      <c r="AG15" s="136">
        <v>2520</v>
      </c>
      <c r="AH15" s="136">
        <v>631805</v>
      </c>
      <c r="AI15" s="136">
        <v>946</v>
      </c>
      <c r="AJ15" s="136">
        <v>33457</v>
      </c>
      <c r="AK15" s="136">
        <v>735</v>
      </c>
      <c r="AL15" s="136">
        <v>628549</v>
      </c>
      <c r="AM15" s="136">
        <f t="shared" si="9"/>
        <v>13708272</v>
      </c>
      <c r="AN15" s="136">
        <f t="shared" si="10"/>
        <v>2807402</v>
      </c>
      <c r="AO15" s="136">
        <v>1062081</v>
      </c>
      <c r="AP15" s="136">
        <v>575565</v>
      </c>
      <c r="AQ15" s="136">
        <v>1107350</v>
      </c>
      <c r="AR15" s="136">
        <v>62406</v>
      </c>
      <c r="AS15" s="136">
        <f t="shared" si="11"/>
        <v>2287801</v>
      </c>
      <c r="AT15" s="136">
        <v>242346</v>
      </c>
      <c r="AU15" s="136">
        <v>1826166</v>
      </c>
      <c r="AV15" s="136">
        <v>219289</v>
      </c>
      <c r="AW15" s="136">
        <v>10136</v>
      </c>
      <c r="AX15" s="136">
        <f t="shared" si="12"/>
        <v>8543536</v>
      </c>
      <c r="AY15" s="136">
        <v>4414613</v>
      </c>
      <c r="AZ15" s="136">
        <v>3755498</v>
      </c>
      <c r="BA15" s="136">
        <v>255231</v>
      </c>
      <c r="BB15" s="136">
        <v>118194</v>
      </c>
      <c r="BC15" s="136">
        <v>3856120</v>
      </c>
      <c r="BD15" s="136">
        <v>59397</v>
      </c>
      <c r="BE15" s="136">
        <v>475012</v>
      </c>
      <c r="BF15" s="136">
        <f t="shared" si="13"/>
        <v>14852747</v>
      </c>
      <c r="BG15" s="136">
        <f t="shared" si="14"/>
        <v>82654</v>
      </c>
      <c r="BH15" s="136">
        <f t="shared" si="15"/>
        <v>79945</v>
      </c>
      <c r="BI15" s="136">
        <v>0</v>
      </c>
      <c r="BJ15" s="136">
        <v>79945</v>
      </c>
      <c r="BK15" s="136">
        <v>0</v>
      </c>
      <c r="BL15" s="136">
        <v>0</v>
      </c>
      <c r="BM15" s="136">
        <v>2709</v>
      </c>
      <c r="BN15" s="136">
        <v>312</v>
      </c>
      <c r="BO15" s="136">
        <f t="shared" si="16"/>
        <v>1729177</v>
      </c>
      <c r="BP15" s="136">
        <f t="shared" si="17"/>
        <v>603625</v>
      </c>
      <c r="BQ15" s="136">
        <v>172086</v>
      </c>
      <c r="BR15" s="136">
        <v>258123</v>
      </c>
      <c r="BS15" s="136">
        <v>173416</v>
      </c>
      <c r="BT15" s="136">
        <v>0</v>
      </c>
      <c r="BU15" s="136">
        <f t="shared" si="18"/>
        <v>563507</v>
      </c>
      <c r="BV15" s="136">
        <v>121055</v>
      </c>
      <c r="BW15" s="136">
        <v>442452</v>
      </c>
      <c r="BX15" s="136">
        <v>0</v>
      </c>
      <c r="BY15" s="136">
        <v>2982</v>
      </c>
      <c r="BZ15" s="136">
        <f t="shared" si="19"/>
        <v>558310</v>
      </c>
      <c r="CA15" s="136">
        <v>324622</v>
      </c>
      <c r="CB15" s="136">
        <v>232189</v>
      </c>
      <c r="CC15" s="136">
        <v>0</v>
      </c>
      <c r="CD15" s="136">
        <v>1499</v>
      </c>
      <c r="CE15" s="136">
        <v>1290270</v>
      </c>
      <c r="CF15" s="136">
        <v>753</v>
      </c>
      <c r="CG15" s="136">
        <v>115376</v>
      </c>
      <c r="CH15" s="136">
        <f t="shared" si="20"/>
        <v>1927207</v>
      </c>
      <c r="CI15" s="136">
        <f aca="true" t="shared" si="41" ref="CI15:CX15">SUM(AE15,+BG15)</f>
        <v>752117</v>
      </c>
      <c r="CJ15" s="136">
        <f t="shared" si="41"/>
        <v>748673</v>
      </c>
      <c r="CK15" s="136">
        <f t="shared" si="41"/>
        <v>2520</v>
      </c>
      <c r="CL15" s="136">
        <f t="shared" si="41"/>
        <v>711750</v>
      </c>
      <c r="CM15" s="136">
        <f t="shared" si="41"/>
        <v>946</v>
      </c>
      <c r="CN15" s="136">
        <f t="shared" si="41"/>
        <v>33457</v>
      </c>
      <c r="CO15" s="136">
        <f t="shared" si="41"/>
        <v>3444</v>
      </c>
      <c r="CP15" s="136">
        <f t="shared" si="41"/>
        <v>628861</v>
      </c>
      <c r="CQ15" s="136">
        <f t="shared" si="41"/>
        <v>15437449</v>
      </c>
      <c r="CR15" s="136">
        <f t="shared" si="41"/>
        <v>3411027</v>
      </c>
      <c r="CS15" s="136">
        <f t="shared" si="41"/>
        <v>1234167</v>
      </c>
      <c r="CT15" s="136">
        <f t="shared" si="41"/>
        <v>833688</v>
      </c>
      <c r="CU15" s="136">
        <f t="shared" si="41"/>
        <v>1280766</v>
      </c>
      <c r="CV15" s="136">
        <f t="shared" si="41"/>
        <v>62406</v>
      </c>
      <c r="CW15" s="136">
        <f t="shared" si="41"/>
        <v>2851308</v>
      </c>
      <c r="CX15" s="136">
        <f t="shared" si="41"/>
        <v>363401</v>
      </c>
      <c r="CY15" s="136">
        <f aca="true" t="shared" si="42" ref="CY15:DJ15">SUM(AU15,+BW15)</f>
        <v>2268618</v>
      </c>
      <c r="CZ15" s="136">
        <f t="shared" si="42"/>
        <v>219289</v>
      </c>
      <c r="DA15" s="136">
        <f t="shared" si="42"/>
        <v>13118</v>
      </c>
      <c r="DB15" s="136">
        <f t="shared" si="42"/>
        <v>9101846</v>
      </c>
      <c r="DC15" s="136">
        <f t="shared" si="42"/>
        <v>4739235</v>
      </c>
      <c r="DD15" s="136">
        <f t="shared" si="42"/>
        <v>3987687</v>
      </c>
      <c r="DE15" s="136">
        <f t="shared" si="42"/>
        <v>255231</v>
      </c>
      <c r="DF15" s="136">
        <f t="shared" si="42"/>
        <v>119693</v>
      </c>
      <c r="DG15" s="136">
        <f t="shared" si="42"/>
        <v>5146390</v>
      </c>
      <c r="DH15" s="136">
        <f t="shared" si="42"/>
        <v>60150</v>
      </c>
      <c r="DI15" s="136">
        <f t="shared" si="42"/>
        <v>590388</v>
      </c>
      <c r="DJ15" s="136">
        <f t="shared" si="42"/>
        <v>16779954</v>
      </c>
    </row>
    <row r="16" spans="1:114" s="139" customFormat="1" ht="12" customHeight="1">
      <c r="A16" s="134" t="s">
        <v>349</v>
      </c>
      <c r="B16" s="135" t="s">
        <v>423</v>
      </c>
      <c r="C16" s="134" t="s">
        <v>424</v>
      </c>
      <c r="D16" s="136">
        <f t="shared" si="0"/>
        <v>21948385</v>
      </c>
      <c r="E16" s="136">
        <f t="shared" si="1"/>
        <v>5657553</v>
      </c>
      <c r="F16" s="136">
        <v>314798</v>
      </c>
      <c r="G16" s="136">
        <v>59630</v>
      </c>
      <c r="H16" s="136">
        <v>1018300</v>
      </c>
      <c r="I16" s="136">
        <v>2880559</v>
      </c>
      <c r="J16" s="137" t="s">
        <v>586</v>
      </c>
      <c r="K16" s="136">
        <v>1384266</v>
      </c>
      <c r="L16" s="136">
        <v>16290832</v>
      </c>
      <c r="M16" s="136">
        <f t="shared" si="2"/>
        <v>4383210</v>
      </c>
      <c r="N16" s="136">
        <f t="shared" si="3"/>
        <v>711188</v>
      </c>
      <c r="O16" s="136">
        <v>0</v>
      </c>
      <c r="P16" s="136">
        <v>29881</v>
      </c>
      <c r="Q16" s="136">
        <v>0</v>
      </c>
      <c r="R16" s="136">
        <v>354689</v>
      </c>
      <c r="S16" s="137" t="s">
        <v>586</v>
      </c>
      <c r="T16" s="136">
        <v>326618</v>
      </c>
      <c r="U16" s="136">
        <v>3672022</v>
      </c>
      <c r="V16" s="136">
        <f aca="true" t="shared" si="43" ref="V16:AA16">+SUM(D16,M16)</f>
        <v>26331595</v>
      </c>
      <c r="W16" s="136">
        <f t="shared" si="43"/>
        <v>6368741</v>
      </c>
      <c r="X16" s="136">
        <f t="shared" si="43"/>
        <v>314798</v>
      </c>
      <c r="Y16" s="136">
        <f t="shared" si="43"/>
        <v>89511</v>
      </c>
      <c r="Z16" s="136">
        <f t="shared" si="43"/>
        <v>1018300</v>
      </c>
      <c r="AA16" s="136">
        <f t="shared" si="43"/>
        <v>3235248</v>
      </c>
      <c r="AB16" s="137" t="s">
        <v>586</v>
      </c>
      <c r="AC16" s="136">
        <f t="shared" si="5"/>
        <v>1710884</v>
      </c>
      <c r="AD16" s="136">
        <f t="shared" si="6"/>
        <v>19962854</v>
      </c>
      <c r="AE16" s="136">
        <f t="shared" si="7"/>
        <v>2176971</v>
      </c>
      <c r="AF16" s="136">
        <f t="shared" si="8"/>
        <v>2139063</v>
      </c>
      <c r="AG16" s="136">
        <v>12092</v>
      </c>
      <c r="AH16" s="136">
        <v>829280</v>
      </c>
      <c r="AI16" s="136">
        <v>1280957</v>
      </c>
      <c r="AJ16" s="136">
        <v>16734</v>
      </c>
      <c r="AK16" s="136">
        <v>37908</v>
      </c>
      <c r="AL16" s="136">
        <v>107105</v>
      </c>
      <c r="AM16" s="136">
        <f t="shared" si="9"/>
        <v>15593766</v>
      </c>
      <c r="AN16" s="136">
        <f t="shared" si="10"/>
        <v>3141278</v>
      </c>
      <c r="AO16" s="136">
        <v>1559454</v>
      </c>
      <c r="AP16" s="136">
        <v>843731</v>
      </c>
      <c r="AQ16" s="136">
        <v>578063</v>
      </c>
      <c r="AR16" s="136">
        <v>160030</v>
      </c>
      <c r="AS16" s="136">
        <f t="shared" si="11"/>
        <v>3423165</v>
      </c>
      <c r="AT16" s="136">
        <v>206707</v>
      </c>
      <c r="AU16" s="136">
        <v>3000577</v>
      </c>
      <c r="AV16" s="136">
        <v>215881</v>
      </c>
      <c r="AW16" s="136">
        <v>17957</v>
      </c>
      <c r="AX16" s="136">
        <f t="shared" si="12"/>
        <v>8996323</v>
      </c>
      <c r="AY16" s="136">
        <v>4477021</v>
      </c>
      <c r="AZ16" s="136">
        <v>3780444</v>
      </c>
      <c r="BA16" s="136">
        <v>522544</v>
      </c>
      <c r="BB16" s="136">
        <v>216314</v>
      </c>
      <c r="BC16" s="136">
        <v>2844382</v>
      </c>
      <c r="BD16" s="136">
        <v>15043</v>
      </c>
      <c r="BE16" s="136">
        <v>1226161</v>
      </c>
      <c r="BF16" s="136">
        <f t="shared" si="13"/>
        <v>18996898</v>
      </c>
      <c r="BG16" s="136">
        <f t="shared" si="14"/>
        <v>363750</v>
      </c>
      <c r="BH16" s="136">
        <f t="shared" si="15"/>
        <v>361954</v>
      </c>
      <c r="BI16" s="136">
        <v>1165</v>
      </c>
      <c r="BJ16" s="136">
        <v>360789</v>
      </c>
      <c r="BK16" s="136">
        <v>0</v>
      </c>
      <c r="BL16" s="136">
        <v>0</v>
      </c>
      <c r="BM16" s="136">
        <v>1796</v>
      </c>
      <c r="BN16" s="136">
        <v>8574</v>
      </c>
      <c r="BO16" s="136">
        <f t="shared" si="16"/>
        <v>2725717</v>
      </c>
      <c r="BP16" s="136">
        <f t="shared" si="17"/>
        <v>383473</v>
      </c>
      <c r="BQ16" s="136">
        <v>270703</v>
      </c>
      <c r="BR16" s="136">
        <v>44546</v>
      </c>
      <c r="BS16" s="136">
        <v>68224</v>
      </c>
      <c r="BT16" s="136">
        <v>0</v>
      </c>
      <c r="BU16" s="136">
        <f t="shared" si="18"/>
        <v>1025899</v>
      </c>
      <c r="BV16" s="136">
        <v>29787</v>
      </c>
      <c r="BW16" s="136">
        <v>995954</v>
      </c>
      <c r="BX16" s="136">
        <v>158</v>
      </c>
      <c r="BY16" s="136">
        <v>0</v>
      </c>
      <c r="BZ16" s="136">
        <f t="shared" si="19"/>
        <v>1316345</v>
      </c>
      <c r="CA16" s="136">
        <v>148880</v>
      </c>
      <c r="CB16" s="136">
        <v>1035606</v>
      </c>
      <c r="CC16" s="136">
        <v>67275</v>
      </c>
      <c r="CD16" s="136">
        <v>64584</v>
      </c>
      <c r="CE16" s="136">
        <v>1160814</v>
      </c>
      <c r="CF16" s="136">
        <v>0</v>
      </c>
      <c r="CG16" s="136">
        <v>124355</v>
      </c>
      <c r="CH16" s="136">
        <f t="shared" si="20"/>
        <v>3213822</v>
      </c>
      <c r="CI16" s="136">
        <f aca="true" t="shared" si="44" ref="CI16:CR17">SUM(AE16,+BG16)</f>
        <v>2540721</v>
      </c>
      <c r="CJ16" s="136">
        <f t="shared" si="44"/>
        <v>2501017</v>
      </c>
      <c r="CK16" s="136">
        <f t="shared" si="44"/>
        <v>13257</v>
      </c>
      <c r="CL16" s="136">
        <f t="shared" si="44"/>
        <v>1190069</v>
      </c>
      <c r="CM16" s="136">
        <f t="shared" si="44"/>
        <v>1280957</v>
      </c>
      <c r="CN16" s="136">
        <f t="shared" si="44"/>
        <v>16734</v>
      </c>
      <c r="CO16" s="136">
        <f t="shared" si="44"/>
        <v>39704</v>
      </c>
      <c r="CP16" s="136">
        <f t="shared" si="44"/>
        <v>115679</v>
      </c>
      <c r="CQ16" s="136">
        <f t="shared" si="44"/>
        <v>18319483</v>
      </c>
      <c r="CR16" s="136">
        <f t="shared" si="44"/>
        <v>3524751</v>
      </c>
      <c r="CS16" s="136">
        <f aca="true" t="shared" si="45" ref="CS16:DA17">SUM(AO16,+BQ16)</f>
        <v>1830157</v>
      </c>
      <c r="CT16" s="136">
        <f t="shared" si="45"/>
        <v>888277</v>
      </c>
      <c r="CU16" s="136">
        <f t="shared" si="45"/>
        <v>646287</v>
      </c>
      <c r="CV16" s="136">
        <f t="shared" si="45"/>
        <v>160030</v>
      </c>
      <c r="CW16" s="136">
        <f t="shared" si="45"/>
        <v>4449064</v>
      </c>
      <c r="CX16" s="136">
        <f t="shared" si="45"/>
        <v>236494</v>
      </c>
      <c r="CY16" s="136">
        <f t="shared" si="45"/>
        <v>3996531</v>
      </c>
      <c r="CZ16" s="136">
        <f t="shared" si="45"/>
        <v>216039</v>
      </c>
      <c r="DA16" s="136">
        <f t="shared" si="45"/>
        <v>17957</v>
      </c>
      <c r="DB16" s="136">
        <f aca="true" t="shared" si="46" ref="DB16:DJ16">SUM(AX16,+BZ16)</f>
        <v>10312668</v>
      </c>
      <c r="DC16" s="136">
        <f t="shared" si="46"/>
        <v>4625901</v>
      </c>
      <c r="DD16" s="136">
        <f t="shared" si="46"/>
        <v>4816050</v>
      </c>
      <c r="DE16" s="136">
        <f t="shared" si="46"/>
        <v>589819</v>
      </c>
      <c r="DF16" s="136">
        <f t="shared" si="46"/>
        <v>280898</v>
      </c>
      <c r="DG16" s="136">
        <f t="shared" si="46"/>
        <v>4005196</v>
      </c>
      <c r="DH16" s="136">
        <f t="shared" si="46"/>
        <v>15043</v>
      </c>
      <c r="DI16" s="136">
        <f t="shared" si="46"/>
        <v>1350516</v>
      </c>
      <c r="DJ16" s="136">
        <f t="shared" si="46"/>
        <v>22210720</v>
      </c>
    </row>
    <row r="17" spans="1:114" s="139" customFormat="1" ht="12" customHeight="1">
      <c r="A17" s="134" t="s">
        <v>425</v>
      </c>
      <c r="B17" s="135" t="s">
        <v>426</v>
      </c>
      <c r="C17" s="134" t="s">
        <v>427</v>
      </c>
      <c r="D17" s="136">
        <f t="shared" si="0"/>
        <v>89222834</v>
      </c>
      <c r="E17" s="136">
        <f t="shared" si="1"/>
        <v>15044578</v>
      </c>
      <c r="F17" s="136">
        <v>2739259</v>
      </c>
      <c r="G17" s="136">
        <v>20212</v>
      </c>
      <c r="H17" s="136">
        <v>402100</v>
      </c>
      <c r="I17" s="136">
        <v>6245744</v>
      </c>
      <c r="J17" s="137" t="s">
        <v>586</v>
      </c>
      <c r="K17" s="136">
        <v>5637263</v>
      </c>
      <c r="L17" s="136">
        <v>74178256</v>
      </c>
      <c r="M17" s="136">
        <f t="shared" si="2"/>
        <v>9564815</v>
      </c>
      <c r="N17" s="136">
        <f t="shared" si="3"/>
        <v>1590867</v>
      </c>
      <c r="O17" s="136">
        <v>10861</v>
      </c>
      <c r="P17" s="136">
        <v>35453</v>
      </c>
      <c r="Q17" s="136">
        <v>659100</v>
      </c>
      <c r="R17" s="136">
        <v>651331</v>
      </c>
      <c r="S17" s="137" t="s">
        <v>586</v>
      </c>
      <c r="T17" s="136">
        <v>234122</v>
      </c>
      <c r="U17" s="136">
        <v>7973948</v>
      </c>
      <c r="V17" s="136">
        <f aca="true" t="shared" si="47" ref="V17:AA17">+SUM(D17,M17)</f>
        <v>98787649</v>
      </c>
      <c r="W17" s="136">
        <f t="shared" si="47"/>
        <v>16635445</v>
      </c>
      <c r="X17" s="136">
        <f t="shared" si="47"/>
        <v>2750120</v>
      </c>
      <c r="Y17" s="136">
        <f t="shared" si="47"/>
        <v>55665</v>
      </c>
      <c r="Z17" s="136">
        <f t="shared" si="47"/>
        <v>1061200</v>
      </c>
      <c r="AA17" s="136">
        <f t="shared" si="47"/>
        <v>6897075</v>
      </c>
      <c r="AB17" s="137" t="s">
        <v>586</v>
      </c>
      <c r="AC17" s="136">
        <f t="shared" si="5"/>
        <v>5871385</v>
      </c>
      <c r="AD17" s="136">
        <f t="shared" si="6"/>
        <v>82152204</v>
      </c>
      <c r="AE17" s="136">
        <f t="shared" si="7"/>
        <v>4462230</v>
      </c>
      <c r="AF17" s="136">
        <f t="shared" si="8"/>
        <v>4104575</v>
      </c>
      <c r="AG17" s="136">
        <v>8768</v>
      </c>
      <c r="AH17" s="136">
        <v>4043067</v>
      </c>
      <c r="AI17" s="136">
        <v>11</v>
      </c>
      <c r="AJ17" s="136">
        <v>52729</v>
      </c>
      <c r="AK17" s="136">
        <v>357655</v>
      </c>
      <c r="AL17" s="136">
        <v>454099</v>
      </c>
      <c r="AM17" s="136">
        <f t="shared" si="9"/>
        <v>65172013</v>
      </c>
      <c r="AN17" s="136">
        <f t="shared" si="10"/>
        <v>14237875</v>
      </c>
      <c r="AO17" s="136">
        <v>6689213</v>
      </c>
      <c r="AP17" s="136">
        <v>5965428</v>
      </c>
      <c r="AQ17" s="136">
        <v>1512039</v>
      </c>
      <c r="AR17" s="136">
        <v>71195</v>
      </c>
      <c r="AS17" s="136">
        <f t="shared" si="11"/>
        <v>14150125</v>
      </c>
      <c r="AT17" s="136">
        <v>791445</v>
      </c>
      <c r="AU17" s="136">
        <v>11818095</v>
      </c>
      <c r="AV17" s="136">
        <v>1540585</v>
      </c>
      <c r="AW17" s="136">
        <v>343577</v>
      </c>
      <c r="AX17" s="136">
        <f t="shared" si="12"/>
        <v>36411572</v>
      </c>
      <c r="AY17" s="136">
        <v>18904195</v>
      </c>
      <c r="AZ17" s="136">
        <v>12776804</v>
      </c>
      <c r="BA17" s="136">
        <v>3103315</v>
      </c>
      <c r="BB17" s="136">
        <v>1627258</v>
      </c>
      <c r="BC17" s="136">
        <v>16624991</v>
      </c>
      <c r="BD17" s="136">
        <v>28864</v>
      </c>
      <c r="BE17" s="136">
        <v>2509501</v>
      </c>
      <c r="BF17" s="136">
        <f t="shared" si="13"/>
        <v>72143744</v>
      </c>
      <c r="BG17" s="136">
        <f t="shared" si="14"/>
        <v>827752</v>
      </c>
      <c r="BH17" s="136">
        <f t="shared" si="15"/>
        <v>820087</v>
      </c>
      <c r="BI17" s="136">
        <v>0</v>
      </c>
      <c r="BJ17" s="136">
        <v>819972</v>
      </c>
      <c r="BK17" s="136">
        <v>0</v>
      </c>
      <c r="BL17" s="136">
        <v>115</v>
      </c>
      <c r="BM17" s="136">
        <v>7665</v>
      </c>
      <c r="BN17" s="136">
        <v>446475</v>
      </c>
      <c r="BO17" s="136">
        <f t="shared" si="16"/>
        <v>4629309</v>
      </c>
      <c r="BP17" s="136">
        <f t="shared" si="17"/>
        <v>1253491</v>
      </c>
      <c r="BQ17" s="136">
        <v>833076</v>
      </c>
      <c r="BR17" s="136">
        <v>1654</v>
      </c>
      <c r="BS17" s="136">
        <v>418761</v>
      </c>
      <c r="BT17" s="136">
        <v>0</v>
      </c>
      <c r="BU17" s="136">
        <f t="shared" si="18"/>
        <v>1348708</v>
      </c>
      <c r="BV17" s="136">
        <v>50487</v>
      </c>
      <c r="BW17" s="136">
        <v>1298221</v>
      </c>
      <c r="BX17" s="136">
        <v>0</v>
      </c>
      <c r="BY17" s="136">
        <v>0</v>
      </c>
      <c r="BZ17" s="136">
        <f t="shared" si="19"/>
        <v>2024078</v>
      </c>
      <c r="CA17" s="136">
        <v>998364</v>
      </c>
      <c r="CB17" s="136">
        <v>840032</v>
      </c>
      <c r="CC17" s="136">
        <v>58790</v>
      </c>
      <c r="CD17" s="136">
        <v>126892</v>
      </c>
      <c r="CE17" s="136">
        <v>3422678</v>
      </c>
      <c r="CF17" s="136">
        <v>3032</v>
      </c>
      <c r="CG17" s="136">
        <v>238601</v>
      </c>
      <c r="CH17" s="136">
        <f t="shared" si="20"/>
        <v>5695662</v>
      </c>
      <c r="CI17" s="136">
        <f t="shared" si="44"/>
        <v>5289982</v>
      </c>
      <c r="CJ17" s="136">
        <f t="shared" si="44"/>
        <v>4924662</v>
      </c>
      <c r="CK17" s="136">
        <f t="shared" si="44"/>
        <v>8768</v>
      </c>
      <c r="CL17" s="136">
        <f t="shared" si="44"/>
        <v>4863039</v>
      </c>
      <c r="CM17" s="136">
        <f t="shared" si="44"/>
        <v>11</v>
      </c>
      <c r="CN17" s="136">
        <f t="shared" si="44"/>
        <v>52844</v>
      </c>
      <c r="CO17" s="136">
        <f t="shared" si="44"/>
        <v>365320</v>
      </c>
      <c r="CP17" s="136">
        <f t="shared" si="44"/>
        <v>900574</v>
      </c>
      <c r="CQ17" s="136">
        <f t="shared" si="44"/>
        <v>69801322</v>
      </c>
      <c r="CR17" s="136">
        <f t="shared" si="44"/>
        <v>15491366</v>
      </c>
      <c r="CS17" s="136">
        <f t="shared" si="45"/>
        <v>7522289</v>
      </c>
      <c r="CT17" s="136">
        <f t="shared" si="45"/>
        <v>5967082</v>
      </c>
      <c r="CU17" s="136">
        <f t="shared" si="45"/>
        <v>1930800</v>
      </c>
      <c r="CV17" s="136">
        <f t="shared" si="45"/>
        <v>71195</v>
      </c>
      <c r="CW17" s="136">
        <f t="shared" si="45"/>
        <v>15498833</v>
      </c>
      <c r="CX17" s="136">
        <f t="shared" si="45"/>
        <v>841932</v>
      </c>
      <c r="CY17" s="136">
        <f t="shared" si="45"/>
        <v>13116316</v>
      </c>
      <c r="CZ17" s="136">
        <f t="shared" si="45"/>
        <v>1540585</v>
      </c>
      <c r="DA17" s="136">
        <f t="shared" si="45"/>
        <v>343577</v>
      </c>
      <c r="DB17" s="136">
        <f aca="true" t="shared" si="48" ref="DB17:DJ17">SUM(AX17,+BZ17)</f>
        <v>38435650</v>
      </c>
      <c r="DC17" s="136">
        <f t="shared" si="48"/>
        <v>19902559</v>
      </c>
      <c r="DD17" s="136">
        <f t="shared" si="48"/>
        <v>13616836</v>
      </c>
      <c r="DE17" s="136">
        <f t="shared" si="48"/>
        <v>3162105</v>
      </c>
      <c r="DF17" s="136">
        <f t="shared" si="48"/>
        <v>1754150</v>
      </c>
      <c r="DG17" s="136">
        <f t="shared" si="48"/>
        <v>20047669</v>
      </c>
      <c r="DH17" s="136">
        <f t="shared" si="48"/>
        <v>31896</v>
      </c>
      <c r="DI17" s="136">
        <f t="shared" si="48"/>
        <v>2748102</v>
      </c>
      <c r="DJ17" s="136">
        <f t="shared" si="48"/>
        <v>77839406</v>
      </c>
    </row>
    <row r="18" spans="1:114" s="139" customFormat="1" ht="12" customHeight="1">
      <c r="A18" s="134" t="s">
        <v>433</v>
      </c>
      <c r="B18" s="135" t="s">
        <v>434</v>
      </c>
      <c r="C18" s="134" t="s">
        <v>435</v>
      </c>
      <c r="D18" s="136">
        <f t="shared" si="0"/>
        <v>78810585</v>
      </c>
      <c r="E18" s="136">
        <f t="shared" si="1"/>
        <v>15553575</v>
      </c>
      <c r="F18" s="136">
        <v>522627</v>
      </c>
      <c r="G18" s="136">
        <v>108137</v>
      </c>
      <c r="H18" s="136">
        <v>462000</v>
      </c>
      <c r="I18" s="136">
        <v>9884396</v>
      </c>
      <c r="J18" s="137" t="s">
        <v>586</v>
      </c>
      <c r="K18" s="136">
        <v>4576415</v>
      </c>
      <c r="L18" s="136">
        <v>63257010</v>
      </c>
      <c r="M18" s="136">
        <f t="shared" si="2"/>
        <v>7784820</v>
      </c>
      <c r="N18" s="136">
        <f t="shared" si="3"/>
        <v>1449713</v>
      </c>
      <c r="O18" s="136">
        <v>57438</v>
      </c>
      <c r="P18" s="136">
        <v>59659</v>
      </c>
      <c r="Q18" s="136">
        <v>0</v>
      </c>
      <c r="R18" s="136">
        <v>810762</v>
      </c>
      <c r="S18" s="137" t="s">
        <v>586</v>
      </c>
      <c r="T18" s="136">
        <v>521854</v>
      </c>
      <c r="U18" s="136">
        <v>6335107</v>
      </c>
      <c r="V18" s="136">
        <f aca="true" t="shared" si="49" ref="V18:AA18">+SUM(D18,M18)</f>
        <v>86595405</v>
      </c>
      <c r="W18" s="136">
        <f t="shared" si="49"/>
        <v>17003288</v>
      </c>
      <c r="X18" s="136">
        <f t="shared" si="49"/>
        <v>580065</v>
      </c>
      <c r="Y18" s="136">
        <f t="shared" si="49"/>
        <v>167796</v>
      </c>
      <c r="Z18" s="136">
        <f t="shared" si="49"/>
        <v>462000</v>
      </c>
      <c r="AA18" s="136">
        <f t="shared" si="49"/>
        <v>10695158</v>
      </c>
      <c r="AB18" s="137" t="s">
        <v>586</v>
      </c>
      <c r="AC18" s="136">
        <f t="shared" si="5"/>
        <v>5098269</v>
      </c>
      <c r="AD18" s="136">
        <f t="shared" si="6"/>
        <v>69592117</v>
      </c>
      <c r="AE18" s="136">
        <f t="shared" si="7"/>
        <v>6755741</v>
      </c>
      <c r="AF18" s="136">
        <f t="shared" si="8"/>
        <v>6654486</v>
      </c>
      <c r="AG18" s="136">
        <v>0</v>
      </c>
      <c r="AH18" s="136">
        <v>6551788</v>
      </c>
      <c r="AI18" s="136">
        <v>102286</v>
      </c>
      <c r="AJ18" s="136">
        <v>412</v>
      </c>
      <c r="AK18" s="136">
        <v>101255</v>
      </c>
      <c r="AL18" s="136">
        <v>67676</v>
      </c>
      <c r="AM18" s="136">
        <f t="shared" si="9"/>
        <v>61522742</v>
      </c>
      <c r="AN18" s="136">
        <f t="shared" si="10"/>
        <v>12279369</v>
      </c>
      <c r="AO18" s="136">
        <v>6286627</v>
      </c>
      <c r="AP18" s="136">
        <v>3714106</v>
      </c>
      <c r="AQ18" s="136">
        <v>2083388</v>
      </c>
      <c r="AR18" s="136">
        <v>195248</v>
      </c>
      <c r="AS18" s="136">
        <f t="shared" si="11"/>
        <v>14170312</v>
      </c>
      <c r="AT18" s="136">
        <v>2369347</v>
      </c>
      <c r="AU18" s="136">
        <v>10866376</v>
      </c>
      <c r="AV18" s="136">
        <v>934589</v>
      </c>
      <c r="AW18" s="136">
        <v>126082</v>
      </c>
      <c r="AX18" s="136">
        <f t="shared" si="12"/>
        <v>34882874</v>
      </c>
      <c r="AY18" s="136">
        <v>13377892</v>
      </c>
      <c r="AZ18" s="136">
        <v>17208653</v>
      </c>
      <c r="BA18" s="136">
        <v>3688086</v>
      </c>
      <c r="BB18" s="136">
        <v>608243</v>
      </c>
      <c r="BC18" s="136">
        <v>7890830</v>
      </c>
      <c r="BD18" s="136">
        <v>64105</v>
      </c>
      <c r="BE18" s="136">
        <v>2573596</v>
      </c>
      <c r="BF18" s="136">
        <f t="shared" si="13"/>
        <v>70852079</v>
      </c>
      <c r="BG18" s="136">
        <f t="shared" si="14"/>
        <v>584508</v>
      </c>
      <c r="BH18" s="136">
        <f t="shared" si="15"/>
        <v>584508</v>
      </c>
      <c r="BI18" s="136">
        <v>11782</v>
      </c>
      <c r="BJ18" s="136">
        <v>572726</v>
      </c>
      <c r="BK18" s="136">
        <v>0</v>
      </c>
      <c r="BL18" s="136">
        <v>0</v>
      </c>
      <c r="BM18" s="136">
        <v>0</v>
      </c>
      <c r="BN18" s="136">
        <v>128179</v>
      </c>
      <c r="BO18" s="136">
        <f t="shared" si="16"/>
        <v>5704083</v>
      </c>
      <c r="BP18" s="136">
        <f t="shared" si="17"/>
        <v>1269461</v>
      </c>
      <c r="BQ18" s="136">
        <v>775910</v>
      </c>
      <c r="BR18" s="136">
        <v>144442</v>
      </c>
      <c r="BS18" s="136">
        <v>349109</v>
      </c>
      <c r="BT18" s="136">
        <v>0</v>
      </c>
      <c r="BU18" s="136">
        <f t="shared" si="18"/>
        <v>1755362</v>
      </c>
      <c r="BV18" s="136">
        <v>92697</v>
      </c>
      <c r="BW18" s="136">
        <v>1598440</v>
      </c>
      <c r="BX18" s="136">
        <v>64225</v>
      </c>
      <c r="BY18" s="136">
        <v>5336</v>
      </c>
      <c r="BZ18" s="136">
        <f t="shared" si="19"/>
        <v>2669199</v>
      </c>
      <c r="CA18" s="136">
        <v>1078265</v>
      </c>
      <c r="CB18" s="136">
        <v>1358734</v>
      </c>
      <c r="CC18" s="136">
        <v>127892</v>
      </c>
      <c r="CD18" s="136">
        <v>104308</v>
      </c>
      <c r="CE18" s="136">
        <v>1134794</v>
      </c>
      <c r="CF18" s="136">
        <v>4725</v>
      </c>
      <c r="CG18" s="136">
        <v>233256</v>
      </c>
      <c r="CH18" s="136">
        <f t="shared" si="20"/>
        <v>6521847</v>
      </c>
      <c r="CI18" s="136">
        <f aca="true" t="shared" si="50" ref="CI18:CW20">SUM(AE18,+BG18)</f>
        <v>7340249</v>
      </c>
      <c r="CJ18" s="136">
        <f t="shared" si="50"/>
        <v>7238994</v>
      </c>
      <c r="CK18" s="136">
        <f t="shared" si="50"/>
        <v>11782</v>
      </c>
      <c r="CL18" s="136">
        <f t="shared" si="50"/>
        <v>7124514</v>
      </c>
      <c r="CM18" s="136">
        <f t="shared" si="50"/>
        <v>102286</v>
      </c>
      <c r="CN18" s="136">
        <f t="shared" si="50"/>
        <v>412</v>
      </c>
      <c r="CO18" s="136">
        <f t="shared" si="50"/>
        <v>101255</v>
      </c>
      <c r="CP18" s="136">
        <f t="shared" si="50"/>
        <v>195855</v>
      </c>
      <c r="CQ18" s="136">
        <f t="shared" si="50"/>
        <v>67226825</v>
      </c>
      <c r="CR18" s="136">
        <f t="shared" si="50"/>
        <v>13548830</v>
      </c>
      <c r="CS18" s="136">
        <f t="shared" si="50"/>
        <v>7062537</v>
      </c>
      <c r="CT18" s="136">
        <f t="shared" si="50"/>
        <v>3858548</v>
      </c>
      <c r="CU18" s="136">
        <f t="shared" si="50"/>
        <v>2432497</v>
      </c>
      <c r="CV18" s="136">
        <f t="shared" si="50"/>
        <v>195248</v>
      </c>
      <c r="CW18" s="136">
        <f t="shared" si="50"/>
        <v>15925674</v>
      </c>
      <c r="CX18" s="136">
        <f aca="true" t="shared" si="51" ref="CX18:DD18">SUM(AT18,+BV18)</f>
        <v>2462044</v>
      </c>
      <c r="CY18" s="136">
        <f t="shared" si="51"/>
        <v>12464816</v>
      </c>
      <c r="CZ18" s="136">
        <f t="shared" si="51"/>
        <v>998814</v>
      </c>
      <c r="DA18" s="136">
        <f t="shared" si="51"/>
        <v>131418</v>
      </c>
      <c r="DB18" s="136">
        <f t="shared" si="51"/>
        <v>37552073</v>
      </c>
      <c r="DC18" s="136">
        <f t="shared" si="51"/>
        <v>14456157</v>
      </c>
      <c r="DD18" s="136">
        <f t="shared" si="51"/>
        <v>18567387</v>
      </c>
      <c r="DE18" s="136">
        <f aca="true" t="shared" si="52" ref="DE18:DJ18">SUM(BA18,+CC18)</f>
        <v>3815978</v>
      </c>
      <c r="DF18" s="136">
        <f t="shared" si="52"/>
        <v>712551</v>
      </c>
      <c r="DG18" s="136">
        <f t="shared" si="52"/>
        <v>9025624</v>
      </c>
      <c r="DH18" s="136">
        <f t="shared" si="52"/>
        <v>68830</v>
      </c>
      <c r="DI18" s="136">
        <f t="shared" si="52"/>
        <v>2806852</v>
      </c>
      <c r="DJ18" s="136">
        <f t="shared" si="52"/>
        <v>77373926</v>
      </c>
    </row>
    <row r="19" spans="1:114" s="139" customFormat="1" ht="12" customHeight="1">
      <c r="A19" s="134" t="s">
        <v>304</v>
      </c>
      <c r="B19" s="135" t="s">
        <v>305</v>
      </c>
      <c r="C19" s="134" t="s">
        <v>438</v>
      </c>
      <c r="D19" s="136">
        <f t="shared" si="0"/>
        <v>194708047</v>
      </c>
      <c r="E19" s="136">
        <f t="shared" si="1"/>
        <v>31476479</v>
      </c>
      <c r="F19" s="136">
        <v>323557</v>
      </c>
      <c r="G19" s="136">
        <v>4324850</v>
      </c>
      <c r="H19" s="136">
        <v>900950</v>
      </c>
      <c r="I19" s="136">
        <v>19296247</v>
      </c>
      <c r="J19" s="137" t="s">
        <v>586</v>
      </c>
      <c r="K19" s="136">
        <v>6630875</v>
      </c>
      <c r="L19" s="136">
        <v>163231568</v>
      </c>
      <c r="M19" s="136">
        <f t="shared" si="2"/>
        <v>4236654</v>
      </c>
      <c r="N19" s="136">
        <f t="shared" si="3"/>
        <v>1730601</v>
      </c>
      <c r="O19" s="136">
        <v>251500</v>
      </c>
      <c r="P19" s="136">
        <v>420694</v>
      </c>
      <c r="Q19" s="136">
        <v>682200</v>
      </c>
      <c r="R19" s="136">
        <v>306569</v>
      </c>
      <c r="S19" s="137" t="s">
        <v>586</v>
      </c>
      <c r="T19" s="136">
        <v>69638</v>
      </c>
      <c r="U19" s="136">
        <v>2506053</v>
      </c>
      <c r="V19" s="136">
        <f aca="true" t="shared" si="53" ref="V19:AA19">+SUM(D19,M19)</f>
        <v>198944701</v>
      </c>
      <c r="W19" s="136">
        <f t="shared" si="53"/>
        <v>33207080</v>
      </c>
      <c r="X19" s="136">
        <f t="shared" si="53"/>
        <v>575057</v>
      </c>
      <c r="Y19" s="136">
        <f t="shared" si="53"/>
        <v>4745544</v>
      </c>
      <c r="Z19" s="136">
        <f t="shared" si="53"/>
        <v>1583150</v>
      </c>
      <c r="AA19" s="136">
        <f t="shared" si="53"/>
        <v>19602816</v>
      </c>
      <c r="AB19" s="137" t="s">
        <v>586</v>
      </c>
      <c r="AC19" s="136">
        <f t="shared" si="5"/>
        <v>6700513</v>
      </c>
      <c r="AD19" s="136">
        <f t="shared" si="6"/>
        <v>165737621</v>
      </c>
      <c r="AE19" s="136">
        <f t="shared" si="7"/>
        <v>3445223</v>
      </c>
      <c r="AF19" s="136">
        <f t="shared" si="8"/>
        <v>3033213</v>
      </c>
      <c r="AG19" s="136">
        <v>601019</v>
      </c>
      <c r="AH19" s="136">
        <v>1730639</v>
      </c>
      <c r="AI19" s="136">
        <v>63831</v>
      </c>
      <c r="AJ19" s="136">
        <v>637724</v>
      </c>
      <c r="AK19" s="136">
        <v>412010</v>
      </c>
      <c r="AL19" s="136">
        <v>2416177</v>
      </c>
      <c r="AM19" s="136">
        <f t="shared" si="9"/>
        <v>135451258</v>
      </c>
      <c r="AN19" s="136">
        <f t="shared" si="10"/>
        <v>51161593</v>
      </c>
      <c r="AO19" s="136">
        <v>11144563</v>
      </c>
      <c r="AP19" s="136">
        <v>38517487</v>
      </c>
      <c r="AQ19" s="136">
        <v>1481809</v>
      </c>
      <c r="AR19" s="136">
        <v>17734</v>
      </c>
      <c r="AS19" s="136">
        <f t="shared" si="11"/>
        <v>27307607</v>
      </c>
      <c r="AT19" s="136">
        <v>21664298</v>
      </c>
      <c r="AU19" s="136">
        <v>5584517</v>
      </c>
      <c r="AV19" s="136">
        <v>58792</v>
      </c>
      <c r="AW19" s="136">
        <v>432516</v>
      </c>
      <c r="AX19" s="136">
        <f t="shared" si="12"/>
        <v>56453689</v>
      </c>
      <c r="AY19" s="136">
        <v>39596382</v>
      </c>
      <c r="AZ19" s="136">
        <v>12810750</v>
      </c>
      <c r="BA19" s="136">
        <v>368726</v>
      </c>
      <c r="BB19" s="136">
        <v>3677831</v>
      </c>
      <c r="BC19" s="136">
        <v>39448505</v>
      </c>
      <c r="BD19" s="136">
        <v>95853</v>
      </c>
      <c r="BE19" s="136">
        <v>13946884</v>
      </c>
      <c r="BF19" s="136">
        <f t="shared" si="13"/>
        <v>152843365</v>
      </c>
      <c r="BG19" s="136">
        <f t="shared" si="14"/>
        <v>1191231</v>
      </c>
      <c r="BH19" s="136">
        <f t="shared" si="15"/>
        <v>1181959</v>
      </c>
      <c r="BI19" s="136">
        <v>0</v>
      </c>
      <c r="BJ19" s="136">
        <v>1158380</v>
      </c>
      <c r="BK19" s="136">
        <v>0</v>
      </c>
      <c r="BL19" s="136">
        <v>23579</v>
      </c>
      <c r="BM19" s="136">
        <v>9272</v>
      </c>
      <c r="BN19" s="136">
        <v>10518</v>
      </c>
      <c r="BO19" s="136">
        <f t="shared" si="16"/>
        <v>2025703</v>
      </c>
      <c r="BP19" s="136">
        <f t="shared" si="17"/>
        <v>731587</v>
      </c>
      <c r="BQ19" s="136">
        <v>433724</v>
      </c>
      <c r="BR19" s="136">
        <v>210040</v>
      </c>
      <c r="BS19" s="136">
        <v>87823</v>
      </c>
      <c r="BT19" s="136">
        <v>0</v>
      </c>
      <c r="BU19" s="136">
        <f t="shared" si="18"/>
        <v>376592</v>
      </c>
      <c r="BV19" s="136">
        <v>257690</v>
      </c>
      <c r="BW19" s="136">
        <v>113575</v>
      </c>
      <c r="BX19" s="136">
        <v>5327</v>
      </c>
      <c r="BY19" s="136">
        <v>6630</v>
      </c>
      <c r="BZ19" s="136">
        <f t="shared" si="19"/>
        <v>910894</v>
      </c>
      <c r="CA19" s="136">
        <v>631031</v>
      </c>
      <c r="CB19" s="136">
        <v>222499</v>
      </c>
      <c r="CC19" s="136">
        <v>4802</v>
      </c>
      <c r="CD19" s="136">
        <v>52562</v>
      </c>
      <c r="CE19" s="136">
        <v>681280</v>
      </c>
      <c r="CF19" s="136">
        <v>0</v>
      </c>
      <c r="CG19" s="136">
        <v>327922</v>
      </c>
      <c r="CH19" s="136">
        <f t="shared" si="20"/>
        <v>3544856</v>
      </c>
      <c r="CI19" s="136">
        <f t="shared" si="50"/>
        <v>4636454</v>
      </c>
      <c r="CJ19" s="136">
        <f t="shared" si="50"/>
        <v>4215172</v>
      </c>
      <c r="CK19" s="136">
        <f t="shared" si="50"/>
        <v>601019</v>
      </c>
      <c r="CL19" s="136">
        <f t="shared" si="50"/>
        <v>2889019</v>
      </c>
      <c r="CM19" s="136">
        <f t="shared" si="50"/>
        <v>63831</v>
      </c>
      <c r="CN19" s="136">
        <f t="shared" si="50"/>
        <v>661303</v>
      </c>
      <c r="CO19" s="136">
        <f t="shared" si="50"/>
        <v>421282</v>
      </c>
      <c r="CP19" s="136">
        <f t="shared" si="50"/>
        <v>2426695</v>
      </c>
      <c r="CQ19" s="136">
        <f t="shared" si="50"/>
        <v>137476961</v>
      </c>
      <c r="CR19" s="136">
        <f t="shared" si="50"/>
        <v>51893180</v>
      </c>
      <c r="CS19" s="136">
        <f t="shared" si="50"/>
        <v>11578287</v>
      </c>
      <c r="CT19" s="136">
        <f t="shared" si="50"/>
        <v>38727527</v>
      </c>
      <c r="CU19" s="136">
        <f t="shared" si="50"/>
        <v>1569632</v>
      </c>
      <c r="CV19" s="136">
        <f t="shared" si="50"/>
        <v>17734</v>
      </c>
      <c r="CW19" s="136">
        <f t="shared" si="50"/>
        <v>27684199</v>
      </c>
      <c r="CX19" s="136">
        <f>SUM(AT19,+BV19)</f>
        <v>21921988</v>
      </c>
      <c r="CY19" s="136">
        <f aca="true" t="shared" si="54" ref="CY19:DD19">SUM(AU19,+BW19)</f>
        <v>5698092</v>
      </c>
      <c r="CZ19" s="136">
        <f t="shared" si="54"/>
        <v>64119</v>
      </c>
      <c r="DA19" s="136">
        <f t="shared" si="54"/>
        <v>439146</v>
      </c>
      <c r="DB19" s="136">
        <f t="shared" si="54"/>
        <v>57364583</v>
      </c>
      <c r="DC19" s="136">
        <f t="shared" si="54"/>
        <v>40227413</v>
      </c>
      <c r="DD19" s="136">
        <f t="shared" si="54"/>
        <v>13033249</v>
      </c>
      <c r="DE19" s="136">
        <f aca="true" t="shared" si="55" ref="DE19:DJ19">SUM(BA19,+CC19)</f>
        <v>373528</v>
      </c>
      <c r="DF19" s="136">
        <f t="shared" si="55"/>
        <v>3730393</v>
      </c>
      <c r="DG19" s="136">
        <f t="shared" si="55"/>
        <v>40129785</v>
      </c>
      <c r="DH19" s="136">
        <f t="shared" si="55"/>
        <v>95853</v>
      </c>
      <c r="DI19" s="136">
        <f t="shared" si="55"/>
        <v>14274806</v>
      </c>
      <c r="DJ19" s="136">
        <f t="shared" si="55"/>
        <v>156388221</v>
      </c>
    </row>
    <row r="20" spans="1:114" s="139" customFormat="1" ht="12" customHeight="1">
      <c r="A20" s="134" t="s">
        <v>441</v>
      </c>
      <c r="B20" s="135" t="s">
        <v>442</v>
      </c>
      <c r="C20" s="134" t="s">
        <v>443</v>
      </c>
      <c r="D20" s="136">
        <f t="shared" si="0"/>
        <v>123876068</v>
      </c>
      <c r="E20" s="136">
        <f t="shared" si="1"/>
        <v>37528720</v>
      </c>
      <c r="F20" s="136">
        <v>1348687</v>
      </c>
      <c r="G20" s="136">
        <v>168683</v>
      </c>
      <c r="H20" s="136">
        <v>10681510</v>
      </c>
      <c r="I20" s="136">
        <v>12545833</v>
      </c>
      <c r="J20" s="137" t="s">
        <v>586</v>
      </c>
      <c r="K20" s="136">
        <v>12784007</v>
      </c>
      <c r="L20" s="136">
        <v>86347348</v>
      </c>
      <c r="M20" s="136">
        <f t="shared" si="2"/>
        <v>6748242</v>
      </c>
      <c r="N20" s="136">
        <f t="shared" si="3"/>
        <v>993729</v>
      </c>
      <c r="O20" s="136">
        <v>7090</v>
      </c>
      <c r="P20" s="136">
        <v>21559</v>
      </c>
      <c r="Q20" s="136">
        <v>0</v>
      </c>
      <c r="R20" s="136">
        <v>691730</v>
      </c>
      <c r="S20" s="137" t="s">
        <v>586</v>
      </c>
      <c r="T20" s="136">
        <v>273350</v>
      </c>
      <c r="U20" s="136">
        <v>5754513</v>
      </c>
      <c r="V20" s="136">
        <f aca="true" t="shared" si="56" ref="V20:AA20">+SUM(D20,M20)</f>
        <v>130624310</v>
      </c>
      <c r="W20" s="136">
        <f t="shared" si="56"/>
        <v>38522449</v>
      </c>
      <c r="X20" s="136">
        <f t="shared" si="56"/>
        <v>1355777</v>
      </c>
      <c r="Y20" s="136">
        <f t="shared" si="56"/>
        <v>190242</v>
      </c>
      <c r="Z20" s="136">
        <f t="shared" si="56"/>
        <v>10681510</v>
      </c>
      <c r="AA20" s="136">
        <f t="shared" si="56"/>
        <v>13237563</v>
      </c>
      <c r="AB20" s="137" t="s">
        <v>586</v>
      </c>
      <c r="AC20" s="136">
        <f t="shared" si="5"/>
        <v>13057357</v>
      </c>
      <c r="AD20" s="136">
        <f t="shared" si="6"/>
        <v>92101861</v>
      </c>
      <c r="AE20" s="136">
        <f t="shared" si="7"/>
        <v>15917154</v>
      </c>
      <c r="AF20" s="136">
        <f t="shared" si="8"/>
        <v>15867713</v>
      </c>
      <c r="AG20" s="136">
        <v>216856</v>
      </c>
      <c r="AH20" s="136">
        <v>15267199</v>
      </c>
      <c r="AI20" s="136">
        <v>135097</v>
      </c>
      <c r="AJ20" s="136">
        <v>248561</v>
      </c>
      <c r="AK20" s="136">
        <v>49441</v>
      </c>
      <c r="AL20" s="136">
        <v>98313</v>
      </c>
      <c r="AM20" s="136">
        <f t="shared" si="9"/>
        <v>99589032</v>
      </c>
      <c r="AN20" s="136">
        <f t="shared" si="10"/>
        <v>47446060</v>
      </c>
      <c r="AO20" s="136">
        <v>9874204</v>
      </c>
      <c r="AP20" s="136">
        <v>29586305</v>
      </c>
      <c r="AQ20" s="136">
        <v>7594436</v>
      </c>
      <c r="AR20" s="136">
        <v>391115</v>
      </c>
      <c r="AS20" s="136">
        <f t="shared" si="11"/>
        <v>23989730</v>
      </c>
      <c r="AT20" s="136">
        <v>5584037</v>
      </c>
      <c r="AU20" s="136">
        <v>11042525</v>
      </c>
      <c r="AV20" s="136">
        <v>7363168</v>
      </c>
      <c r="AW20" s="136">
        <v>910113</v>
      </c>
      <c r="AX20" s="136">
        <f t="shared" si="12"/>
        <v>26918095</v>
      </c>
      <c r="AY20" s="136">
        <v>13178748</v>
      </c>
      <c r="AZ20" s="136">
        <v>10653352</v>
      </c>
      <c r="BA20" s="136">
        <v>2373198</v>
      </c>
      <c r="BB20" s="136">
        <v>712797</v>
      </c>
      <c r="BC20" s="136">
        <v>4042280</v>
      </c>
      <c r="BD20" s="136">
        <v>325034</v>
      </c>
      <c r="BE20" s="136">
        <v>4229289</v>
      </c>
      <c r="BF20" s="136">
        <f t="shared" si="13"/>
        <v>119735475</v>
      </c>
      <c r="BG20" s="136">
        <f t="shared" si="14"/>
        <v>25095</v>
      </c>
      <c r="BH20" s="136">
        <f t="shared" si="15"/>
        <v>15645</v>
      </c>
      <c r="BI20" s="136">
        <v>0</v>
      </c>
      <c r="BJ20" s="136">
        <v>15645</v>
      </c>
      <c r="BK20" s="136">
        <v>0</v>
      </c>
      <c r="BL20" s="136">
        <v>0</v>
      </c>
      <c r="BM20" s="136">
        <v>9450</v>
      </c>
      <c r="BN20" s="136">
        <v>19280</v>
      </c>
      <c r="BO20" s="136">
        <f t="shared" si="16"/>
        <v>6252530</v>
      </c>
      <c r="BP20" s="136">
        <f t="shared" si="17"/>
        <v>2590241</v>
      </c>
      <c r="BQ20" s="136">
        <v>737268</v>
      </c>
      <c r="BR20" s="136">
        <v>1420831</v>
      </c>
      <c r="BS20" s="136">
        <v>412238</v>
      </c>
      <c r="BT20" s="136">
        <v>19904</v>
      </c>
      <c r="BU20" s="136">
        <f t="shared" si="18"/>
        <v>1324507</v>
      </c>
      <c r="BV20" s="136">
        <v>511629</v>
      </c>
      <c r="BW20" s="136">
        <v>763693</v>
      </c>
      <c r="BX20" s="136">
        <v>49185</v>
      </c>
      <c r="BY20" s="136">
        <v>829</v>
      </c>
      <c r="BZ20" s="136">
        <f t="shared" si="19"/>
        <v>2335011</v>
      </c>
      <c r="CA20" s="136">
        <v>1293496</v>
      </c>
      <c r="CB20" s="136">
        <v>689350</v>
      </c>
      <c r="CC20" s="136">
        <v>327834</v>
      </c>
      <c r="CD20" s="136">
        <v>24331</v>
      </c>
      <c r="CE20" s="136">
        <v>163837</v>
      </c>
      <c r="CF20" s="136">
        <v>1942</v>
      </c>
      <c r="CG20" s="136">
        <v>287500</v>
      </c>
      <c r="CH20" s="136">
        <f t="shared" si="20"/>
        <v>6565125</v>
      </c>
      <c r="CI20" s="136">
        <f t="shared" si="50"/>
        <v>15942249</v>
      </c>
      <c r="CJ20" s="136">
        <f t="shared" si="50"/>
        <v>15883358</v>
      </c>
      <c r="CK20" s="136">
        <f t="shared" si="50"/>
        <v>216856</v>
      </c>
      <c r="CL20" s="136">
        <f t="shared" si="50"/>
        <v>15282844</v>
      </c>
      <c r="CM20" s="136">
        <f t="shared" si="50"/>
        <v>135097</v>
      </c>
      <c r="CN20" s="136">
        <f t="shared" si="50"/>
        <v>248561</v>
      </c>
      <c r="CO20" s="136">
        <f t="shared" si="50"/>
        <v>58891</v>
      </c>
      <c r="CP20" s="136">
        <f t="shared" si="50"/>
        <v>117593</v>
      </c>
      <c r="CQ20" s="136">
        <f t="shared" si="50"/>
        <v>105841562</v>
      </c>
      <c r="CR20" s="136">
        <f t="shared" si="50"/>
        <v>50036301</v>
      </c>
      <c r="CS20" s="136">
        <f t="shared" si="50"/>
        <v>10611472</v>
      </c>
      <c r="CT20" s="136">
        <f t="shared" si="50"/>
        <v>31007136</v>
      </c>
      <c r="CU20" s="136">
        <f t="shared" si="50"/>
        <v>8006674</v>
      </c>
      <c r="CV20" s="136">
        <f t="shared" si="50"/>
        <v>411019</v>
      </c>
      <c r="CW20" s="136">
        <f t="shared" si="50"/>
        <v>25314237</v>
      </c>
      <c r="CX20" s="136">
        <f>SUM(AT20,+BV20)</f>
        <v>6095666</v>
      </c>
      <c r="CY20" s="136">
        <f aca="true" t="shared" si="57" ref="CY20:DD20">SUM(AU20,+BW20)</f>
        <v>11806218</v>
      </c>
      <c r="CZ20" s="136">
        <f t="shared" si="57"/>
        <v>7412353</v>
      </c>
      <c r="DA20" s="136">
        <f t="shared" si="57"/>
        <v>910942</v>
      </c>
      <c r="DB20" s="136">
        <f t="shared" si="57"/>
        <v>29253106</v>
      </c>
      <c r="DC20" s="136">
        <f t="shared" si="57"/>
        <v>14472244</v>
      </c>
      <c r="DD20" s="136">
        <f t="shared" si="57"/>
        <v>11342702</v>
      </c>
      <c r="DE20" s="136">
        <f aca="true" t="shared" si="58" ref="DE20:DJ20">SUM(BA20,+CC20)</f>
        <v>2701032</v>
      </c>
      <c r="DF20" s="136">
        <f t="shared" si="58"/>
        <v>737128</v>
      </c>
      <c r="DG20" s="136">
        <f t="shared" si="58"/>
        <v>4206117</v>
      </c>
      <c r="DH20" s="136">
        <f t="shared" si="58"/>
        <v>326976</v>
      </c>
      <c r="DI20" s="136">
        <f t="shared" si="58"/>
        <v>4516789</v>
      </c>
      <c r="DJ20" s="136">
        <f t="shared" si="58"/>
        <v>126300600</v>
      </c>
    </row>
    <row r="21" spans="1:114" s="139" customFormat="1" ht="12" customHeight="1">
      <c r="A21" s="134" t="s">
        <v>448</v>
      </c>
      <c r="B21" s="135" t="s">
        <v>449</v>
      </c>
      <c r="C21" s="134" t="s">
        <v>424</v>
      </c>
      <c r="D21" s="136">
        <f t="shared" si="0"/>
        <v>35220534</v>
      </c>
      <c r="E21" s="136">
        <f t="shared" si="1"/>
        <v>13373361</v>
      </c>
      <c r="F21" s="136">
        <v>2135789</v>
      </c>
      <c r="G21" s="136">
        <v>16320</v>
      </c>
      <c r="H21" s="136">
        <v>5062061</v>
      </c>
      <c r="I21" s="136">
        <v>4446439</v>
      </c>
      <c r="J21" s="137" t="s">
        <v>586</v>
      </c>
      <c r="K21" s="136">
        <v>1712752</v>
      </c>
      <c r="L21" s="136">
        <v>21847173</v>
      </c>
      <c r="M21" s="136">
        <f t="shared" si="2"/>
        <v>6100143</v>
      </c>
      <c r="N21" s="136">
        <f t="shared" si="3"/>
        <v>2030393</v>
      </c>
      <c r="O21" s="136">
        <v>244289</v>
      </c>
      <c r="P21" s="136">
        <v>0</v>
      </c>
      <c r="Q21" s="136">
        <v>671500</v>
      </c>
      <c r="R21" s="136">
        <v>1016871</v>
      </c>
      <c r="S21" s="137" t="s">
        <v>586</v>
      </c>
      <c r="T21" s="136">
        <v>97733</v>
      </c>
      <c r="U21" s="136">
        <v>4069750</v>
      </c>
      <c r="V21" s="136">
        <f aca="true" t="shared" si="59" ref="V21:AA21">+SUM(D21,M21)</f>
        <v>41320677</v>
      </c>
      <c r="W21" s="136">
        <f t="shared" si="59"/>
        <v>15403754</v>
      </c>
      <c r="X21" s="136">
        <f t="shared" si="59"/>
        <v>2380078</v>
      </c>
      <c r="Y21" s="136">
        <f t="shared" si="59"/>
        <v>16320</v>
      </c>
      <c r="Z21" s="136">
        <f t="shared" si="59"/>
        <v>5733561</v>
      </c>
      <c r="AA21" s="136">
        <f t="shared" si="59"/>
        <v>5463310</v>
      </c>
      <c r="AB21" s="137" t="s">
        <v>586</v>
      </c>
      <c r="AC21" s="136">
        <f t="shared" si="5"/>
        <v>1810485</v>
      </c>
      <c r="AD21" s="136">
        <f t="shared" si="6"/>
        <v>25916923</v>
      </c>
      <c r="AE21" s="136">
        <f t="shared" si="7"/>
        <v>8321211</v>
      </c>
      <c r="AF21" s="136">
        <f t="shared" si="8"/>
        <v>8260097</v>
      </c>
      <c r="AG21" s="136">
        <v>0</v>
      </c>
      <c r="AH21" s="136">
        <v>6023551</v>
      </c>
      <c r="AI21" s="136">
        <v>2118861</v>
      </c>
      <c r="AJ21" s="136">
        <v>117685</v>
      </c>
      <c r="AK21" s="136">
        <v>61114</v>
      </c>
      <c r="AL21" s="136">
        <v>439903</v>
      </c>
      <c r="AM21" s="136">
        <f t="shared" si="9"/>
        <v>23029346</v>
      </c>
      <c r="AN21" s="136">
        <f t="shared" si="10"/>
        <v>3846632</v>
      </c>
      <c r="AO21" s="136">
        <v>1910716</v>
      </c>
      <c r="AP21" s="136">
        <v>432323</v>
      </c>
      <c r="AQ21" s="136">
        <v>1321692</v>
      </c>
      <c r="AR21" s="136">
        <v>181901</v>
      </c>
      <c r="AS21" s="136">
        <f t="shared" si="11"/>
        <v>6104566</v>
      </c>
      <c r="AT21" s="136">
        <v>565725</v>
      </c>
      <c r="AU21" s="136">
        <v>5169089</v>
      </c>
      <c r="AV21" s="136">
        <v>369752</v>
      </c>
      <c r="AW21" s="136">
        <v>242599</v>
      </c>
      <c r="AX21" s="136">
        <f t="shared" si="12"/>
        <v>12806912</v>
      </c>
      <c r="AY21" s="136">
        <v>6670877</v>
      </c>
      <c r="AZ21" s="136">
        <v>5154705</v>
      </c>
      <c r="BA21" s="136">
        <v>669816</v>
      </c>
      <c r="BB21" s="136">
        <v>311514</v>
      </c>
      <c r="BC21" s="136">
        <v>2147736</v>
      </c>
      <c r="BD21" s="136">
        <v>28637</v>
      </c>
      <c r="BE21" s="136">
        <v>1282338</v>
      </c>
      <c r="BF21" s="136">
        <f t="shared" si="13"/>
        <v>32632895</v>
      </c>
      <c r="BG21" s="136">
        <f t="shared" si="14"/>
        <v>1007100</v>
      </c>
      <c r="BH21" s="136">
        <f t="shared" si="15"/>
        <v>1001815</v>
      </c>
      <c r="BI21" s="136">
        <v>40000</v>
      </c>
      <c r="BJ21" s="136">
        <v>961815</v>
      </c>
      <c r="BK21" s="136">
        <v>0</v>
      </c>
      <c r="BL21" s="136">
        <v>0</v>
      </c>
      <c r="BM21" s="136">
        <v>5285</v>
      </c>
      <c r="BN21" s="136">
        <v>62945</v>
      </c>
      <c r="BO21" s="136">
        <f t="shared" si="16"/>
        <v>4135923</v>
      </c>
      <c r="BP21" s="136">
        <f t="shared" si="17"/>
        <v>833056</v>
      </c>
      <c r="BQ21" s="136">
        <v>536541</v>
      </c>
      <c r="BR21" s="136">
        <v>23517</v>
      </c>
      <c r="BS21" s="136">
        <v>272998</v>
      </c>
      <c r="BT21" s="136">
        <v>0</v>
      </c>
      <c r="BU21" s="136">
        <f t="shared" si="18"/>
        <v>1413808</v>
      </c>
      <c r="BV21" s="136">
        <v>71789</v>
      </c>
      <c r="BW21" s="136">
        <v>1341874</v>
      </c>
      <c r="BX21" s="136">
        <v>145</v>
      </c>
      <c r="BY21" s="136">
        <v>0</v>
      </c>
      <c r="BZ21" s="136">
        <f t="shared" si="19"/>
        <v>1888239</v>
      </c>
      <c r="CA21" s="136">
        <v>1165046</v>
      </c>
      <c r="CB21" s="136">
        <v>658359</v>
      </c>
      <c r="CC21" s="136">
        <v>33244</v>
      </c>
      <c r="CD21" s="136">
        <v>31590</v>
      </c>
      <c r="CE21" s="136">
        <v>847291</v>
      </c>
      <c r="CF21" s="136">
        <v>820</v>
      </c>
      <c r="CG21" s="136">
        <v>46884</v>
      </c>
      <c r="CH21" s="136">
        <f t="shared" si="20"/>
        <v>5189907</v>
      </c>
      <c r="CI21" s="136">
        <f aca="true" t="shared" si="60" ref="CI21:DA21">SUM(AE21,+BG21)</f>
        <v>9328311</v>
      </c>
      <c r="CJ21" s="136">
        <f t="shared" si="60"/>
        <v>9261912</v>
      </c>
      <c r="CK21" s="136">
        <f t="shared" si="60"/>
        <v>40000</v>
      </c>
      <c r="CL21" s="136">
        <f t="shared" si="60"/>
        <v>6985366</v>
      </c>
      <c r="CM21" s="136">
        <f t="shared" si="60"/>
        <v>2118861</v>
      </c>
      <c r="CN21" s="136">
        <f t="shared" si="60"/>
        <v>117685</v>
      </c>
      <c r="CO21" s="136">
        <f t="shared" si="60"/>
        <v>66399</v>
      </c>
      <c r="CP21" s="136">
        <f t="shared" si="60"/>
        <v>502848</v>
      </c>
      <c r="CQ21" s="136">
        <f t="shared" si="60"/>
        <v>27165269</v>
      </c>
      <c r="CR21" s="136">
        <f t="shared" si="60"/>
        <v>4679688</v>
      </c>
      <c r="CS21" s="136">
        <f t="shared" si="60"/>
        <v>2447257</v>
      </c>
      <c r="CT21" s="136">
        <f t="shared" si="60"/>
        <v>455840</v>
      </c>
      <c r="CU21" s="136">
        <f t="shared" si="60"/>
        <v>1594690</v>
      </c>
      <c r="CV21" s="136">
        <f t="shared" si="60"/>
        <v>181901</v>
      </c>
      <c r="CW21" s="136">
        <f t="shared" si="60"/>
        <v>7518374</v>
      </c>
      <c r="CX21" s="136">
        <f t="shared" si="60"/>
        <v>637514</v>
      </c>
      <c r="CY21" s="136">
        <f t="shared" si="60"/>
        <v>6510963</v>
      </c>
      <c r="CZ21" s="136">
        <f t="shared" si="60"/>
        <v>369897</v>
      </c>
      <c r="DA21" s="136">
        <f t="shared" si="60"/>
        <v>242599</v>
      </c>
      <c r="DB21" s="136">
        <f aca="true" t="shared" si="61" ref="DB21:DJ21">SUM(AX21,+BZ21)</f>
        <v>14695151</v>
      </c>
      <c r="DC21" s="136">
        <f t="shared" si="61"/>
        <v>7835923</v>
      </c>
      <c r="DD21" s="136">
        <f t="shared" si="61"/>
        <v>5813064</v>
      </c>
      <c r="DE21" s="136">
        <f t="shared" si="61"/>
        <v>703060</v>
      </c>
      <c r="DF21" s="136">
        <f t="shared" si="61"/>
        <v>343104</v>
      </c>
      <c r="DG21" s="136">
        <f t="shared" si="61"/>
        <v>2995027</v>
      </c>
      <c r="DH21" s="136">
        <f t="shared" si="61"/>
        <v>29457</v>
      </c>
      <c r="DI21" s="136">
        <f t="shared" si="61"/>
        <v>1329222</v>
      </c>
      <c r="DJ21" s="136">
        <f t="shared" si="61"/>
        <v>37822802</v>
      </c>
    </row>
    <row r="22" spans="1:114" s="139" customFormat="1" ht="12" customHeight="1">
      <c r="A22" s="134" t="s">
        <v>310</v>
      </c>
      <c r="B22" s="135" t="s">
        <v>311</v>
      </c>
      <c r="C22" s="134" t="s">
        <v>458</v>
      </c>
      <c r="D22" s="136">
        <f t="shared" si="0"/>
        <v>9777557</v>
      </c>
      <c r="E22" s="136">
        <f t="shared" si="1"/>
        <v>1842126</v>
      </c>
      <c r="F22" s="136">
        <v>25725</v>
      </c>
      <c r="G22" s="136">
        <v>36112</v>
      </c>
      <c r="H22" s="136">
        <v>131300</v>
      </c>
      <c r="I22" s="136">
        <v>1233461</v>
      </c>
      <c r="J22" s="137" t="s">
        <v>586</v>
      </c>
      <c r="K22" s="136">
        <v>415528</v>
      </c>
      <c r="L22" s="136">
        <v>7935431</v>
      </c>
      <c r="M22" s="136">
        <f t="shared" si="2"/>
        <v>1530950</v>
      </c>
      <c r="N22" s="136">
        <f t="shared" si="3"/>
        <v>277210</v>
      </c>
      <c r="O22" s="136">
        <v>11867</v>
      </c>
      <c r="P22" s="136">
        <v>15188</v>
      </c>
      <c r="Q22" s="136">
        <v>2100</v>
      </c>
      <c r="R22" s="136">
        <v>247882</v>
      </c>
      <c r="S22" s="137" t="s">
        <v>586</v>
      </c>
      <c r="T22" s="136">
        <v>173</v>
      </c>
      <c r="U22" s="136">
        <v>1253740</v>
      </c>
      <c r="V22" s="136">
        <f aca="true" t="shared" si="62" ref="V22:AA22">+SUM(D22,M22)</f>
        <v>11308507</v>
      </c>
      <c r="W22" s="136">
        <f t="shared" si="62"/>
        <v>2119336</v>
      </c>
      <c r="X22" s="136">
        <f t="shared" si="62"/>
        <v>37592</v>
      </c>
      <c r="Y22" s="136">
        <f t="shared" si="62"/>
        <v>51300</v>
      </c>
      <c r="Z22" s="136">
        <f t="shared" si="62"/>
        <v>133400</v>
      </c>
      <c r="AA22" s="136">
        <f t="shared" si="62"/>
        <v>1481343</v>
      </c>
      <c r="AB22" s="137" t="s">
        <v>586</v>
      </c>
      <c r="AC22" s="136">
        <f t="shared" si="5"/>
        <v>415701</v>
      </c>
      <c r="AD22" s="136">
        <f t="shared" si="6"/>
        <v>9189171</v>
      </c>
      <c r="AE22" s="136">
        <f t="shared" si="7"/>
        <v>78273</v>
      </c>
      <c r="AF22" s="136">
        <f t="shared" si="8"/>
        <v>78273</v>
      </c>
      <c r="AG22" s="136">
        <v>1098</v>
      </c>
      <c r="AH22" s="136">
        <v>77175</v>
      </c>
      <c r="AI22" s="136">
        <v>0</v>
      </c>
      <c r="AJ22" s="136">
        <v>0</v>
      </c>
      <c r="AK22" s="136">
        <v>0</v>
      </c>
      <c r="AL22" s="136">
        <v>196234</v>
      </c>
      <c r="AM22" s="136">
        <f t="shared" si="9"/>
        <v>7097398</v>
      </c>
      <c r="AN22" s="136">
        <f t="shared" si="10"/>
        <v>2517388</v>
      </c>
      <c r="AO22" s="136">
        <v>535213</v>
      </c>
      <c r="AP22" s="136">
        <v>1557383</v>
      </c>
      <c r="AQ22" s="136">
        <v>371502</v>
      </c>
      <c r="AR22" s="136">
        <v>53290</v>
      </c>
      <c r="AS22" s="136">
        <f t="shared" si="11"/>
        <v>408214</v>
      </c>
      <c r="AT22" s="136">
        <v>172777</v>
      </c>
      <c r="AU22" s="136">
        <v>159575</v>
      </c>
      <c r="AV22" s="136">
        <v>75862</v>
      </c>
      <c r="AW22" s="136">
        <v>29379</v>
      </c>
      <c r="AX22" s="136">
        <f t="shared" si="12"/>
        <v>4135554</v>
      </c>
      <c r="AY22" s="136">
        <v>2345069</v>
      </c>
      <c r="AZ22" s="136">
        <v>1251318</v>
      </c>
      <c r="BA22" s="136">
        <v>50613</v>
      </c>
      <c r="BB22" s="136">
        <v>488554</v>
      </c>
      <c r="BC22" s="136">
        <v>1688285</v>
      </c>
      <c r="BD22" s="136">
        <v>6863</v>
      </c>
      <c r="BE22" s="136">
        <v>717367</v>
      </c>
      <c r="BF22" s="136">
        <f t="shared" si="13"/>
        <v>7893038</v>
      </c>
      <c r="BG22" s="136">
        <f t="shared" si="14"/>
        <v>2300</v>
      </c>
      <c r="BH22" s="136">
        <f t="shared" si="15"/>
        <v>2300</v>
      </c>
      <c r="BI22" s="136">
        <v>0</v>
      </c>
      <c r="BJ22" s="136">
        <v>0</v>
      </c>
      <c r="BK22" s="136">
        <v>0</v>
      </c>
      <c r="BL22" s="136">
        <v>2300</v>
      </c>
      <c r="BM22" s="136">
        <v>0</v>
      </c>
      <c r="BN22" s="136">
        <v>122300</v>
      </c>
      <c r="BO22" s="136">
        <f t="shared" si="16"/>
        <v>822355</v>
      </c>
      <c r="BP22" s="136">
        <f t="shared" si="17"/>
        <v>350781</v>
      </c>
      <c r="BQ22" s="136">
        <v>88965</v>
      </c>
      <c r="BR22" s="136">
        <v>144257</v>
      </c>
      <c r="BS22" s="136">
        <v>117559</v>
      </c>
      <c r="BT22" s="136">
        <v>0</v>
      </c>
      <c r="BU22" s="136">
        <f t="shared" si="18"/>
        <v>91538</v>
      </c>
      <c r="BV22" s="136">
        <v>5159</v>
      </c>
      <c r="BW22" s="136">
        <v>86104</v>
      </c>
      <c r="BX22" s="136">
        <v>275</v>
      </c>
      <c r="BY22" s="136">
        <v>0</v>
      </c>
      <c r="BZ22" s="136">
        <f t="shared" si="19"/>
        <v>379299</v>
      </c>
      <c r="CA22" s="136">
        <v>211423</v>
      </c>
      <c r="CB22" s="136">
        <v>137693</v>
      </c>
      <c r="CC22" s="136">
        <v>0</v>
      </c>
      <c r="CD22" s="136">
        <v>30183</v>
      </c>
      <c r="CE22" s="136">
        <v>507443</v>
      </c>
      <c r="CF22" s="136">
        <v>737</v>
      </c>
      <c r="CG22" s="136">
        <v>76552</v>
      </c>
      <c r="CH22" s="136">
        <f t="shared" si="20"/>
        <v>901207</v>
      </c>
      <c r="CI22" s="136">
        <f aca="true" t="shared" si="63" ref="CI22:CW22">SUM(AE22,+BG22)</f>
        <v>80573</v>
      </c>
      <c r="CJ22" s="136">
        <f t="shared" si="63"/>
        <v>80573</v>
      </c>
      <c r="CK22" s="136">
        <f t="shared" si="63"/>
        <v>1098</v>
      </c>
      <c r="CL22" s="136">
        <f t="shared" si="63"/>
        <v>77175</v>
      </c>
      <c r="CM22" s="136">
        <f t="shared" si="63"/>
        <v>0</v>
      </c>
      <c r="CN22" s="136">
        <f t="shared" si="63"/>
        <v>2300</v>
      </c>
      <c r="CO22" s="136">
        <f t="shared" si="63"/>
        <v>0</v>
      </c>
      <c r="CP22" s="136">
        <f t="shared" si="63"/>
        <v>318534</v>
      </c>
      <c r="CQ22" s="136">
        <f t="shared" si="63"/>
        <v>7919753</v>
      </c>
      <c r="CR22" s="136">
        <f t="shared" si="63"/>
        <v>2868169</v>
      </c>
      <c r="CS22" s="136">
        <f t="shared" si="63"/>
        <v>624178</v>
      </c>
      <c r="CT22" s="136">
        <f t="shared" si="63"/>
        <v>1701640</v>
      </c>
      <c r="CU22" s="136">
        <f t="shared" si="63"/>
        <v>489061</v>
      </c>
      <c r="CV22" s="136">
        <f t="shared" si="63"/>
        <v>53290</v>
      </c>
      <c r="CW22" s="136">
        <f t="shared" si="63"/>
        <v>499752</v>
      </c>
      <c r="CX22" s="136">
        <f>SUM(AT22,+BV22)</f>
        <v>177936</v>
      </c>
      <c r="CY22" s="136">
        <f aca="true" t="shared" si="64" ref="CY22:DJ22">SUM(AU22,+BW22)</f>
        <v>245679</v>
      </c>
      <c r="CZ22" s="136">
        <f t="shared" si="64"/>
        <v>76137</v>
      </c>
      <c r="DA22" s="136">
        <f t="shared" si="64"/>
        <v>29379</v>
      </c>
      <c r="DB22" s="136">
        <f t="shared" si="64"/>
        <v>4514853</v>
      </c>
      <c r="DC22" s="136">
        <f t="shared" si="64"/>
        <v>2556492</v>
      </c>
      <c r="DD22" s="136">
        <f t="shared" si="64"/>
        <v>1389011</v>
      </c>
      <c r="DE22" s="136">
        <f t="shared" si="64"/>
        <v>50613</v>
      </c>
      <c r="DF22" s="136">
        <f t="shared" si="64"/>
        <v>518737</v>
      </c>
      <c r="DG22" s="136">
        <f t="shared" si="64"/>
        <v>2195728</v>
      </c>
      <c r="DH22" s="136">
        <f t="shared" si="64"/>
        <v>7600</v>
      </c>
      <c r="DI22" s="136">
        <f t="shared" si="64"/>
        <v>793919</v>
      </c>
      <c r="DJ22" s="136">
        <f t="shared" si="64"/>
        <v>8794245</v>
      </c>
    </row>
    <row r="23" spans="1:114" s="139" customFormat="1" ht="12" customHeight="1">
      <c r="A23" s="134" t="s">
        <v>462</v>
      </c>
      <c r="B23" s="135" t="s">
        <v>463</v>
      </c>
      <c r="C23" s="134" t="s">
        <v>435</v>
      </c>
      <c r="D23" s="136">
        <f t="shared" si="0"/>
        <v>19630657</v>
      </c>
      <c r="E23" s="136">
        <f t="shared" si="1"/>
        <v>8861012</v>
      </c>
      <c r="F23" s="136">
        <v>2327152</v>
      </c>
      <c r="G23" s="136">
        <v>0</v>
      </c>
      <c r="H23" s="136">
        <v>3622200</v>
      </c>
      <c r="I23" s="136">
        <v>1347208</v>
      </c>
      <c r="J23" s="137" t="s">
        <v>586</v>
      </c>
      <c r="K23" s="136">
        <v>1564452</v>
      </c>
      <c r="L23" s="136">
        <v>10769645</v>
      </c>
      <c r="M23" s="136">
        <f t="shared" si="2"/>
        <v>1006544</v>
      </c>
      <c r="N23" s="136">
        <f t="shared" si="3"/>
        <v>10924</v>
      </c>
      <c r="O23" s="136">
        <v>0</v>
      </c>
      <c r="P23" s="136">
        <v>0</v>
      </c>
      <c r="Q23" s="136">
        <v>0</v>
      </c>
      <c r="R23" s="136">
        <v>10924</v>
      </c>
      <c r="S23" s="137" t="s">
        <v>586</v>
      </c>
      <c r="T23" s="136">
        <v>0</v>
      </c>
      <c r="U23" s="136">
        <v>995620</v>
      </c>
      <c r="V23" s="136">
        <f aca="true" t="shared" si="65" ref="V23:AA23">+SUM(D23,M23)</f>
        <v>20637201</v>
      </c>
      <c r="W23" s="136">
        <f t="shared" si="65"/>
        <v>8871936</v>
      </c>
      <c r="X23" s="136">
        <f t="shared" si="65"/>
        <v>2327152</v>
      </c>
      <c r="Y23" s="136">
        <f t="shared" si="65"/>
        <v>0</v>
      </c>
      <c r="Z23" s="136">
        <f t="shared" si="65"/>
        <v>3622200</v>
      </c>
      <c r="AA23" s="136">
        <f t="shared" si="65"/>
        <v>1358132</v>
      </c>
      <c r="AB23" s="137" t="s">
        <v>586</v>
      </c>
      <c r="AC23" s="136">
        <f t="shared" si="5"/>
        <v>1564452</v>
      </c>
      <c r="AD23" s="136">
        <f t="shared" si="6"/>
        <v>11765265</v>
      </c>
      <c r="AE23" s="136">
        <f t="shared" si="7"/>
        <v>7357489</v>
      </c>
      <c r="AF23" s="136">
        <f t="shared" si="8"/>
        <v>7338840</v>
      </c>
      <c r="AG23" s="136">
        <v>0</v>
      </c>
      <c r="AH23" s="136">
        <v>7082430</v>
      </c>
      <c r="AI23" s="136">
        <v>250984</v>
      </c>
      <c r="AJ23" s="136">
        <v>5426</v>
      </c>
      <c r="AK23" s="136">
        <v>18649</v>
      </c>
      <c r="AL23" s="136">
        <v>1065751</v>
      </c>
      <c r="AM23" s="136">
        <f t="shared" si="9"/>
        <v>7518254</v>
      </c>
      <c r="AN23" s="136">
        <f t="shared" si="10"/>
        <v>2606097</v>
      </c>
      <c r="AO23" s="136">
        <v>731239</v>
      </c>
      <c r="AP23" s="136">
        <v>1226631</v>
      </c>
      <c r="AQ23" s="136">
        <v>535532</v>
      </c>
      <c r="AR23" s="136">
        <v>112695</v>
      </c>
      <c r="AS23" s="136">
        <f t="shared" si="11"/>
        <v>1239117</v>
      </c>
      <c r="AT23" s="136">
        <v>143708</v>
      </c>
      <c r="AU23" s="136">
        <v>848956</v>
      </c>
      <c r="AV23" s="136">
        <v>246453</v>
      </c>
      <c r="AW23" s="136">
        <v>44905</v>
      </c>
      <c r="AX23" s="136">
        <f t="shared" si="12"/>
        <v>3628135</v>
      </c>
      <c r="AY23" s="136">
        <v>2777843</v>
      </c>
      <c r="AZ23" s="136">
        <v>679729</v>
      </c>
      <c r="BA23" s="136">
        <v>136279</v>
      </c>
      <c r="BB23" s="136">
        <v>34284</v>
      </c>
      <c r="BC23" s="136">
        <v>3294412</v>
      </c>
      <c r="BD23" s="136">
        <v>0</v>
      </c>
      <c r="BE23" s="136">
        <v>394751</v>
      </c>
      <c r="BF23" s="136">
        <f t="shared" si="13"/>
        <v>15270494</v>
      </c>
      <c r="BG23" s="136">
        <f t="shared" si="14"/>
        <v>0</v>
      </c>
      <c r="BH23" s="136">
        <f t="shared" si="15"/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10813</v>
      </c>
      <c r="BO23" s="136">
        <f t="shared" si="16"/>
        <v>208110</v>
      </c>
      <c r="BP23" s="136">
        <f t="shared" si="17"/>
        <v>52488</v>
      </c>
      <c r="BQ23" s="136">
        <v>20491</v>
      </c>
      <c r="BR23" s="136">
        <v>0</v>
      </c>
      <c r="BS23" s="136">
        <v>31997</v>
      </c>
      <c r="BT23" s="136">
        <v>0</v>
      </c>
      <c r="BU23" s="136">
        <f t="shared" si="18"/>
        <v>70428</v>
      </c>
      <c r="BV23" s="136">
        <v>0</v>
      </c>
      <c r="BW23" s="136">
        <v>70428</v>
      </c>
      <c r="BX23" s="136">
        <v>0</v>
      </c>
      <c r="BY23" s="136">
        <v>0</v>
      </c>
      <c r="BZ23" s="136">
        <f t="shared" si="19"/>
        <v>85194</v>
      </c>
      <c r="CA23" s="136">
        <v>0</v>
      </c>
      <c r="CB23" s="136">
        <v>68027</v>
      </c>
      <c r="CC23" s="136">
        <v>0</v>
      </c>
      <c r="CD23" s="136">
        <v>17167</v>
      </c>
      <c r="CE23" s="136">
        <v>784392</v>
      </c>
      <c r="CF23" s="136">
        <v>0</v>
      </c>
      <c r="CG23" s="136">
        <v>3229</v>
      </c>
      <c r="CH23" s="136">
        <f t="shared" si="20"/>
        <v>211339</v>
      </c>
      <c r="CI23" s="136">
        <f aca="true" t="shared" si="66" ref="CI23:CX23">SUM(AE23,+BG23)</f>
        <v>7357489</v>
      </c>
      <c r="CJ23" s="136">
        <f t="shared" si="66"/>
        <v>7338840</v>
      </c>
      <c r="CK23" s="136">
        <f t="shared" si="66"/>
        <v>0</v>
      </c>
      <c r="CL23" s="136">
        <f t="shared" si="66"/>
        <v>7082430</v>
      </c>
      <c r="CM23" s="136">
        <f t="shared" si="66"/>
        <v>250984</v>
      </c>
      <c r="CN23" s="136">
        <f t="shared" si="66"/>
        <v>5426</v>
      </c>
      <c r="CO23" s="136">
        <f t="shared" si="66"/>
        <v>18649</v>
      </c>
      <c r="CP23" s="136">
        <f t="shared" si="66"/>
        <v>1076564</v>
      </c>
      <c r="CQ23" s="136">
        <f t="shared" si="66"/>
        <v>7726364</v>
      </c>
      <c r="CR23" s="136">
        <f t="shared" si="66"/>
        <v>2658585</v>
      </c>
      <c r="CS23" s="136">
        <f t="shared" si="66"/>
        <v>751730</v>
      </c>
      <c r="CT23" s="136">
        <f t="shared" si="66"/>
        <v>1226631</v>
      </c>
      <c r="CU23" s="136">
        <f t="shared" si="66"/>
        <v>567529</v>
      </c>
      <c r="CV23" s="136">
        <f t="shared" si="66"/>
        <v>112695</v>
      </c>
      <c r="CW23" s="136">
        <f t="shared" si="66"/>
        <v>1309545</v>
      </c>
      <c r="CX23" s="136">
        <f t="shared" si="66"/>
        <v>143708</v>
      </c>
      <c r="CY23" s="136">
        <f aca="true" t="shared" si="67" ref="CY23:DJ23">SUM(AU23,+BW23)</f>
        <v>919384</v>
      </c>
      <c r="CZ23" s="136">
        <f t="shared" si="67"/>
        <v>246453</v>
      </c>
      <c r="DA23" s="136">
        <f t="shared" si="67"/>
        <v>44905</v>
      </c>
      <c r="DB23" s="136">
        <f t="shared" si="67"/>
        <v>3713329</v>
      </c>
      <c r="DC23" s="136">
        <f t="shared" si="67"/>
        <v>2777843</v>
      </c>
      <c r="DD23" s="136">
        <f t="shared" si="67"/>
        <v>747756</v>
      </c>
      <c r="DE23" s="136">
        <f t="shared" si="67"/>
        <v>136279</v>
      </c>
      <c r="DF23" s="136">
        <f t="shared" si="67"/>
        <v>51451</v>
      </c>
      <c r="DG23" s="136">
        <f t="shared" si="67"/>
        <v>4078804</v>
      </c>
      <c r="DH23" s="136">
        <f t="shared" si="67"/>
        <v>0</v>
      </c>
      <c r="DI23" s="136">
        <f t="shared" si="67"/>
        <v>397980</v>
      </c>
      <c r="DJ23" s="136">
        <f t="shared" si="67"/>
        <v>15481833</v>
      </c>
    </row>
    <row r="24" spans="1:114" s="139" customFormat="1" ht="12" customHeight="1">
      <c r="A24" s="134" t="s">
        <v>313</v>
      </c>
      <c r="B24" s="135" t="s">
        <v>464</v>
      </c>
      <c r="C24" s="134" t="s">
        <v>285</v>
      </c>
      <c r="D24" s="136">
        <f t="shared" si="0"/>
        <v>8422686</v>
      </c>
      <c r="E24" s="136">
        <f t="shared" si="1"/>
        <v>1325611</v>
      </c>
      <c r="F24" s="136">
        <v>512259</v>
      </c>
      <c r="G24" s="136">
        <v>6290</v>
      </c>
      <c r="H24" s="136">
        <v>29000</v>
      </c>
      <c r="I24" s="136">
        <v>448546</v>
      </c>
      <c r="J24" s="137" t="s">
        <v>586</v>
      </c>
      <c r="K24" s="136">
        <v>329516</v>
      </c>
      <c r="L24" s="136">
        <v>7097075</v>
      </c>
      <c r="M24" s="136">
        <f t="shared" si="2"/>
        <v>1301915</v>
      </c>
      <c r="N24" s="136">
        <f t="shared" si="3"/>
        <v>361623</v>
      </c>
      <c r="O24" s="136">
        <v>312212</v>
      </c>
      <c r="P24" s="136">
        <v>147</v>
      </c>
      <c r="Q24" s="136">
        <v>0</v>
      </c>
      <c r="R24" s="136">
        <v>16441</v>
      </c>
      <c r="S24" s="137" t="s">
        <v>586</v>
      </c>
      <c r="T24" s="136">
        <v>32823</v>
      </c>
      <c r="U24" s="136">
        <v>940292</v>
      </c>
      <c r="V24" s="136">
        <f aca="true" t="shared" si="68" ref="V24:AA24">+SUM(D24,M24)</f>
        <v>9724601</v>
      </c>
      <c r="W24" s="136">
        <f t="shared" si="68"/>
        <v>1687234</v>
      </c>
      <c r="X24" s="136">
        <f t="shared" si="68"/>
        <v>824471</v>
      </c>
      <c r="Y24" s="136">
        <f t="shared" si="68"/>
        <v>6437</v>
      </c>
      <c r="Z24" s="136">
        <f t="shared" si="68"/>
        <v>29000</v>
      </c>
      <c r="AA24" s="136">
        <f t="shared" si="68"/>
        <v>464987</v>
      </c>
      <c r="AB24" s="137" t="s">
        <v>586</v>
      </c>
      <c r="AC24" s="136">
        <f t="shared" si="5"/>
        <v>362339</v>
      </c>
      <c r="AD24" s="136">
        <f t="shared" si="6"/>
        <v>8037367</v>
      </c>
      <c r="AE24" s="136">
        <f t="shared" si="7"/>
        <v>233324</v>
      </c>
      <c r="AF24" s="136">
        <f t="shared" si="8"/>
        <v>222203</v>
      </c>
      <c r="AG24" s="136">
        <v>7941</v>
      </c>
      <c r="AH24" s="136">
        <v>210915</v>
      </c>
      <c r="AI24" s="136">
        <v>3347</v>
      </c>
      <c r="AJ24" s="136">
        <v>0</v>
      </c>
      <c r="AK24" s="136">
        <v>11121</v>
      </c>
      <c r="AL24" s="136">
        <v>56467</v>
      </c>
      <c r="AM24" s="136">
        <f t="shared" si="9"/>
        <v>4911835</v>
      </c>
      <c r="AN24" s="136">
        <f t="shared" si="10"/>
        <v>942391</v>
      </c>
      <c r="AO24" s="136">
        <v>487837</v>
      </c>
      <c r="AP24" s="136">
        <v>266525</v>
      </c>
      <c r="AQ24" s="136">
        <v>179488</v>
      </c>
      <c r="AR24" s="136">
        <v>8541</v>
      </c>
      <c r="AS24" s="136">
        <f t="shared" si="11"/>
        <v>597659</v>
      </c>
      <c r="AT24" s="136">
        <v>46018</v>
      </c>
      <c r="AU24" s="136">
        <v>487287</v>
      </c>
      <c r="AV24" s="136">
        <v>64354</v>
      </c>
      <c r="AW24" s="136">
        <v>46179</v>
      </c>
      <c r="AX24" s="136">
        <f t="shared" si="12"/>
        <v>3325606</v>
      </c>
      <c r="AY24" s="136">
        <v>2028945</v>
      </c>
      <c r="AZ24" s="136">
        <v>1030291</v>
      </c>
      <c r="BA24" s="136">
        <v>262685</v>
      </c>
      <c r="BB24" s="136">
        <v>3685</v>
      </c>
      <c r="BC24" s="136">
        <v>3060717</v>
      </c>
      <c r="BD24" s="136">
        <v>0</v>
      </c>
      <c r="BE24" s="136">
        <v>160343</v>
      </c>
      <c r="BF24" s="136">
        <f t="shared" si="13"/>
        <v>5305502</v>
      </c>
      <c r="BG24" s="136">
        <f t="shared" si="14"/>
        <v>307160</v>
      </c>
      <c r="BH24" s="136">
        <f t="shared" si="15"/>
        <v>303043</v>
      </c>
      <c r="BI24" s="136">
        <v>0</v>
      </c>
      <c r="BJ24" s="136">
        <v>15773</v>
      </c>
      <c r="BK24" s="136">
        <v>287270</v>
      </c>
      <c r="BL24" s="136">
        <v>0</v>
      </c>
      <c r="BM24" s="136">
        <v>4117</v>
      </c>
      <c r="BN24" s="136">
        <v>0</v>
      </c>
      <c r="BO24" s="136">
        <f t="shared" si="16"/>
        <v>402379</v>
      </c>
      <c r="BP24" s="136">
        <f t="shared" si="17"/>
        <v>78853</v>
      </c>
      <c r="BQ24" s="136">
        <v>48023</v>
      </c>
      <c r="BR24" s="136">
        <v>0</v>
      </c>
      <c r="BS24" s="136">
        <v>30830</v>
      </c>
      <c r="BT24" s="136">
        <v>0</v>
      </c>
      <c r="BU24" s="136">
        <f t="shared" si="18"/>
        <v>191679</v>
      </c>
      <c r="BV24" s="136">
        <v>0</v>
      </c>
      <c r="BW24" s="136">
        <v>191679</v>
      </c>
      <c r="BX24" s="136">
        <v>0</v>
      </c>
      <c r="BY24" s="136">
        <v>0</v>
      </c>
      <c r="BZ24" s="136">
        <f t="shared" si="19"/>
        <v>131847</v>
      </c>
      <c r="CA24" s="136">
        <v>3363</v>
      </c>
      <c r="CB24" s="136">
        <v>119029</v>
      </c>
      <c r="CC24" s="136">
        <v>9455</v>
      </c>
      <c r="CD24" s="136">
        <v>0</v>
      </c>
      <c r="CE24" s="136">
        <v>591918</v>
      </c>
      <c r="CF24" s="136">
        <v>0</v>
      </c>
      <c r="CG24" s="136">
        <v>458</v>
      </c>
      <c r="CH24" s="136">
        <f t="shared" si="20"/>
        <v>709997</v>
      </c>
      <c r="CI24" s="136">
        <f aca="true" t="shared" si="69" ref="CI24:CX24">SUM(AE24,+BG24)</f>
        <v>540484</v>
      </c>
      <c r="CJ24" s="136">
        <f t="shared" si="69"/>
        <v>525246</v>
      </c>
      <c r="CK24" s="136">
        <f t="shared" si="69"/>
        <v>7941</v>
      </c>
      <c r="CL24" s="136">
        <f t="shared" si="69"/>
        <v>226688</v>
      </c>
      <c r="CM24" s="136">
        <f t="shared" si="69"/>
        <v>290617</v>
      </c>
      <c r="CN24" s="136">
        <f t="shared" si="69"/>
        <v>0</v>
      </c>
      <c r="CO24" s="136">
        <f t="shared" si="69"/>
        <v>15238</v>
      </c>
      <c r="CP24" s="136">
        <f t="shared" si="69"/>
        <v>56467</v>
      </c>
      <c r="CQ24" s="136">
        <f t="shared" si="69"/>
        <v>5314214</v>
      </c>
      <c r="CR24" s="136">
        <f t="shared" si="69"/>
        <v>1021244</v>
      </c>
      <c r="CS24" s="136">
        <f t="shared" si="69"/>
        <v>535860</v>
      </c>
      <c r="CT24" s="136">
        <f t="shared" si="69"/>
        <v>266525</v>
      </c>
      <c r="CU24" s="136">
        <f t="shared" si="69"/>
        <v>210318</v>
      </c>
      <c r="CV24" s="136">
        <f t="shared" si="69"/>
        <v>8541</v>
      </c>
      <c r="CW24" s="136">
        <f t="shared" si="69"/>
        <v>789338</v>
      </c>
      <c r="CX24" s="136">
        <f t="shared" si="69"/>
        <v>46018</v>
      </c>
      <c r="CY24" s="136">
        <f aca="true" t="shared" si="70" ref="CY24:DJ24">SUM(AU24,+BW24)</f>
        <v>678966</v>
      </c>
      <c r="CZ24" s="136">
        <f t="shared" si="70"/>
        <v>64354</v>
      </c>
      <c r="DA24" s="136">
        <f t="shared" si="70"/>
        <v>46179</v>
      </c>
      <c r="DB24" s="136">
        <f t="shared" si="70"/>
        <v>3457453</v>
      </c>
      <c r="DC24" s="136">
        <f t="shared" si="70"/>
        <v>2032308</v>
      </c>
      <c r="DD24" s="136">
        <f t="shared" si="70"/>
        <v>1149320</v>
      </c>
      <c r="DE24" s="136">
        <f t="shared" si="70"/>
        <v>272140</v>
      </c>
      <c r="DF24" s="136">
        <f t="shared" si="70"/>
        <v>3685</v>
      </c>
      <c r="DG24" s="136">
        <f t="shared" si="70"/>
        <v>3652635</v>
      </c>
      <c r="DH24" s="136">
        <f t="shared" si="70"/>
        <v>0</v>
      </c>
      <c r="DI24" s="136">
        <f t="shared" si="70"/>
        <v>160801</v>
      </c>
      <c r="DJ24" s="136">
        <f t="shared" si="70"/>
        <v>6015499</v>
      </c>
    </row>
    <row r="25" spans="1:114" s="139" customFormat="1" ht="12" customHeight="1">
      <c r="A25" s="134" t="s">
        <v>314</v>
      </c>
      <c r="B25" s="135" t="s">
        <v>315</v>
      </c>
      <c r="C25" s="134" t="s">
        <v>285</v>
      </c>
      <c r="D25" s="136">
        <f t="shared" si="0"/>
        <v>10874184</v>
      </c>
      <c r="E25" s="136">
        <f t="shared" si="1"/>
        <v>2191214</v>
      </c>
      <c r="F25" s="136">
        <v>12683</v>
      </c>
      <c r="G25" s="136">
        <v>2308</v>
      </c>
      <c r="H25" s="136">
        <v>103700</v>
      </c>
      <c r="I25" s="136">
        <v>1227349</v>
      </c>
      <c r="J25" s="137" t="s">
        <v>586</v>
      </c>
      <c r="K25" s="136">
        <v>845174</v>
      </c>
      <c r="L25" s="136">
        <v>8682970</v>
      </c>
      <c r="M25" s="136">
        <f t="shared" si="2"/>
        <v>1351568</v>
      </c>
      <c r="N25" s="136">
        <f t="shared" si="3"/>
        <v>134736</v>
      </c>
      <c r="O25" s="136">
        <v>8693</v>
      </c>
      <c r="P25" s="136">
        <v>8599</v>
      </c>
      <c r="Q25" s="136">
        <v>0</v>
      </c>
      <c r="R25" s="136">
        <v>83240</v>
      </c>
      <c r="S25" s="137" t="s">
        <v>586</v>
      </c>
      <c r="T25" s="136">
        <v>34204</v>
      </c>
      <c r="U25" s="136">
        <v>1216832</v>
      </c>
      <c r="V25" s="136">
        <f aca="true" t="shared" si="71" ref="V25:AA25">+SUM(D25,M25)</f>
        <v>12225752</v>
      </c>
      <c r="W25" s="136">
        <f t="shared" si="71"/>
        <v>2325950</v>
      </c>
      <c r="X25" s="136">
        <f t="shared" si="71"/>
        <v>21376</v>
      </c>
      <c r="Y25" s="136">
        <f t="shared" si="71"/>
        <v>10907</v>
      </c>
      <c r="Z25" s="136">
        <f t="shared" si="71"/>
        <v>103700</v>
      </c>
      <c r="AA25" s="136">
        <f t="shared" si="71"/>
        <v>1310589</v>
      </c>
      <c r="AB25" s="137" t="s">
        <v>586</v>
      </c>
      <c r="AC25" s="136">
        <f t="shared" si="5"/>
        <v>879378</v>
      </c>
      <c r="AD25" s="136">
        <f t="shared" si="6"/>
        <v>9899802</v>
      </c>
      <c r="AE25" s="136">
        <f t="shared" si="7"/>
        <v>15424</v>
      </c>
      <c r="AF25" s="136">
        <f t="shared" si="8"/>
        <v>15424</v>
      </c>
      <c r="AG25" s="136">
        <v>4617</v>
      </c>
      <c r="AH25" s="136">
        <v>9927</v>
      </c>
      <c r="AI25" s="136">
        <v>0</v>
      </c>
      <c r="AJ25" s="136">
        <v>880</v>
      </c>
      <c r="AK25" s="136">
        <v>0</v>
      </c>
      <c r="AL25" s="136">
        <v>191575</v>
      </c>
      <c r="AM25" s="136">
        <f t="shared" si="9"/>
        <v>8158014</v>
      </c>
      <c r="AN25" s="136">
        <f t="shared" si="10"/>
        <v>1781247</v>
      </c>
      <c r="AO25" s="136">
        <v>918617</v>
      </c>
      <c r="AP25" s="136">
        <v>468478</v>
      </c>
      <c r="AQ25" s="136">
        <v>394152</v>
      </c>
      <c r="AR25" s="136">
        <v>0</v>
      </c>
      <c r="AS25" s="136">
        <f t="shared" si="11"/>
        <v>1413901</v>
      </c>
      <c r="AT25" s="136">
        <v>402549</v>
      </c>
      <c r="AU25" s="136">
        <v>992533</v>
      </c>
      <c r="AV25" s="136">
        <v>18819</v>
      </c>
      <c r="AW25" s="136">
        <v>0</v>
      </c>
      <c r="AX25" s="136">
        <f t="shared" si="12"/>
        <v>4962816</v>
      </c>
      <c r="AY25" s="136">
        <v>2075071</v>
      </c>
      <c r="AZ25" s="136">
        <v>2029133</v>
      </c>
      <c r="BA25" s="136">
        <v>735135</v>
      </c>
      <c r="BB25" s="136">
        <v>123477</v>
      </c>
      <c r="BC25" s="136">
        <v>2461698</v>
      </c>
      <c r="BD25" s="136">
        <v>50</v>
      </c>
      <c r="BE25" s="136">
        <v>47473</v>
      </c>
      <c r="BF25" s="136">
        <f t="shared" si="13"/>
        <v>8220911</v>
      </c>
      <c r="BG25" s="136">
        <f t="shared" si="14"/>
        <v>0</v>
      </c>
      <c r="BH25" s="136">
        <f t="shared" si="15"/>
        <v>0</v>
      </c>
      <c r="BI25" s="136">
        <v>0</v>
      </c>
      <c r="BJ25" s="136">
        <v>0</v>
      </c>
      <c r="BK25" s="136">
        <v>0</v>
      </c>
      <c r="BL25" s="136">
        <v>0</v>
      </c>
      <c r="BM25" s="136">
        <v>0</v>
      </c>
      <c r="BN25" s="136">
        <v>0</v>
      </c>
      <c r="BO25" s="136">
        <f t="shared" si="16"/>
        <v>607911</v>
      </c>
      <c r="BP25" s="136">
        <f t="shared" si="17"/>
        <v>163596</v>
      </c>
      <c r="BQ25" s="136">
        <v>66410</v>
      </c>
      <c r="BR25" s="136">
        <v>5193</v>
      </c>
      <c r="BS25" s="136">
        <v>91993</v>
      </c>
      <c r="BT25" s="136">
        <v>0</v>
      </c>
      <c r="BU25" s="136">
        <f t="shared" si="18"/>
        <v>214856</v>
      </c>
      <c r="BV25" s="136">
        <v>20781</v>
      </c>
      <c r="BW25" s="136">
        <v>194075</v>
      </c>
      <c r="BX25" s="136">
        <v>0</v>
      </c>
      <c r="BY25" s="136">
        <v>0</v>
      </c>
      <c r="BZ25" s="136">
        <f t="shared" si="19"/>
        <v>229444</v>
      </c>
      <c r="CA25" s="136">
        <v>27718</v>
      </c>
      <c r="CB25" s="136">
        <v>168766</v>
      </c>
      <c r="CC25" s="136">
        <v>32960</v>
      </c>
      <c r="CD25" s="136">
        <v>0</v>
      </c>
      <c r="CE25" s="136">
        <v>694110</v>
      </c>
      <c r="CF25" s="136">
        <v>15</v>
      </c>
      <c r="CG25" s="136">
        <v>49547</v>
      </c>
      <c r="CH25" s="136">
        <f t="shared" si="20"/>
        <v>657458</v>
      </c>
      <c r="CI25" s="136">
        <f aca="true" t="shared" si="72" ref="CI25:CX25">SUM(AE25,+BG25)</f>
        <v>15424</v>
      </c>
      <c r="CJ25" s="136">
        <f t="shared" si="72"/>
        <v>15424</v>
      </c>
      <c r="CK25" s="136">
        <f t="shared" si="72"/>
        <v>4617</v>
      </c>
      <c r="CL25" s="136">
        <f t="shared" si="72"/>
        <v>9927</v>
      </c>
      <c r="CM25" s="136">
        <f t="shared" si="72"/>
        <v>0</v>
      </c>
      <c r="CN25" s="136">
        <f t="shared" si="72"/>
        <v>880</v>
      </c>
      <c r="CO25" s="136">
        <f t="shared" si="72"/>
        <v>0</v>
      </c>
      <c r="CP25" s="136">
        <f t="shared" si="72"/>
        <v>191575</v>
      </c>
      <c r="CQ25" s="136">
        <f t="shared" si="72"/>
        <v>8765925</v>
      </c>
      <c r="CR25" s="136">
        <f t="shared" si="72"/>
        <v>1944843</v>
      </c>
      <c r="CS25" s="136">
        <f t="shared" si="72"/>
        <v>985027</v>
      </c>
      <c r="CT25" s="136">
        <f t="shared" si="72"/>
        <v>473671</v>
      </c>
      <c r="CU25" s="136">
        <f t="shared" si="72"/>
        <v>486145</v>
      </c>
      <c r="CV25" s="136">
        <f t="shared" si="72"/>
        <v>0</v>
      </c>
      <c r="CW25" s="136">
        <f t="shared" si="72"/>
        <v>1628757</v>
      </c>
      <c r="CX25" s="136">
        <f t="shared" si="72"/>
        <v>423330</v>
      </c>
      <c r="CY25" s="136">
        <f aca="true" t="shared" si="73" ref="CY25:DJ25">SUM(AU25,+BW25)</f>
        <v>1186608</v>
      </c>
      <c r="CZ25" s="136">
        <f t="shared" si="73"/>
        <v>18819</v>
      </c>
      <c r="DA25" s="136">
        <f t="shared" si="73"/>
        <v>0</v>
      </c>
      <c r="DB25" s="136">
        <f t="shared" si="73"/>
        <v>5192260</v>
      </c>
      <c r="DC25" s="136">
        <f t="shared" si="73"/>
        <v>2102789</v>
      </c>
      <c r="DD25" s="136">
        <f t="shared" si="73"/>
        <v>2197899</v>
      </c>
      <c r="DE25" s="136">
        <f t="shared" si="73"/>
        <v>768095</v>
      </c>
      <c r="DF25" s="136">
        <f t="shared" si="73"/>
        <v>123477</v>
      </c>
      <c r="DG25" s="136">
        <f t="shared" si="73"/>
        <v>3155808</v>
      </c>
      <c r="DH25" s="136">
        <f t="shared" si="73"/>
        <v>65</v>
      </c>
      <c r="DI25" s="136">
        <f t="shared" si="73"/>
        <v>97020</v>
      </c>
      <c r="DJ25" s="136">
        <f t="shared" si="73"/>
        <v>8878369</v>
      </c>
    </row>
    <row r="26" spans="1:114" s="139" customFormat="1" ht="12" customHeight="1">
      <c r="A26" s="134" t="s">
        <v>316</v>
      </c>
      <c r="B26" s="135" t="s">
        <v>317</v>
      </c>
      <c r="C26" s="134" t="s">
        <v>285</v>
      </c>
      <c r="D26" s="136">
        <f t="shared" si="0"/>
        <v>18645999</v>
      </c>
      <c r="E26" s="136">
        <f t="shared" si="1"/>
        <v>3604741</v>
      </c>
      <c r="F26" s="136">
        <v>600</v>
      </c>
      <c r="G26" s="136">
        <v>38781</v>
      </c>
      <c r="H26" s="136">
        <v>27300</v>
      </c>
      <c r="I26" s="136">
        <v>2465790</v>
      </c>
      <c r="J26" s="137" t="s">
        <v>586</v>
      </c>
      <c r="K26" s="136">
        <v>1072270</v>
      </c>
      <c r="L26" s="136">
        <v>15041258</v>
      </c>
      <c r="M26" s="136">
        <f t="shared" si="2"/>
        <v>3740582</v>
      </c>
      <c r="N26" s="136">
        <f t="shared" si="3"/>
        <v>404476</v>
      </c>
      <c r="O26" s="136">
        <v>4986</v>
      </c>
      <c r="P26" s="136">
        <v>4607</v>
      </c>
      <c r="Q26" s="136">
        <v>0</v>
      </c>
      <c r="R26" s="136">
        <v>377272</v>
      </c>
      <c r="S26" s="137" t="s">
        <v>586</v>
      </c>
      <c r="T26" s="136">
        <v>17611</v>
      </c>
      <c r="U26" s="136">
        <v>3336106</v>
      </c>
      <c r="V26" s="136">
        <f aca="true" t="shared" si="74" ref="V26:AA26">+SUM(D26,M26)</f>
        <v>22386581</v>
      </c>
      <c r="W26" s="136">
        <f t="shared" si="74"/>
        <v>4009217</v>
      </c>
      <c r="X26" s="136">
        <f t="shared" si="74"/>
        <v>5586</v>
      </c>
      <c r="Y26" s="136">
        <f t="shared" si="74"/>
        <v>43388</v>
      </c>
      <c r="Z26" s="136">
        <f t="shared" si="74"/>
        <v>27300</v>
      </c>
      <c r="AA26" s="136">
        <f t="shared" si="74"/>
        <v>2843062</v>
      </c>
      <c r="AB26" s="137" t="s">
        <v>586</v>
      </c>
      <c r="AC26" s="136">
        <f t="shared" si="5"/>
        <v>1089881</v>
      </c>
      <c r="AD26" s="136">
        <f t="shared" si="6"/>
        <v>18377364</v>
      </c>
      <c r="AE26" s="136">
        <f t="shared" si="7"/>
        <v>811563</v>
      </c>
      <c r="AF26" s="136">
        <f t="shared" si="8"/>
        <v>803709</v>
      </c>
      <c r="AG26" s="136">
        <v>1538</v>
      </c>
      <c r="AH26" s="136">
        <v>627318</v>
      </c>
      <c r="AI26" s="136">
        <v>64002</v>
      </c>
      <c r="AJ26" s="136">
        <v>110851</v>
      </c>
      <c r="AK26" s="136">
        <v>7854</v>
      </c>
      <c r="AL26" s="136">
        <v>141831</v>
      </c>
      <c r="AM26" s="136">
        <f t="shared" si="9"/>
        <v>11014592</v>
      </c>
      <c r="AN26" s="136">
        <f t="shared" si="10"/>
        <v>2382239</v>
      </c>
      <c r="AO26" s="136">
        <v>1558028</v>
      </c>
      <c r="AP26" s="136">
        <v>259903</v>
      </c>
      <c r="AQ26" s="136">
        <v>458199</v>
      </c>
      <c r="AR26" s="136">
        <v>106109</v>
      </c>
      <c r="AS26" s="136">
        <f t="shared" si="11"/>
        <v>1436456</v>
      </c>
      <c r="AT26" s="136">
        <v>152530</v>
      </c>
      <c r="AU26" s="136">
        <v>1092515</v>
      </c>
      <c r="AV26" s="136">
        <v>191411</v>
      </c>
      <c r="AW26" s="136">
        <v>46189</v>
      </c>
      <c r="AX26" s="136">
        <f t="shared" si="12"/>
        <v>7130491</v>
      </c>
      <c r="AY26" s="136">
        <v>4465753</v>
      </c>
      <c r="AZ26" s="136">
        <v>2188379</v>
      </c>
      <c r="BA26" s="136">
        <v>404739</v>
      </c>
      <c r="BB26" s="136">
        <v>71620</v>
      </c>
      <c r="BC26" s="136">
        <v>5444357</v>
      </c>
      <c r="BD26" s="136">
        <v>19217</v>
      </c>
      <c r="BE26" s="136">
        <v>1233656</v>
      </c>
      <c r="BF26" s="136">
        <f t="shared" si="13"/>
        <v>13059811</v>
      </c>
      <c r="BG26" s="136">
        <f t="shared" si="14"/>
        <v>40482</v>
      </c>
      <c r="BH26" s="136">
        <f t="shared" si="15"/>
        <v>40482</v>
      </c>
      <c r="BI26" s="136">
        <v>0</v>
      </c>
      <c r="BJ26" s="136">
        <v>40482</v>
      </c>
      <c r="BK26" s="136">
        <v>0</v>
      </c>
      <c r="BL26" s="136">
        <v>0</v>
      </c>
      <c r="BM26" s="136">
        <v>0</v>
      </c>
      <c r="BN26" s="136">
        <v>53807</v>
      </c>
      <c r="BO26" s="136">
        <f t="shared" si="16"/>
        <v>854883</v>
      </c>
      <c r="BP26" s="136">
        <f t="shared" si="17"/>
        <v>204108</v>
      </c>
      <c r="BQ26" s="136">
        <v>110893</v>
      </c>
      <c r="BR26" s="136">
        <v>418</v>
      </c>
      <c r="BS26" s="136">
        <v>92797</v>
      </c>
      <c r="BT26" s="136">
        <v>0</v>
      </c>
      <c r="BU26" s="136">
        <f t="shared" si="18"/>
        <v>181421</v>
      </c>
      <c r="BV26" s="136">
        <v>9336</v>
      </c>
      <c r="BW26" s="136">
        <v>172085</v>
      </c>
      <c r="BX26" s="136">
        <v>0</v>
      </c>
      <c r="BY26" s="136">
        <v>0</v>
      </c>
      <c r="BZ26" s="136">
        <f t="shared" si="19"/>
        <v>469354</v>
      </c>
      <c r="CA26" s="136">
        <v>380764</v>
      </c>
      <c r="CB26" s="136">
        <v>72065</v>
      </c>
      <c r="CC26" s="136">
        <v>15328</v>
      </c>
      <c r="CD26" s="136">
        <v>1197</v>
      </c>
      <c r="CE26" s="136">
        <v>2685851</v>
      </c>
      <c r="CF26" s="136">
        <v>0</v>
      </c>
      <c r="CG26" s="136">
        <v>105559</v>
      </c>
      <c r="CH26" s="136">
        <f t="shared" si="20"/>
        <v>1000924</v>
      </c>
      <c r="CI26" s="136">
        <f aca="true" t="shared" si="75" ref="CI26:DA26">SUM(AE26,+BG26)</f>
        <v>852045</v>
      </c>
      <c r="CJ26" s="136">
        <f t="shared" si="75"/>
        <v>844191</v>
      </c>
      <c r="CK26" s="136">
        <f t="shared" si="75"/>
        <v>1538</v>
      </c>
      <c r="CL26" s="136">
        <f t="shared" si="75"/>
        <v>667800</v>
      </c>
      <c r="CM26" s="136">
        <f t="shared" si="75"/>
        <v>64002</v>
      </c>
      <c r="CN26" s="136">
        <f t="shared" si="75"/>
        <v>110851</v>
      </c>
      <c r="CO26" s="136">
        <f t="shared" si="75"/>
        <v>7854</v>
      </c>
      <c r="CP26" s="136">
        <f t="shared" si="75"/>
        <v>195638</v>
      </c>
      <c r="CQ26" s="136">
        <f t="shared" si="75"/>
        <v>11869475</v>
      </c>
      <c r="CR26" s="136">
        <f t="shared" si="75"/>
        <v>2586347</v>
      </c>
      <c r="CS26" s="136">
        <f t="shared" si="75"/>
        <v>1668921</v>
      </c>
      <c r="CT26" s="136">
        <f t="shared" si="75"/>
        <v>260321</v>
      </c>
      <c r="CU26" s="136">
        <f t="shared" si="75"/>
        <v>550996</v>
      </c>
      <c r="CV26" s="136">
        <f t="shared" si="75"/>
        <v>106109</v>
      </c>
      <c r="CW26" s="136">
        <f t="shared" si="75"/>
        <v>1617877</v>
      </c>
      <c r="CX26" s="136">
        <f t="shared" si="75"/>
        <v>161866</v>
      </c>
      <c r="CY26" s="136">
        <f t="shared" si="75"/>
        <v>1264600</v>
      </c>
      <c r="CZ26" s="136">
        <f t="shared" si="75"/>
        <v>191411</v>
      </c>
      <c r="DA26" s="136">
        <f t="shared" si="75"/>
        <v>46189</v>
      </c>
      <c r="DB26" s="136">
        <f aca="true" t="shared" si="76" ref="DB26:DJ26">SUM(AX26,+BZ26)</f>
        <v>7599845</v>
      </c>
      <c r="DC26" s="136">
        <f t="shared" si="76"/>
        <v>4846517</v>
      </c>
      <c r="DD26" s="136">
        <f t="shared" si="76"/>
        <v>2260444</v>
      </c>
      <c r="DE26" s="136">
        <f t="shared" si="76"/>
        <v>420067</v>
      </c>
      <c r="DF26" s="136">
        <f t="shared" si="76"/>
        <v>72817</v>
      </c>
      <c r="DG26" s="136">
        <f t="shared" si="76"/>
        <v>8130208</v>
      </c>
      <c r="DH26" s="136">
        <f t="shared" si="76"/>
        <v>19217</v>
      </c>
      <c r="DI26" s="136">
        <f t="shared" si="76"/>
        <v>1339215</v>
      </c>
      <c r="DJ26" s="136">
        <f t="shared" si="76"/>
        <v>14060735</v>
      </c>
    </row>
    <row r="27" spans="1:114" s="139" customFormat="1" ht="12" customHeight="1">
      <c r="A27" s="134" t="s">
        <v>470</v>
      </c>
      <c r="B27" s="135" t="s">
        <v>471</v>
      </c>
      <c r="C27" s="134" t="s">
        <v>472</v>
      </c>
      <c r="D27" s="136">
        <f t="shared" si="0"/>
        <v>26094677</v>
      </c>
      <c r="E27" s="136">
        <f t="shared" si="1"/>
        <v>4309134</v>
      </c>
      <c r="F27" s="136">
        <v>416571</v>
      </c>
      <c r="G27" s="136">
        <v>43236</v>
      </c>
      <c r="H27" s="136">
        <v>494168</v>
      </c>
      <c r="I27" s="136">
        <v>2242288</v>
      </c>
      <c r="J27" s="137" t="s">
        <v>586</v>
      </c>
      <c r="K27" s="136">
        <v>1112871</v>
      </c>
      <c r="L27" s="136">
        <v>21785543</v>
      </c>
      <c r="M27" s="136">
        <f t="shared" si="2"/>
        <v>4711404</v>
      </c>
      <c r="N27" s="136">
        <f t="shared" si="3"/>
        <v>989061</v>
      </c>
      <c r="O27" s="136">
        <v>47578</v>
      </c>
      <c r="P27" s="136">
        <v>50043</v>
      </c>
      <c r="Q27" s="136">
        <v>73496</v>
      </c>
      <c r="R27" s="136">
        <v>651093</v>
      </c>
      <c r="S27" s="137" t="s">
        <v>586</v>
      </c>
      <c r="T27" s="136">
        <v>166851</v>
      </c>
      <c r="U27" s="136">
        <v>3722343</v>
      </c>
      <c r="V27" s="136">
        <f aca="true" t="shared" si="77" ref="V27:AA27">+SUM(D27,M27)</f>
        <v>30806081</v>
      </c>
      <c r="W27" s="136">
        <f t="shared" si="77"/>
        <v>5298195</v>
      </c>
      <c r="X27" s="136">
        <f t="shared" si="77"/>
        <v>464149</v>
      </c>
      <c r="Y27" s="136">
        <f t="shared" si="77"/>
        <v>93279</v>
      </c>
      <c r="Z27" s="136">
        <f t="shared" si="77"/>
        <v>567664</v>
      </c>
      <c r="AA27" s="136">
        <f t="shared" si="77"/>
        <v>2893381</v>
      </c>
      <c r="AB27" s="137" t="s">
        <v>586</v>
      </c>
      <c r="AC27" s="136">
        <f t="shared" si="5"/>
        <v>1279722</v>
      </c>
      <c r="AD27" s="136">
        <f t="shared" si="6"/>
        <v>25507886</v>
      </c>
      <c r="AE27" s="136">
        <f t="shared" si="7"/>
        <v>1445337</v>
      </c>
      <c r="AF27" s="136">
        <f t="shared" si="8"/>
        <v>1441247</v>
      </c>
      <c r="AG27" s="136">
        <v>8952</v>
      </c>
      <c r="AH27" s="136">
        <v>1097811</v>
      </c>
      <c r="AI27" s="136">
        <v>252408</v>
      </c>
      <c r="AJ27" s="136">
        <v>82076</v>
      </c>
      <c r="AK27" s="136">
        <v>4090</v>
      </c>
      <c r="AL27" s="136">
        <v>547169</v>
      </c>
      <c r="AM27" s="136">
        <f t="shared" si="9"/>
        <v>19000379</v>
      </c>
      <c r="AN27" s="136">
        <f t="shared" si="10"/>
        <v>4741803</v>
      </c>
      <c r="AO27" s="136">
        <v>1271528</v>
      </c>
      <c r="AP27" s="136">
        <v>2139290</v>
      </c>
      <c r="AQ27" s="136">
        <v>1189686</v>
      </c>
      <c r="AR27" s="136">
        <v>141299</v>
      </c>
      <c r="AS27" s="136">
        <f t="shared" si="11"/>
        <v>4619376</v>
      </c>
      <c r="AT27" s="136">
        <v>941765</v>
      </c>
      <c r="AU27" s="136">
        <v>3499559</v>
      </c>
      <c r="AV27" s="136">
        <v>178052</v>
      </c>
      <c r="AW27" s="136">
        <v>69243</v>
      </c>
      <c r="AX27" s="136">
        <f t="shared" si="12"/>
        <v>9569153</v>
      </c>
      <c r="AY27" s="136">
        <v>4858618</v>
      </c>
      <c r="AZ27" s="136">
        <v>3995461</v>
      </c>
      <c r="BA27" s="136">
        <v>515739</v>
      </c>
      <c r="BB27" s="136">
        <v>199335</v>
      </c>
      <c r="BC27" s="136">
        <v>4374225</v>
      </c>
      <c r="BD27" s="136">
        <v>804</v>
      </c>
      <c r="BE27" s="136">
        <v>727567</v>
      </c>
      <c r="BF27" s="136">
        <f t="shared" si="13"/>
        <v>21173283</v>
      </c>
      <c r="BG27" s="136">
        <f t="shared" si="14"/>
        <v>91667</v>
      </c>
      <c r="BH27" s="136">
        <f t="shared" si="15"/>
        <v>91667</v>
      </c>
      <c r="BI27" s="136">
        <v>0</v>
      </c>
      <c r="BJ27" s="136">
        <v>37170</v>
      </c>
      <c r="BK27" s="136">
        <v>54497</v>
      </c>
      <c r="BL27" s="136">
        <v>0</v>
      </c>
      <c r="BM27" s="136">
        <v>0</v>
      </c>
      <c r="BN27" s="136">
        <v>112161</v>
      </c>
      <c r="BO27" s="136">
        <f t="shared" si="16"/>
        <v>2727744</v>
      </c>
      <c r="BP27" s="136">
        <f t="shared" si="17"/>
        <v>689928</v>
      </c>
      <c r="BQ27" s="136">
        <v>345306</v>
      </c>
      <c r="BR27" s="136">
        <v>166617</v>
      </c>
      <c r="BS27" s="136">
        <v>178005</v>
      </c>
      <c r="BT27" s="136">
        <v>0</v>
      </c>
      <c r="BU27" s="136">
        <f t="shared" si="18"/>
        <v>1117047</v>
      </c>
      <c r="BV27" s="136">
        <v>22944</v>
      </c>
      <c r="BW27" s="136">
        <v>1012671</v>
      </c>
      <c r="BX27" s="136">
        <v>81432</v>
      </c>
      <c r="BY27" s="136">
        <v>0</v>
      </c>
      <c r="BZ27" s="136">
        <f t="shared" si="19"/>
        <v>917469</v>
      </c>
      <c r="CA27" s="136">
        <v>480210</v>
      </c>
      <c r="CB27" s="136">
        <v>396650</v>
      </c>
      <c r="CC27" s="136">
        <v>4579</v>
      </c>
      <c r="CD27" s="136">
        <v>36030</v>
      </c>
      <c r="CE27" s="136">
        <v>1379238</v>
      </c>
      <c r="CF27" s="136">
        <v>3300</v>
      </c>
      <c r="CG27" s="136">
        <v>400594</v>
      </c>
      <c r="CH27" s="136">
        <f t="shared" si="20"/>
        <v>3220005</v>
      </c>
      <c r="CI27" s="136">
        <f aca="true" t="shared" si="78" ref="CI27:CW29">SUM(AE27,+BG27)</f>
        <v>1537004</v>
      </c>
      <c r="CJ27" s="136">
        <f t="shared" si="78"/>
        <v>1532914</v>
      </c>
      <c r="CK27" s="136">
        <f t="shared" si="78"/>
        <v>8952</v>
      </c>
      <c r="CL27" s="136">
        <f t="shared" si="78"/>
        <v>1134981</v>
      </c>
      <c r="CM27" s="136">
        <f t="shared" si="78"/>
        <v>306905</v>
      </c>
      <c r="CN27" s="136">
        <f t="shared" si="78"/>
        <v>82076</v>
      </c>
      <c r="CO27" s="136">
        <f t="shared" si="78"/>
        <v>4090</v>
      </c>
      <c r="CP27" s="136">
        <f t="shared" si="78"/>
        <v>659330</v>
      </c>
      <c r="CQ27" s="136">
        <f t="shared" si="78"/>
        <v>21728123</v>
      </c>
      <c r="CR27" s="136">
        <f t="shared" si="78"/>
        <v>5431731</v>
      </c>
      <c r="CS27" s="136">
        <f t="shared" si="78"/>
        <v>1616834</v>
      </c>
      <c r="CT27" s="136">
        <f t="shared" si="78"/>
        <v>2305907</v>
      </c>
      <c r="CU27" s="136">
        <f t="shared" si="78"/>
        <v>1367691</v>
      </c>
      <c r="CV27" s="136">
        <f t="shared" si="78"/>
        <v>141299</v>
      </c>
      <c r="CW27" s="136">
        <f t="shared" si="78"/>
        <v>5736423</v>
      </c>
      <c r="CX27" s="136">
        <f aca="true" t="shared" si="79" ref="CX27:DJ27">SUM(AT27,+BV27)</f>
        <v>964709</v>
      </c>
      <c r="CY27" s="136">
        <f t="shared" si="79"/>
        <v>4512230</v>
      </c>
      <c r="CZ27" s="136">
        <f t="shared" si="79"/>
        <v>259484</v>
      </c>
      <c r="DA27" s="136">
        <f t="shared" si="79"/>
        <v>69243</v>
      </c>
      <c r="DB27" s="136">
        <f t="shared" si="79"/>
        <v>10486622</v>
      </c>
      <c r="DC27" s="136">
        <f t="shared" si="79"/>
        <v>5338828</v>
      </c>
      <c r="DD27" s="136">
        <f t="shared" si="79"/>
        <v>4392111</v>
      </c>
      <c r="DE27" s="136">
        <f t="shared" si="79"/>
        <v>520318</v>
      </c>
      <c r="DF27" s="136">
        <f t="shared" si="79"/>
        <v>235365</v>
      </c>
      <c r="DG27" s="136">
        <f t="shared" si="79"/>
        <v>5753463</v>
      </c>
      <c r="DH27" s="136">
        <f t="shared" si="79"/>
        <v>4104</v>
      </c>
      <c r="DI27" s="136">
        <f t="shared" si="79"/>
        <v>1128161</v>
      </c>
      <c r="DJ27" s="136">
        <f t="shared" si="79"/>
        <v>24393288</v>
      </c>
    </row>
    <row r="28" spans="1:114" s="139" customFormat="1" ht="12" customHeight="1">
      <c r="A28" s="134" t="s">
        <v>319</v>
      </c>
      <c r="B28" s="135" t="s">
        <v>320</v>
      </c>
      <c r="C28" s="134" t="s">
        <v>285</v>
      </c>
      <c r="D28" s="136">
        <f t="shared" si="0"/>
        <v>45342307</v>
      </c>
      <c r="E28" s="136">
        <f t="shared" si="1"/>
        <v>10790513</v>
      </c>
      <c r="F28" s="136">
        <v>1266245</v>
      </c>
      <c r="G28" s="136">
        <v>89798</v>
      </c>
      <c r="H28" s="136">
        <v>4189700</v>
      </c>
      <c r="I28" s="136">
        <v>3260885</v>
      </c>
      <c r="J28" s="137" t="s">
        <v>586</v>
      </c>
      <c r="K28" s="136">
        <v>1983885</v>
      </c>
      <c r="L28" s="136">
        <v>34551794</v>
      </c>
      <c r="M28" s="136">
        <f t="shared" si="2"/>
        <v>6357682</v>
      </c>
      <c r="N28" s="136">
        <f t="shared" si="3"/>
        <v>1067816</v>
      </c>
      <c r="O28" s="136">
        <v>119513</v>
      </c>
      <c r="P28" s="136">
        <v>20992</v>
      </c>
      <c r="Q28" s="136">
        <v>0</v>
      </c>
      <c r="R28" s="136">
        <v>518418</v>
      </c>
      <c r="S28" s="137" t="s">
        <v>586</v>
      </c>
      <c r="T28" s="136">
        <v>408893</v>
      </c>
      <c r="U28" s="136">
        <v>5289866</v>
      </c>
      <c r="V28" s="136">
        <f aca="true" t="shared" si="80" ref="V28:AA28">+SUM(D28,M28)</f>
        <v>51699989</v>
      </c>
      <c r="W28" s="136">
        <f t="shared" si="80"/>
        <v>11858329</v>
      </c>
      <c r="X28" s="136">
        <f t="shared" si="80"/>
        <v>1385758</v>
      </c>
      <c r="Y28" s="136">
        <f t="shared" si="80"/>
        <v>110790</v>
      </c>
      <c r="Z28" s="136">
        <f t="shared" si="80"/>
        <v>4189700</v>
      </c>
      <c r="AA28" s="136">
        <f t="shared" si="80"/>
        <v>3779303</v>
      </c>
      <c r="AB28" s="137" t="s">
        <v>586</v>
      </c>
      <c r="AC28" s="136">
        <f t="shared" si="5"/>
        <v>2392778</v>
      </c>
      <c r="AD28" s="136">
        <f t="shared" si="6"/>
        <v>39841660</v>
      </c>
      <c r="AE28" s="136">
        <f t="shared" si="7"/>
        <v>6525963</v>
      </c>
      <c r="AF28" s="136">
        <f t="shared" si="8"/>
        <v>6525553</v>
      </c>
      <c r="AG28" s="136">
        <v>0</v>
      </c>
      <c r="AH28" s="136">
        <v>6151208</v>
      </c>
      <c r="AI28" s="136">
        <v>118980</v>
      </c>
      <c r="AJ28" s="136">
        <v>255365</v>
      </c>
      <c r="AK28" s="136">
        <v>410</v>
      </c>
      <c r="AL28" s="136">
        <v>710055</v>
      </c>
      <c r="AM28" s="136">
        <f t="shared" si="9"/>
        <v>31173074</v>
      </c>
      <c r="AN28" s="136">
        <f t="shared" si="10"/>
        <v>9202560</v>
      </c>
      <c r="AO28" s="136">
        <v>2656208</v>
      </c>
      <c r="AP28" s="136">
        <v>4368770</v>
      </c>
      <c r="AQ28" s="136">
        <v>1924274</v>
      </c>
      <c r="AR28" s="136">
        <v>253308</v>
      </c>
      <c r="AS28" s="136">
        <f t="shared" si="11"/>
        <v>5955178</v>
      </c>
      <c r="AT28" s="136">
        <v>662465</v>
      </c>
      <c r="AU28" s="136">
        <v>4595563</v>
      </c>
      <c r="AV28" s="136">
        <v>697150</v>
      </c>
      <c r="AW28" s="136">
        <v>88541</v>
      </c>
      <c r="AX28" s="136">
        <f t="shared" si="12"/>
        <v>15926795</v>
      </c>
      <c r="AY28" s="136">
        <v>7304172</v>
      </c>
      <c r="AZ28" s="136">
        <v>7604678</v>
      </c>
      <c r="BA28" s="136">
        <v>850597</v>
      </c>
      <c r="BB28" s="136">
        <v>167348</v>
      </c>
      <c r="BC28" s="136">
        <v>5318049</v>
      </c>
      <c r="BD28" s="136">
        <v>0</v>
      </c>
      <c r="BE28" s="136">
        <v>1615166</v>
      </c>
      <c r="BF28" s="136">
        <f t="shared" si="13"/>
        <v>39314203</v>
      </c>
      <c r="BG28" s="136">
        <f t="shared" si="14"/>
        <v>221841</v>
      </c>
      <c r="BH28" s="136">
        <f t="shared" si="15"/>
        <v>221841</v>
      </c>
      <c r="BI28" s="136">
        <v>10523</v>
      </c>
      <c r="BJ28" s="136">
        <v>211318</v>
      </c>
      <c r="BK28" s="136">
        <v>0</v>
      </c>
      <c r="BL28" s="136">
        <v>0</v>
      </c>
      <c r="BM28" s="136">
        <v>0</v>
      </c>
      <c r="BN28" s="136">
        <v>0</v>
      </c>
      <c r="BO28" s="136">
        <f t="shared" si="16"/>
        <v>3709587</v>
      </c>
      <c r="BP28" s="136">
        <f t="shared" si="17"/>
        <v>783590</v>
      </c>
      <c r="BQ28" s="136">
        <v>331863</v>
      </c>
      <c r="BR28" s="136">
        <v>246329</v>
      </c>
      <c r="BS28" s="136">
        <v>194770</v>
      </c>
      <c r="BT28" s="136">
        <v>10628</v>
      </c>
      <c r="BU28" s="136">
        <f t="shared" si="18"/>
        <v>1313934</v>
      </c>
      <c r="BV28" s="136">
        <v>24338</v>
      </c>
      <c r="BW28" s="136">
        <v>1271729</v>
      </c>
      <c r="BX28" s="136">
        <v>17867</v>
      </c>
      <c r="BY28" s="136">
        <v>14364</v>
      </c>
      <c r="BZ28" s="136">
        <f t="shared" si="19"/>
        <v>1597699</v>
      </c>
      <c r="CA28" s="136">
        <v>390702</v>
      </c>
      <c r="CB28" s="136">
        <v>1170461</v>
      </c>
      <c r="CC28" s="136">
        <v>2141</v>
      </c>
      <c r="CD28" s="136">
        <v>34395</v>
      </c>
      <c r="CE28" s="136">
        <v>2205017</v>
      </c>
      <c r="CF28" s="136">
        <v>0</v>
      </c>
      <c r="CG28" s="136">
        <v>221237</v>
      </c>
      <c r="CH28" s="136">
        <f t="shared" si="20"/>
        <v>4152665</v>
      </c>
      <c r="CI28" s="136">
        <f t="shared" si="78"/>
        <v>6747804</v>
      </c>
      <c r="CJ28" s="136">
        <f t="shared" si="78"/>
        <v>6747394</v>
      </c>
      <c r="CK28" s="136">
        <f t="shared" si="78"/>
        <v>10523</v>
      </c>
      <c r="CL28" s="136">
        <f t="shared" si="78"/>
        <v>6362526</v>
      </c>
      <c r="CM28" s="136">
        <f t="shared" si="78"/>
        <v>118980</v>
      </c>
      <c r="CN28" s="136">
        <f t="shared" si="78"/>
        <v>255365</v>
      </c>
      <c r="CO28" s="136">
        <f t="shared" si="78"/>
        <v>410</v>
      </c>
      <c r="CP28" s="136">
        <f t="shared" si="78"/>
        <v>710055</v>
      </c>
      <c r="CQ28" s="136">
        <f t="shared" si="78"/>
        <v>34882661</v>
      </c>
      <c r="CR28" s="136">
        <f t="shared" si="78"/>
        <v>9986150</v>
      </c>
      <c r="CS28" s="136">
        <f t="shared" si="78"/>
        <v>2988071</v>
      </c>
      <c r="CT28" s="136">
        <f t="shared" si="78"/>
        <v>4615099</v>
      </c>
      <c r="CU28" s="136">
        <f t="shared" si="78"/>
        <v>2119044</v>
      </c>
      <c r="CV28" s="136">
        <f t="shared" si="78"/>
        <v>263936</v>
      </c>
      <c r="CW28" s="136">
        <f t="shared" si="78"/>
        <v>7269112</v>
      </c>
      <c r="CX28" s="136">
        <f aca="true" t="shared" si="81" ref="CX28:DJ28">SUM(AT28,+BV28)</f>
        <v>686803</v>
      </c>
      <c r="CY28" s="136">
        <f t="shared" si="81"/>
        <v>5867292</v>
      </c>
      <c r="CZ28" s="136">
        <f t="shared" si="81"/>
        <v>715017</v>
      </c>
      <c r="DA28" s="136">
        <f t="shared" si="81"/>
        <v>102905</v>
      </c>
      <c r="DB28" s="136">
        <f t="shared" si="81"/>
        <v>17524494</v>
      </c>
      <c r="DC28" s="136">
        <f t="shared" si="81"/>
        <v>7694874</v>
      </c>
      <c r="DD28" s="136">
        <f t="shared" si="81"/>
        <v>8775139</v>
      </c>
      <c r="DE28" s="136">
        <f t="shared" si="81"/>
        <v>852738</v>
      </c>
      <c r="DF28" s="136">
        <f t="shared" si="81"/>
        <v>201743</v>
      </c>
      <c r="DG28" s="136">
        <f t="shared" si="81"/>
        <v>7523066</v>
      </c>
      <c r="DH28" s="136">
        <f t="shared" si="81"/>
        <v>0</v>
      </c>
      <c r="DI28" s="136">
        <f t="shared" si="81"/>
        <v>1836403</v>
      </c>
      <c r="DJ28" s="136">
        <f t="shared" si="81"/>
        <v>43466868</v>
      </c>
    </row>
    <row r="29" spans="1:114" s="139" customFormat="1" ht="12" customHeight="1">
      <c r="A29" s="134" t="s">
        <v>481</v>
      </c>
      <c r="B29" s="135" t="s">
        <v>482</v>
      </c>
      <c r="C29" s="134" t="s">
        <v>483</v>
      </c>
      <c r="D29" s="136">
        <f t="shared" si="0"/>
        <v>90957725.30078572</v>
      </c>
      <c r="E29" s="136">
        <f t="shared" si="1"/>
        <v>16404845</v>
      </c>
      <c r="F29" s="136">
        <v>110278</v>
      </c>
      <c r="G29" s="136">
        <v>81832</v>
      </c>
      <c r="H29" s="136">
        <v>338095</v>
      </c>
      <c r="I29" s="136">
        <v>8432929</v>
      </c>
      <c r="J29" s="137" t="s">
        <v>586</v>
      </c>
      <c r="K29" s="136">
        <v>7441711</v>
      </c>
      <c r="L29" s="136">
        <v>74552880.30078572</v>
      </c>
      <c r="M29" s="136">
        <f t="shared" si="2"/>
        <v>9771918</v>
      </c>
      <c r="N29" s="136">
        <f t="shared" si="3"/>
        <v>785676</v>
      </c>
      <c r="O29" s="136">
        <v>46909</v>
      </c>
      <c r="P29" s="136">
        <v>24896</v>
      </c>
      <c r="Q29" s="136">
        <v>43897</v>
      </c>
      <c r="R29" s="136">
        <v>553364</v>
      </c>
      <c r="S29" s="137" t="s">
        <v>586</v>
      </c>
      <c r="T29" s="136">
        <v>116610</v>
      </c>
      <c r="U29" s="136">
        <v>8986242</v>
      </c>
      <c r="V29" s="136">
        <f aca="true" t="shared" si="82" ref="V29:AA29">+SUM(D29,M29)</f>
        <v>100729643.30078572</v>
      </c>
      <c r="W29" s="136">
        <f t="shared" si="82"/>
        <v>17190521</v>
      </c>
      <c r="X29" s="136">
        <f t="shared" si="82"/>
        <v>157187</v>
      </c>
      <c r="Y29" s="136">
        <f t="shared" si="82"/>
        <v>106728</v>
      </c>
      <c r="Z29" s="136">
        <f t="shared" si="82"/>
        <v>381992</v>
      </c>
      <c r="AA29" s="136">
        <f t="shared" si="82"/>
        <v>8986293</v>
      </c>
      <c r="AB29" s="137" t="s">
        <v>586</v>
      </c>
      <c r="AC29" s="136">
        <f t="shared" si="5"/>
        <v>7558321</v>
      </c>
      <c r="AD29" s="136">
        <f t="shared" si="6"/>
        <v>83539122.30078572</v>
      </c>
      <c r="AE29" s="136">
        <f t="shared" si="7"/>
        <v>3169000</v>
      </c>
      <c r="AF29" s="136">
        <f t="shared" si="8"/>
        <v>3118615</v>
      </c>
      <c r="AG29" s="136">
        <v>5369</v>
      </c>
      <c r="AH29" s="136">
        <v>2758438</v>
      </c>
      <c r="AI29" s="136">
        <v>203082</v>
      </c>
      <c r="AJ29" s="136">
        <v>151726</v>
      </c>
      <c r="AK29" s="136">
        <v>50385</v>
      </c>
      <c r="AL29" s="136">
        <v>1017629</v>
      </c>
      <c r="AM29" s="136">
        <f t="shared" si="9"/>
        <v>74613170</v>
      </c>
      <c r="AN29" s="136">
        <f t="shared" si="10"/>
        <v>23928507</v>
      </c>
      <c r="AO29" s="136">
        <v>7300660</v>
      </c>
      <c r="AP29" s="136">
        <v>13752995</v>
      </c>
      <c r="AQ29" s="136">
        <v>2506572</v>
      </c>
      <c r="AR29" s="136">
        <v>368280</v>
      </c>
      <c r="AS29" s="136">
        <f t="shared" si="11"/>
        <v>19504346</v>
      </c>
      <c r="AT29" s="136">
        <v>4898321</v>
      </c>
      <c r="AU29" s="136">
        <v>13268735</v>
      </c>
      <c r="AV29" s="136">
        <v>1337290</v>
      </c>
      <c r="AW29" s="136">
        <v>601829</v>
      </c>
      <c r="AX29" s="136">
        <f t="shared" si="12"/>
        <v>30561308</v>
      </c>
      <c r="AY29" s="136">
        <v>14812196</v>
      </c>
      <c r="AZ29" s="136">
        <v>13871228</v>
      </c>
      <c r="BA29" s="136">
        <v>1386738</v>
      </c>
      <c r="BB29" s="136">
        <v>491146</v>
      </c>
      <c r="BC29" s="136">
        <v>8463255</v>
      </c>
      <c r="BD29" s="136">
        <v>17180</v>
      </c>
      <c r="BE29" s="136">
        <v>3694671</v>
      </c>
      <c r="BF29" s="136">
        <f t="shared" si="13"/>
        <v>81476841</v>
      </c>
      <c r="BG29" s="136">
        <f t="shared" si="14"/>
        <v>113751</v>
      </c>
      <c r="BH29" s="136">
        <f t="shared" si="15"/>
        <v>113751</v>
      </c>
      <c r="BI29" s="136">
        <v>0</v>
      </c>
      <c r="BJ29" s="136">
        <v>113751</v>
      </c>
      <c r="BK29" s="136">
        <v>0</v>
      </c>
      <c r="BL29" s="136">
        <v>0</v>
      </c>
      <c r="BM29" s="136">
        <v>0</v>
      </c>
      <c r="BN29" s="136">
        <v>0</v>
      </c>
      <c r="BO29" s="136">
        <f t="shared" si="16"/>
        <v>5620004</v>
      </c>
      <c r="BP29" s="136">
        <f t="shared" si="17"/>
        <v>1697704</v>
      </c>
      <c r="BQ29" s="136">
        <v>777330</v>
      </c>
      <c r="BR29" s="136">
        <v>605486</v>
      </c>
      <c r="BS29" s="136">
        <v>186671</v>
      </c>
      <c r="BT29" s="136">
        <v>128217</v>
      </c>
      <c r="BU29" s="136">
        <f t="shared" si="18"/>
        <v>1713486</v>
      </c>
      <c r="BV29" s="136">
        <v>139630</v>
      </c>
      <c r="BW29" s="136">
        <v>1321091</v>
      </c>
      <c r="BX29" s="136">
        <v>252765</v>
      </c>
      <c r="BY29" s="136">
        <v>38638</v>
      </c>
      <c r="BZ29" s="136">
        <f t="shared" si="19"/>
        <v>2167341</v>
      </c>
      <c r="CA29" s="136">
        <v>922691</v>
      </c>
      <c r="CB29" s="136">
        <v>978596</v>
      </c>
      <c r="CC29" s="136">
        <v>165257</v>
      </c>
      <c r="CD29" s="136">
        <v>100797</v>
      </c>
      <c r="CE29" s="136">
        <v>3666275</v>
      </c>
      <c r="CF29" s="136">
        <v>2835</v>
      </c>
      <c r="CG29" s="136">
        <v>371888</v>
      </c>
      <c r="CH29" s="136">
        <f t="shared" si="20"/>
        <v>6105643</v>
      </c>
      <c r="CI29" s="136">
        <f t="shared" si="78"/>
        <v>3282751</v>
      </c>
      <c r="CJ29" s="136">
        <f t="shared" si="78"/>
        <v>3232366</v>
      </c>
      <c r="CK29" s="136">
        <f t="shared" si="78"/>
        <v>5369</v>
      </c>
      <c r="CL29" s="136">
        <f t="shared" si="78"/>
        <v>2872189</v>
      </c>
      <c r="CM29" s="136">
        <f t="shared" si="78"/>
        <v>203082</v>
      </c>
      <c r="CN29" s="136">
        <f t="shared" si="78"/>
        <v>151726</v>
      </c>
      <c r="CO29" s="136">
        <f t="shared" si="78"/>
        <v>50385</v>
      </c>
      <c r="CP29" s="136">
        <f t="shared" si="78"/>
        <v>1017629</v>
      </c>
      <c r="CQ29" s="136">
        <f t="shared" si="78"/>
        <v>80233174</v>
      </c>
      <c r="CR29" s="136">
        <f t="shared" si="78"/>
        <v>25626211</v>
      </c>
      <c r="CS29" s="136">
        <f t="shared" si="78"/>
        <v>8077990</v>
      </c>
      <c r="CT29" s="136">
        <f t="shared" si="78"/>
        <v>14358481</v>
      </c>
      <c r="CU29" s="136">
        <f t="shared" si="78"/>
        <v>2693243</v>
      </c>
      <c r="CV29" s="136">
        <f t="shared" si="78"/>
        <v>496497</v>
      </c>
      <c r="CW29" s="136">
        <f t="shared" si="78"/>
        <v>21217832</v>
      </c>
      <c r="CX29" s="136">
        <f>SUM(AT29,+BV29)</f>
        <v>5037951</v>
      </c>
      <c r="CY29" s="136">
        <f>SUM(AU29,+BW29)</f>
        <v>14589826</v>
      </c>
      <c r="CZ29" s="136">
        <f>SUM(AV29,+BX29)</f>
        <v>1590055</v>
      </c>
      <c r="DA29" s="136">
        <f>SUM(AW29,+BY29)</f>
        <v>640467</v>
      </c>
      <c r="DB29" s="136">
        <f aca="true" t="shared" si="83" ref="DB29:DJ29">SUM(AX29,+BZ29)</f>
        <v>32728649</v>
      </c>
      <c r="DC29" s="136">
        <f t="shared" si="83"/>
        <v>15734887</v>
      </c>
      <c r="DD29" s="136">
        <f t="shared" si="83"/>
        <v>14849824</v>
      </c>
      <c r="DE29" s="136">
        <f t="shared" si="83"/>
        <v>1551995</v>
      </c>
      <c r="DF29" s="136">
        <f t="shared" si="83"/>
        <v>591943</v>
      </c>
      <c r="DG29" s="136">
        <f t="shared" si="83"/>
        <v>12129530</v>
      </c>
      <c r="DH29" s="136">
        <f t="shared" si="83"/>
        <v>20015</v>
      </c>
      <c r="DI29" s="136">
        <f t="shared" si="83"/>
        <v>4066559</v>
      </c>
      <c r="DJ29" s="136">
        <f t="shared" si="83"/>
        <v>87582484</v>
      </c>
    </row>
    <row r="30" spans="1:114" s="139" customFormat="1" ht="12" customHeight="1">
      <c r="A30" s="134" t="s">
        <v>356</v>
      </c>
      <c r="B30" s="135" t="s">
        <v>357</v>
      </c>
      <c r="C30" s="134" t="s">
        <v>285</v>
      </c>
      <c r="D30" s="136">
        <f t="shared" si="0"/>
        <v>27290127</v>
      </c>
      <c r="E30" s="136">
        <f t="shared" si="1"/>
        <v>4016891</v>
      </c>
      <c r="F30" s="136">
        <v>49590</v>
      </c>
      <c r="G30" s="136">
        <v>153771</v>
      </c>
      <c r="H30" s="136">
        <v>404800</v>
      </c>
      <c r="I30" s="136">
        <v>2013607</v>
      </c>
      <c r="J30" s="137" t="s">
        <v>586</v>
      </c>
      <c r="K30" s="136">
        <v>1395123</v>
      </c>
      <c r="L30" s="136">
        <v>23273236</v>
      </c>
      <c r="M30" s="136">
        <f t="shared" si="2"/>
        <v>5765188</v>
      </c>
      <c r="N30" s="136">
        <f t="shared" si="3"/>
        <v>676385</v>
      </c>
      <c r="O30" s="136">
        <v>66967</v>
      </c>
      <c r="P30" s="136">
        <v>110165</v>
      </c>
      <c r="Q30" s="136">
        <v>47900</v>
      </c>
      <c r="R30" s="136">
        <v>330269</v>
      </c>
      <c r="S30" s="137" t="s">
        <v>586</v>
      </c>
      <c r="T30" s="136">
        <v>121084</v>
      </c>
      <c r="U30" s="136">
        <v>5088803</v>
      </c>
      <c r="V30" s="136">
        <f aca="true" t="shared" si="84" ref="V30:AA30">+SUM(D30,M30)</f>
        <v>33055315</v>
      </c>
      <c r="W30" s="136">
        <f t="shared" si="84"/>
        <v>4693276</v>
      </c>
      <c r="X30" s="136">
        <f t="shared" si="84"/>
        <v>116557</v>
      </c>
      <c r="Y30" s="136">
        <f t="shared" si="84"/>
        <v>263936</v>
      </c>
      <c r="Z30" s="136">
        <f t="shared" si="84"/>
        <v>452700</v>
      </c>
      <c r="AA30" s="136">
        <f t="shared" si="84"/>
        <v>2343876</v>
      </c>
      <c r="AB30" s="137" t="s">
        <v>586</v>
      </c>
      <c r="AC30" s="136">
        <f t="shared" si="5"/>
        <v>1516207</v>
      </c>
      <c r="AD30" s="136">
        <f t="shared" si="6"/>
        <v>28362039</v>
      </c>
      <c r="AE30" s="136">
        <f t="shared" si="7"/>
        <v>1703665</v>
      </c>
      <c r="AF30" s="136">
        <f t="shared" si="8"/>
        <v>1632979</v>
      </c>
      <c r="AG30" s="136">
        <v>1301</v>
      </c>
      <c r="AH30" s="136">
        <v>1310335</v>
      </c>
      <c r="AI30" s="136">
        <v>300192</v>
      </c>
      <c r="AJ30" s="136">
        <v>21151</v>
      </c>
      <c r="AK30" s="136">
        <v>70686</v>
      </c>
      <c r="AL30" s="136">
        <v>865565</v>
      </c>
      <c r="AM30" s="136">
        <f t="shared" si="9"/>
        <v>19169172</v>
      </c>
      <c r="AN30" s="136">
        <f t="shared" si="10"/>
        <v>5647044</v>
      </c>
      <c r="AO30" s="136">
        <v>1621342</v>
      </c>
      <c r="AP30" s="136">
        <v>2720891</v>
      </c>
      <c r="AQ30" s="136">
        <v>1032698</v>
      </c>
      <c r="AR30" s="136">
        <v>272113</v>
      </c>
      <c r="AS30" s="136">
        <f t="shared" si="11"/>
        <v>4817052</v>
      </c>
      <c r="AT30" s="136">
        <v>681712</v>
      </c>
      <c r="AU30" s="136">
        <v>3653096</v>
      </c>
      <c r="AV30" s="136">
        <v>482244</v>
      </c>
      <c r="AW30" s="136">
        <v>102882</v>
      </c>
      <c r="AX30" s="136">
        <f t="shared" si="12"/>
        <v>8591739</v>
      </c>
      <c r="AY30" s="136">
        <v>4076328</v>
      </c>
      <c r="AZ30" s="136">
        <v>3323102</v>
      </c>
      <c r="BA30" s="136">
        <v>967394</v>
      </c>
      <c r="BB30" s="136">
        <v>224915</v>
      </c>
      <c r="BC30" s="136">
        <v>3182112</v>
      </c>
      <c r="BD30" s="136">
        <v>10455</v>
      </c>
      <c r="BE30" s="136">
        <v>2369613</v>
      </c>
      <c r="BF30" s="136">
        <f t="shared" si="13"/>
        <v>23242450</v>
      </c>
      <c r="BG30" s="136">
        <f t="shared" si="14"/>
        <v>349816</v>
      </c>
      <c r="BH30" s="136">
        <f t="shared" si="15"/>
        <v>346981</v>
      </c>
      <c r="BI30" s="136">
        <v>0</v>
      </c>
      <c r="BJ30" s="136">
        <v>252855</v>
      </c>
      <c r="BK30" s="136">
        <v>15985</v>
      </c>
      <c r="BL30" s="136">
        <v>78141</v>
      </c>
      <c r="BM30" s="136">
        <v>2835</v>
      </c>
      <c r="BN30" s="136">
        <v>0</v>
      </c>
      <c r="BO30" s="136">
        <f t="shared" si="16"/>
        <v>2388290</v>
      </c>
      <c r="BP30" s="136">
        <f t="shared" si="17"/>
        <v>662396</v>
      </c>
      <c r="BQ30" s="136">
        <v>404065</v>
      </c>
      <c r="BR30" s="136">
        <v>155043</v>
      </c>
      <c r="BS30" s="136">
        <v>37033</v>
      </c>
      <c r="BT30" s="136">
        <v>66255</v>
      </c>
      <c r="BU30" s="136">
        <f t="shared" si="18"/>
        <v>615270</v>
      </c>
      <c r="BV30" s="136">
        <v>20551</v>
      </c>
      <c r="BW30" s="136">
        <v>468416</v>
      </c>
      <c r="BX30" s="136">
        <v>126303</v>
      </c>
      <c r="BY30" s="136">
        <v>6300</v>
      </c>
      <c r="BZ30" s="136">
        <f t="shared" si="19"/>
        <v>1103526</v>
      </c>
      <c r="CA30" s="136">
        <v>402847</v>
      </c>
      <c r="CB30" s="136">
        <v>500237</v>
      </c>
      <c r="CC30" s="136">
        <v>96565</v>
      </c>
      <c r="CD30" s="136">
        <v>103877</v>
      </c>
      <c r="CE30" s="136">
        <v>2113420</v>
      </c>
      <c r="CF30" s="136">
        <v>798</v>
      </c>
      <c r="CG30" s="136">
        <v>913662</v>
      </c>
      <c r="CH30" s="136">
        <f t="shared" si="20"/>
        <v>3651768</v>
      </c>
      <c r="CI30" s="136">
        <f aca="true" t="shared" si="85" ref="CI30:CU30">SUM(AE30,+BG30)</f>
        <v>2053481</v>
      </c>
      <c r="CJ30" s="136">
        <f t="shared" si="85"/>
        <v>1979960</v>
      </c>
      <c r="CK30" s="136">
        <f t="shared" si="85"/>
        <v>1301</v>
      </c>
      <c r="CL30" s="136">
        <f t="shared" si="85"/>
        <v>1563190</v>
      </c>
      <c r="CM30" s="136">
        <f t="shared" si="85"/>
        <v>316177</v>
      </c>
      <c r="CN30" s="136">
        <f t="shared" si="85"/>
        <v>99292</v>
      </c>
      <c r="CO30" s="136">
        <f t="shared" si="85"/>
        <v>73521</v>
      </c>
      <c r="CP30" s="136">
        <f t="shared" si="85"/>
        <v>865565</v>
      </c>
      <c r="CQ30" s="136">
        <f t="shared" si="85"/>
        <v>21557462</v>
      </c>
      <c r="CR30" s="136">
        <f t="shared" si="85"/>
        <v>6309440</v>
      </c>
      <c r="CS30" s="136">
        <f t="shared" si="85"/>
        <v>2025407</v>
      </c>
      <c r="CT30" s="136">
        <f t="shared" si="85"/>
        <v>2875934</v>
      </c>
      <c r="CU30" s="136">
        <f t="shared" si="85"/>
        <v>1069731</v>
      </c>
      <c r="CV30" s="136">
        <f>SUM(AR30,+BT30)</f>
        <v>338368</v>
      </c>
      <c r="CW30" s="136">
        <f>SUM(AS30,+BU30)</f>
        <v>5432322</v>
      </c>
      <c r="CX30" s="136">
        <f>SUM(AT30,+BV30)</f>
        <v>702263</v>
      </c>
      <c r="CY30" s="136">
        <f aca="true" t="shared" si="86" ref="CY30:DD30">SUM(AU30,+BW30)</f>
        <v>4121512</v>
      </c>
      <c r="CZ30" s="136">
        <f t="shared" si="86"/>
        <v>608547</v>
      </c>
      <c r="DA30" s="136">
        <f t="shared" si="86"/>
        <v>109182</v>
      </c>
      <c r="DB30" s="136">
        <f t="shared" si="86"/>
        <v>9695265</v>
      </c>
      <c r="DC30" s="136">
        <f t="shared" si="86"/>
        <v>4479175</v>
      </c>
      <c r="DD30" s="136">
        <f t="shared" si="86"/>
        <v>3823339</v>
      </c>
      <c r="DE30" s="136">
        <f aca="true" t="shared" si="87" ref="DE30:DJ30">SUM(BA30,+CC30)</f>
        <v>1063959</v>
      </c>
      <c r="DF30" s="136">
        <f t="shared" si="87"/>
        <v>328792</v>
      </c>
      <c r="DG30" s="136">
        <f t="shared" si="87"/>
        <v>5295532</v>
      </c>
      <c r="DH30" s="136">
        <f t="shared" si="87"/>
        <v>11253</v>
      </c>
      <c r="DI30" s="136">
        <f t="shared" si="87"/>
        <v>3283275</v>
      </c>
      <c r="DJ30" s="136">
        <f t="shared" si="87"/>
        <v>26894218</v>
      </c>
    </row>
    <row r="31" spans="1:114" s="139" customFormat="1" ht="12" customHeight="1">
      <c r="A31" s="134" t="s">
        <v>491</v>
      </c>
      <c r="B31" s="135" t="s">
        <v>492</v>
      </c>
      <c r="C31" s="134" t="s">
        <v>493</v>
      </c>
      <c r="D31" s="136">
        <f t="shared" si="0"/>
        <v>15544501</v>
      </c>
      <c r="E31" s="136">
        <f t="shared" si="1"/>
        <v>2410128</v>
      </c>
      <c r="F31" s="136">
        <v>35367</v>
      </c>
      <c r="G31" s="136">
        <v>10645</v>
      </c>
      <c r="H31" s="136">
        <v>0</v>
      </c>
      <c r="I31" s="136">
        <v>1856463</v>
      </c>
      <c r="J31" s="137" t="s">
        <v>586</v>
      </c>
      <c r="K31" s="136">
        <v>507653</v>
      </c>
      <c r="L31" s="136">
        <v>13134373</v>
      </c>
      <c r="M31" s="136">
        <f t="shared" si="2"/>
        <v>2281690</v>
      </c>
      <c r="N31" s="136">
        <f t="shared" si="3"/>
        <v>235446</v>
      </c>
      <c r="O31" s="136">
        <v>105</v>
      </c>
      <c r="P31" s="136">
        <v>44</v>
      </c>
      <c r="Q31" s="136">
        <v>0</v>
      </c>
      <c r="R31" s="136">
        <v>201194</v>
      </c>
      <c r="S31" s="137" t="s">
        <v>586</v>
      </c>
      <c r="T31" s="136">
        <v>34103</v>
      </c>
      <c r="U31" s="136">
        <v>2046244</v>
      </c>
      <c r="V31" s="136">
        <f aca="true" t="shared" si="88" ref="V31:AA31">+SUM(D31,M31)</f>
        <v>17826191</v>
      </c>
      <c r="W31" s="136">
        <f t="shared" si="88"/>
        <v>2645574</v>
      </c>
      <c r="X31" s="136">
        <f t="shared" si="88"/>
        <v>35472</v>
      </c>
      <c r="Y31" s="136">
        <f t="shared" si="88"/>
        <v>10689</v>
      </c>
      <c r="Z31" s="136">
        <f t="shared" si="88"/>
        <v>0</v>
      </c>
      <c r="AA31" s="136">
        <f t="shared" si="88"/>
        <v>2057657</v>
      </c>
      <c r="AB31" s="137" t="s">
        <v>586</v>
      </c>
      <c r="AC31" s="136">
        <f t="shared" si="5"/>
        <v>541756</v>
      </c>
      <c r="AD31" s="136">
        <f t="shared" si="6"/>
        <v>15180617</v>
      </c>
      <c r="AE31" s="136">
        <f t="shared" si="7"/>
        <v>528062</v>
      </c>
      <c r="AF31" s="136">
        <f t="shared" si="8"/>
        <v>496335</v>
      </c>
      <c r="AG31" s="136">
        <v>0</v>
      </c>
      <c r="AH31" s="136">
        <v>337051</v>
      </c>
      <c r="AI31" s="136">
        <v>159284</v>
      </c>
      <c r="AJ31" s="136">
        <v>0</v>
      </c>
      <c r="AK31" s="136">
        <v>31727</v>
      </c>
      <c r="AL31" s="136">
        <v>41210</v>
      </c>
      <c r="AM31" s="136">
        <f t="shared" si="9"/>
        <v>11432975</v>
      </c>
      <c r="AN31" s="136">
        <f t="shared" si="10"/>
        <v>1290440</v>
      </c>
      <c r="AO31" s="136">
        <v>903496</v>
      </c>
      <c r="AP31" s="136">
        <v>162623</v>
      </c>
      <c r="AQ31" s="136">
        <v>190024</v>
      </c>
      <c r="AR31" s="136">
        <v>34297</v>
      </c>
      <c r="AS31" s="136">
        <f t="shared" si="11"/>
        <v>2413541</v>
      </c>
      <c r="AT31" s="136">
        <v>217012</v>
      </c>
      <c r="AU31" s="136">
        <v>2015953</v>
      </c>
      <c r="AV31" s="136">
        <v>180576</v>
      </c>
      <c r="AW31" s="136">
        <v>9338</v>
      </c>
      <c r="AX31" s="136">
        <f t="shared" si="12"/>
        <v>7719624</v>
      </c>
      <c r="AY31" s="136">
        <v>4455870</v>
      </c>
      <c r="AZ31" s="136">
        <v>2734346</v>
      </c>
      <c r="BA31" s="136">
        <v>298173</v>
      </c>
      <c r="BB31" s="136">
        <v>231235</v>
      </c>
      <c r="BC31" s="136">
        <v>2718696</v>
      </c>
      <c r="BD31" s="136">
        <v>32</v>
      </c>
      <c r="BE31" s="136">
        <v>823558</v>
      </c>
      <c r="BF31" s="136">
        <f t="shared" si="13"/>
        <v>12784595</v>
      </c>
      <c r="BG31" s="136">
        <f t="shared" si="14"/>
        <v>20810</v>
      </c>
      <c r="BH31" s="136">
        <f t="shared" si="15"/>
        <v>20810</v>
      </c>
      <c r="BI31" s="136">
        <v>0</v>
      </c>
      <c r="BJ31" s="136">
        <v>20810</v>
      </c>
      <c r="BK31" s="136">
        <v>0</v>
      </c>
      <c r="BL31" s="136">
        <v>0</v>
      </c>
      <c r="BM31" s="136">
        <v>0</v>
      </c>
      <c r="BN31" s="136">
        <v>118920</v>
      </c>
      <c r="BO31" s="136">
        <f t="shared" si="16"/>
        <v>1027217</v>
      </c>
      <c r="BP31" s="136">
        <f t="shared" si="17"/>
        <v>166421</v>
      </c>
      <c r="BQ31" s="136">
        <v>146613</v>
      </c>
      <c r="BR31" s="136">
        <v>0</v>
      </c>
      <c r="BS31" s="136">
        <v>19808</v>
      </c>
      <c r="BT31" s="136">
        <v>0</v>
      </c>
      <c r="BU31" s="136">
        <f t="shared" si="18"/>
        <v>227466</v>
      </c>
      <c r="BV31" s="136">
        <v>476</v>
      </c>
      <c r="BW31" s="136">
        <v>226990</v>
      </c>
      <c r="BX31" s="136">
        <v>0</v>
      </c>
      <c r="BY31" s="136">
        <v>0</v>
      </c>
      <c r="BZ31" s="136">
        <f t="shared" si="19"/>
        <v>633330</v>
      </c>
      <c r="CA31" s="136">
        <v>280476</v>
      </c>
      <c r="CB31" s="136">
        <v>340703</v>
      </c>
      <c r="CC31" s="136">
        <v>729</v>
      </c>
      <c r="CD31" s="136">
        <v>11422</v>
      </c>
      <c r="CE31" s="136">
        <v>1111740</v>
      </c>
      <c r="CF31" s="136">
        <v>0</v>
      </c>
      <c r="CG31" s="136">
        <v>3003</v>
      </c>
      <c r="CH31" s="136">
        <f t="shared" si="20"/>
        <v>1051030</v>
      </c>
      <c r="CI31" s="136">
        <f aca="true" t="shared" si="89" ref="CI31:CW31">SUM(AE31,+BG31)</f>
        <v>548872</v>
      </c>
      <c r="CJ31" s="136">
        <f t="shared" si="89"/>
        <v>517145</v>
      </c>
      <c r="CK31" s="136">
        <f t="shared" si="89"/>
        <v>0</v>
      </c>
      <c r="CL31" s="136">
        <f t="shared" si="89"/>
        <v>357861</v>
      </c>
      <c r="CM31" s="136">
        <f t="shared" si="89"/>
        <v>159284</v>
      </c>
      <c r="CN31" s="136">
        <f t="shared" si="89"/>
        <v>0</v>
      </c>
      <c r="CO31" s="136">
        <f t="shared" si="89"/>
        <v>31727</v>
      </c>
      <c r="CP31" s="136">
        <f t="shared" si="89"/>
        <v>160130</v>
      </c>
      <c r="CQ31" s="136">
        <f t="shared" si="89"/>
        <v>12460192</v>
      </c>
      <c r="CR31" s="136">
        <f t="shared" si="89"/>
        <v>1456861</v>
      </c>
      <c r="CS31" s="136">
        <f t="shared" si="89"/>
        <v>1050109</v>
      </c>
      <c r="CT31" s="136">
        <f t="shared" si="89"/>
        <v>162623</v>
      </c>
      <c r="CU31" s="136">
        <f t="shared" si="89"/>
        <v>209832</v>
      </c>
      <c r="CV31" s="136">
        <f t="shared" si="89"/>
        <v>34297</v>
      </c>
      <c r="CW31" s="136">
        <f t="shared" si="89"/>
        <v>2641007</v>
      </c>
      <c r="CX31" s="136">
        <f>SUM(AT31,+BV31)</f>
        <v>217488</v>
      </c>
      <c r="CY31" s="136">
        <f aca="true" t="shared" si="90" ref="CY31:DJ31">SUM(AU31,+BW31)</f>
        <v>2242943</v>
      </c>
      <c r="CZ31" s="136">
        <f t="shared" si="90"/>
        <v>180576</v>
      </c>
      <c r="DA31" s="136">
        <f t="shared" si="90"/>
        <v>9338</v>
      </c>
      <c r="DB31" s="136">
        <f t="shared" si="90"/>
        <v>8352954</v>
      </c>
      <c r="DC31" s="136">
        <f t="shared" si="90"/>
        <v>4736346</v>
      </c>
      <c r="DD31" s="136">
        <f t="shared" si="90"/>
        <v>3075049</v>
      </c>
      <c r="DE31" s="136">
        <f t="shared" si="90"/>
        <v>298902</v>
      </c>
      <c r="DF31" s="136">
        <f t="shared" si="90"/>
        <v>242657</v>
      </c>
      <c r="DG31" s="136">
        <f t="shared" si="90"/>
        <v>3830436</v>
      </c>
      <c r="DH31" s="136">
        <f t="shared" si="90"/>
        <v>32</v>
      </c>
      <c r="DI31" s="136">
        <f t="shared" si="90"/>
        <v>826561</v>
      </c>
      <c r="DJ31" s="136">
        <f t="shared" si="90"/>
        <v>13835625</v>
      </c>
    </row>
    <row r="32" spans="1:114" s="139" customFormat="1" ht="12" customHeight="1">
      <c r="A32" s="134" t="s">
        <v>499</v>
      </c>
      <c r="B32" s="135" t="s">
        <v>500</v>
      </c>
      <c r="C32" s="134" t="s">
        <v>475</v>
      </c>
      <c r="D32" s="136">
        <f t="shared" si="0"/>
        <v>36358464</v>
      </c>
      <c r="E32" s="136">
        <f t="shared" si="1"/>
        <v>10650017</v>
      </c>
      <c r="F32" s="136">
        <v>45932</v>
      </c>
      <c r="G32" s="136">
        <v>146020</v>
      </c>
      <c r="H32" s="136">
        <v>656100</v>
      </c>
      <c r="I32" s="136">
        <v>5397310</v>
      </c>
      <c r="J32" s="137" t="s">
        <v>586</v>
      </c>
      <c r="K32" s="136">
        <v>4404655</v>
      </c>
      <c r="L32" s="136">
        <v>25708447</v>
      </c>
      <c r="M32" s="136">
        <f t="shared" si="2"/>
        <v>4152283</v>
      </c>
      <c r="N32" s="136">
        <f t="shared" si="3"/>
        <v>1009639</v>
      </c>
      <c r="O32" s="136">
        <v>2016</v>
      </c>
      <c r="P32" s="136">
        <v>4166</v>
      </c>
      <c r="Q32" s="136">
        <v>27200</v>
      </c>
      <c r="R32" s="136">
        <v>920503</v>
      </c>
      <c r="S32" s="137" t="s">
        <v>586</v>
      </c>
      <c r="T32" s="136">
        <v>55754</v>
      </c>
      <c r="U32" s="136">
        <v>3142644</v>
      </c>
      <c r="V32" s="136">
        <f aca="true" t="shared" si="91" ref="V32:AA32">+SUM(D32,M32)</f>
        <v>40510747</v>
      </c>
      <c r="W32" s="136">
        <f t="shared" si="91"/>
        <v>11659656</v>
      </c>
      <c r="X32" s="136">
        <f t="shared" si="91"/>
        <v>47948</v>
      </c>
      <c r="Y32" s="136">
        <f t="shared" si="91"/>
        <v>150186</v>
      </c>
      <c r="Z32" s="136">
        <f t="shared" si="91"/>
        <v>683300</v>
      </c>
      <c r="AA32" s="136">
        <f t="shared" si="91"/>
        <v>6317813</v>
      </c>
      <c r="AB32" s="137" t="s">
        <v>586</v>
      </c>
      <c r="AC32" s="136">
        <f t="shared" si="5"/>
        <v>4460409</v>
      </c>
      <c r="AD32" s="136">
        <f t="shared" si="6"/>
        <v>28851091</v>
      </c>
      <c r="AE32" s="136">
        <f t="shared" si="7"/>
        <v>504558</v>
      </c>
      <c r="AF32" s="136">
        <f t="shared" si="8"/>
        <v>487119</v>
      </c>
      <c r="AG32" s="136">
        <v>0</v>
      </c>
      <c r="AH32" s="136">
        <v>323054</v>
      </c>
      <c r="AI32" s="136">
        <v>164065</v>
      </c>
      <c r="AJ32" s="136">
        <v>0</v>
      </c>
      <c r="AK32" s="136">
        <v>17439</v>
      </c>
      <c r="AL32" s="136">
        <v>818463</v>
      </c>
      <c r="AM32" s="136">
        <f t="shared" si="9"/>
        <v>28583684</v>
      </c>
      <c r="AN32" s="136">
        <f t="shared" si="10"/>
        <v>12569808</v>
      </c>
      <c r="AO32" s="136">
        <v>3754466</v>
      </c>
      <c r="AP32" s="136">
        <v>6770022</v>
      </c>
      <c r="AQ32" s="136">
        <v>1974227</v>
      </c>
      <c r="AR32" s="136">
        <v>71093</v>
      </c>
      <c r="AS32" s="136">
        <f t="shared" si="11"/>
        <v>7961206</v>
      </c>
      <c r="AT32" s="136">
        <v>1589416</v>
      </c>
      <c r="AU32" s="136">
        <v>5440242</v>
      </c>
      <c r="AV32" s="136">
        <v>931548</v>
      </c>
      <c r="AW32" s="136">
        <v>141090</v>
      </c>
      <c r="AX32" s="136">
        <f t="shared" si="12"/>
        <v>7880395</v>
      </c>
      <c r="AY32" s="136">
        <v>5063852</v>
      </c>
      <c r="AZ32" s="136">
        <v>2470325</v>
      </c>
      <c r="BA32" s="136">
        <v>268519</v>
      </c>
      <c r="BB32" s="136">
        <v>77699</v>
      </c>
      <c r="BC32" s="136">
        <v>2861801</v>
      </c>
      <c r="BD32" s="136">
        <v>31185</v>
      </c>
      <c r="BE32" s="136">
        <v>3589958</v>
      </c>
      <c r="BF32" s="136">
        <f t="shared" si="13"/>
        <v>32678200</v>
      </c>
      <c r="BG32" s="136">
        <f t="shared" si="14"/>
        <v>29568</v>
      </c>
      <c r="BH32" s="136">
        <f t="shared" si="15"/>
        <v>29568</v>
      </c>
      <c r="BI32" s="136">
        <v>0</v>
      </c>
      <c r="BJ32" s="136">
        <v>29568</v>
      </c>
      <c r="BK32" s="136">
        <v>0</v>
      </c>
      <c r="BL32" s="136">
        <v>0</v>
      </c>
      <c r="BM32" s="136">
        <v>0</v>
      </c>
      <c r="BN32" s="136">
        <v>13162</v>
      </c>
      <c r="BO32" s="136">
        <f t="shared" si="16"/>
        <v>2648233</v>
      </c>
      <c r="BP32" s="136">
        <f t="shared" si="17"/>
        <v>508354</v>
      </c>
      <c r="BQ32" s="136">
        <v>326389</v>
      </c>
      <c r="BR32" s="136">
        <v>153962</v>
      </c>
      <c r="BS32" s="136">
        <v>28003</v>
      </c>
      <c r="BT32" s="136">
        <v>0</v>
      </c>
      <c r="BU32" s="136">
        <f t="shared" si="18"/>
        <v>396431</v>
      </c>
      <c r="BV32" s="136">
        <v>135915</v>
      </c>
      <c r="BW32" s="136">
        <v>260516</v>
      </c>
      <c r="BX32" s="136">
        <v>0</v>
      </c>
      <c r="BY32" s="136">
        <v>11235</v>
      </c>
      <c r="BZ32" s="136">
        <f t="shared" si="19"/>
        <v>1731854</v>
      </c>
      <c r="CA32" s="136">
        <v>1153802</v>
      </c>
      <c r="CB32" s="136">
        <v>526378</v>
      </c>
      <c r="CC32" s="136">
        <v>2161</v>
      </c>
      <c r="CD32" s="136">
        <v>49513</v>
      </c>
      <c r="CE32" s="136">
        <v>1312835</v>
      </c>
      <c r="CF32" s="136">
        <v>359</v>
      </c>
      <c r="CG32" s="136">
        <v>148485</v>
      </c>
      <c r="CH32" s="136">
        <f t="shared" si="20"/>
        <v>2826286</v>
      </c>
      <c r="CI32" s="136">
        <f aca="true" t="shared" si="92" ref="CI32:CX32">SUM(AE32,+BG32)</f>
        <v>534126</v>
      </c>
      <c r="CJ32" s="136">
        <f t="shared" si="92"/>
        <v>516687</v>
      </c>
      <c r="CK32" s="136">
        <f t="shared" si="92"/>
        <v>0</v>
      </c>
      <c r="CL32" s="136">
        <f t="shared" si="92"/>
        <v>352622</v>
      </c>
      <c r="CM32" s="136">
        <f t="shared" si="92"/>
        <v>164065</v>
      </c>
      <c r="CN32" s="136">
        <f t="shared" si="92"/>
        <v>0</v>
      </c>
      <c r="CO32" s="136">
        <f t="shared" si="92"/>
        <v>17439</v>
      </c>
      <c r="CP32" s="136">
        <f t="shared" si="92"/>
        <v>831625</v>
      </c>
      <c r="CQ32" s="136">
        <f t="shared" si="92"/>
        <v>31231917</v>
      </c>
      <c r="CR32" s="136">
        <f t="shared" si="92"/>
        <v>13078162</v>
      </c>
      <c r="CS32" s="136">
        <f t="shared" si="92"/>
        <v>4080855</v>
      </c>
      <c r="CT32" s="136">
        <f t="shared" si="92"/>
        <v>6923984</v>
      </c>
      <c r="CU32" s="136">
        <f t="shared" si="92"/>
        <v>2002230</v>
      </c>
      <c r="CV32" s="136">
        <f t="shared" si="92"/>
        <v>71093</v>
      </c>
      <c r="CW32" s="136">
        <f t="shared" si="92"/>
        <v>8357637</v>
      </c>
      <c r="CX32" s="136">
        <f t="shared" si="92"/>
        <v>1725331</v>
      </c>
      <c r="CY32" s="136">
        <f aca="true" t="shared" si="93" ref="CY32:DJ32">SUM(AU32,+BW32)</f>
        <v>5700758</v>
      </c>
      <c r="CZ32" s="136">
        <f t="shared" si="93"/>
        <v>931548</v>
      </c>
      <c r="DA32" s="136">
        <f t="shared" si="93"/>
        <v>152325</v>
      </c>
      <c r="DB32" s="136">
        <f t="shared" si="93"/>
        <v>9612249</v>
      </c>
      <c r="DC32" s="136">
        <f t="shared" si="93"/>
        <v>6217654</v>
      </c>
      <c r="DD32" s="136">
        <f t="shared" si="93"/>
        <v>2996703</v>
      </c>
      <c r="DE32" s="136">
        <f t="shared" si="93"/>
        <v>270680</v>
      </c>
      <c r="DF32" s="136">
        <f t="shared" si="93"/>
        <v>127212</v>
      </c>
      <c r="DG32" s="136">
        <f t="shared" si="93"/>
        <v>4174636</v>
      </c>
      <c r="DH32" s="136">
        <f t="shared" si="93"/>
        <v>31544</v>
      </c>
      <c r="DI32" s="136">
        <f t="shared" si="93"/>
        <v>3738443</v>
      </c>
      <c r="DJ32" s="136">
        <f t="shared" si="93"/>
        <v>35504486</v>
      </c>
    </row>
    <row r="33" spans="1:114" s="139" customFormat="1" ht="12" customHeight="1">
      <c r="A33" s="134" t="s">
        <v>359</v>
      </c>
      <c r="B33" s="135" t="s">
        <v>360</v>
      </c>
      <c r="C33" s="134" t="s">
        <v>285</v>
      </c>
      <c r="D33" s="136">
        <f t="shared" si="0"/>
        <v>109468750</v>
      </c>
      <c r="E33" s="136">
        <f t="shared" si="1"/>
        <v>18096951</v>
      </c>
      <c r="F33" s="136">
        <v>256350</v>
      </c>
      <c r="G33" s="136">
        <v>133198</v>
      </c>
      <c r="H33" s="136">
        <v>490600</v>
      </c>
      <c r="I33" s="136">
        <v>10440217</v>
      </c>
      <c r="J33" s="137" t="s">
        <v>586</v>
      </c>
      <c r="K33" s="136">
        <v>6776586</v>
      </c>
      <c r="L33" s="136">
        <v>91371799</v>
      </c>
      <c r="M33" s="136">
        <f t="shared" si="2"/>
        <v>8835638</v>
      </c>
      <c r="N33" s="136">
        <f t="shared" si="3"/>
        <v>1166467</v>
      </c>
      <c r="O33" s="136">
        <v>27847</v>
      </c>
      <c r="P33" s="136">
        <v>16546</v>
      </c>
      <c r="Q33" s="136">
        <v>488300</v>
      </c>
      <c r="R33" s="136">
        <v>599914</v>
      </c>
      <c r="S33" s="137" t="s">
        <v>586</v>
      </c>
      <c r="T33" s="136">
        <v>33860</v>
      </c>
      <c r="U33" s="136">
        <v>7669171</v>
      </c>
      <c r="V33" s="136">
        <f aca="true" t="shared" si="94" ref="V33:AA33">+SUM(D33,M33)</f>
        <v>118304388</v>
      </c>
      <c r="W33" s="136">
        <f t="shared" si="94"/>
        <v>19263418</v>
      </c>
      <c r="X33" s="136">
        <f t="shared" si="94"/>
        <v>284197</v>
      </c>
      <c r="Y33" s="136">
        <f t="shared" si="94"/>
        <v>149744</v>
      </c>
      <c r="Z33" s="136">
        <f t="shared" si="94"/>
        <v>978900</v>
      </c>
      <c r="AA33" s="136">
        <f t="shared" si="94"/>
        <v>11040131</v>
      </c>
      <c r="AB33" s="137" t="s">
        <v>586</v>
      </c>
      <c r="AC33" s="136">
        <f t="shared" si="5"/>
        <v>6810446</v>
      </c>
      <c r="AD33" s="136">
        <f t="shared" si="6"/>
        <v>99040970</v>
      </c>
      <c r="AE33" s="136">
        <f t="shared" si="7"/>
        <v>1356326</v>
      </c>
      <c r="AF33" s="136">
        <f t="shared" si="8"/>
        <v>1320969</v>
      </c>
      <c r="AG33" s="136">
        <v>0</v>
      </c>
      <c r="AH33" s="136">
        <v>1173802</v>
      </c>
      <c r="AI33" s="136">
        <v>45073</v>
      </c>
      <c r="AJ33" s="136">
        <v>102094</v>
      </c>
      <c r="AK33" s="136">
        <v>35357</v>
      </c>
      <c r="AL33" s="136">
        <v>1161658</v>
      </c>
      <c r="AM33" s="136">
        <f t="shared" si="9"/>
        <v>93856623</v>
      </c>
      <c r="AN33" s="136">
        <f t="shared" si="10"/>
        <v>44559308</v>
      </c>
      <c r="AO33" s="136">
        <v>8094098</v>
      </c>
      <c r="AP33" s="136">
        <v>28974364</v>
      </c>
      <c r="AQ33" s="136">
        <v>7460917</v>
      </c>
      <c r="AR33" s="136">
        <v>29929</v>
      </c>
      <c r="AS33" s="136">
        <f t="shared" si="11"/>
        <v>20056206</v>
      </c>
      <c r="AT33" s="136">
        <v>5162044</v>
      </c>
      <c r="AU33" s="136">
        <v>14426957</v>
      </c>
      <c r="AV33" s="136">
        <v>467205</v>
      </c>
      <c r="AW33" s="136">
        <v>558442</v>
      </c>
      <c r="AX33" s="136">
        <f t="shared" si="12"/>
        <v>28677942</v>
      </c>
      <c r="AY33" s="136">
        <v>20109589</v>
      </c>
      <c r="AZ33" s="136">
        <v>7044447</v>
      </c>
      <c r="BA33" s="136">
        <v>1216681</v>
      </c>
      <c r="BB33" s="136">
        <v>307225</v>
      </c>
      <c r="BC33" s="136">
        <v>9990593</v>
      </c>
      <c r="BD33" s="136">
        <v>4725</v>
      </c>
      <c r="BE33" s="136">
        <v>3103550</v>
      </c>
      <c r="BF33" s="136">
        <f t="shared" si="13"/>
        <v>98316499</v>
      </c>
      <c r="BG33" s="136">
        <f t="shared" si="14"/>
        <v>1008472</v>
      </c>
      <c r="BH33" s="136">
        <f t="shared" si="15"/>
        <v>982985</v>
      </c>
      <c r="BI33" s="136">
        <v>0</v>
      </c>
      <c r="BJ33" s="136">
        <v>723076</v>
      </c>
      <c r="BK33" s="136">
        <v>259909</v>
      </c>
      <c r="BL33" s="136">
        <v>0</v>
      </c>
      <c r="BM33" s="136">
        <v>25487</v>
      </c>
      <c r="BN33" s="136">
        <v>87455</v>
      </c>
      <c r="BO33" s="136">
        <f t="shared" si="16"/>
        <v>6364315</v>
      </c>
      <c r="BP33" s="136">
        <f t="shared" si="17"/>
        <v>1472430</v>
      </c>
      <c r="BQ33" s="136">
        <v>934082</v>
      </c>
      <c r="BR33" s="136">
        <v>385863</v>
      </c>
      <c r="BS33" s="136">
        <v>152485</v>
      </c>
      <c r="BT33" s="136">
        <v>0</v>
      </c>
      <c r="BU33" s="136">
        <f t="shared" si="18"/>
        <v>1520753</v>
      </c>
      <c r="BV33" s="136">
        <v>259401</v>
      </c>
      <c r="BW33" s="136">
        <v>1260380</v>
      </c>
      <c r="BX33" s="136">
        <v>972</v>
      </c>
      <c r="BY33" s="136">
        <v>0</v>
      </c>
      <c r="BZ33" s="136">
        <f t="shared" si="19"/>
        <v>3359057</v>
      </c>
      <c r="CA33" s="136">
        <v>2173978</v>
      </c>
      <c r="CB33" s="136">
        <v>730753</v>
      </c>
      <c r="CC33" s="136">
        <v>216100</v>
      </c>
      <c r="CD33" s="136">
        <v>238226</v>
      </c>
      <c r="CE33" s="136">
        <v>799401</v>
      </c>
      <c r="CF33" s="136">
        <v>12075</v>
      </c>
      <c r="CG33" s="136">
        <v>575995</v>
      </c>
      <c r="CH33" s="136">
        <f t="shared" si="20"/>
        <v>7948782</v>
      </c>
      <c r="CI33" s="136">
        <f aca="true" t="shared" si="95" ref="CI33:DJ33">SUM(AE33,+BG33)</f>
        <v>2364798</v>
      </c>
      <c r="CJ33" s="136">
        <f t="shared" si="95"/>
        <v>2303954</v>
      </c>
      <c r="CK33" s="136">
        <f t="shared" si="95"/>
        <v>0</v>
      </c>
      <c r="CL33" s="136">
        <f t="shared" si="95"/>
        <v>1896878</v>
      </c>
      <c r="CM33" s="136">
        <f t="shared" si="95"/>
        <v>304982</v>
      </c>
      <c r="CN33" s="136">
        <f t="shared" si="95"/>
        <v>102094</v>
      </c>
      <c r="CO33" s="136">
        <f t="shared" si="95"/>
        <v>60844</v>
      </c>
      <c r="CP33" s="136">
        <f t="shared" si="95"/>
        <v>1249113</v>
      </c>
      <c r="CQ33" s="136">
        <f t="shared" si="95"/>
        <v>100220938</v>
      </c>
      <c r="CR33" s="136">
        <f t="shared" si="95"/>
        <v>46031738</v>
      </c>
      <c r="CS33" s="136">
        <f t="shared" si="95"/>
        <v>9028180</v>
      </c>
      <c r="CT33" s="136">
        <f t="shared" si="95"/>
        <v>29360227</v>
      </c>
      <c r="CU33" s="136">
        <f t="shared" si="95"/>
        <v>7613402</v>
      </c>
      <c r="CV33" s="136">
        <f t="shared" si="95"/>
        <v>29929</v>
      </c>
      <c r="CW33" s="136">
        <f t="shared" si="95"/>
        <v>21576959</v>
      </c>
      <c r="CX33" s="136">
        <f t="shared" si="95"/>
        <v>5421445</v>
      </c>
      <c r="CY33" s="136">
        <f t="shared" si="95"/>
        <v>15687337</v>
      </c>
      <c r="CZ33" s="136">
        <f t="shared" si="95"/>
        <v>468177</v>
      </c>
      <c r="DA33" s="136">
        <f t="shared" si="95"/>
        <v>558442</v>
      </c>
      <c r="DB33" s="136">
        <f t="shared" si="95"/>
        <v>32036999</v>
      </c>
      <c r="DC33" s="136">
        <f t="shared" si="95"/>
        <v>22283567</v>
      </c>
      <c r="DD33" s="136">
        <f t="shared" si="95"/>
        <v>7775200</v>
      </c>
      <c r="DE33" s="136">
        <f t="shared" si="95"/>
        <v>1432781</v>
      </c>
      <c r="DF33" s="136">
        <f t="shared" si="95"/>
        <v>545451</v>
      </c>
      <c r="DG33" s="136">
        <f t="shared" si="95"/>
        <v>10789994</v>
      </c>
      <c r="DH33" s="136">
        <f t="shared" si="95"/>
        <v>16800</v>
      </c>
      <c r="DI33" s="136">
        <f t="shared" si="95"/>
        <v>3679545</v>
      </c>
      <c r="DJ33" s="136">
        <f t="shared" si="95"/>
        <v>106265281</v>
      </c>
    </row>
    <row r="34" spans="1:114" s="139" customFormat="1" ht="12" customHeight="1">
      <c r="A34" s="134" t="s">
        <v>322</v>
      </c>
      <c r="B34" s="135" t="s">
        <v>362</v>
      </c>
      <c r="C34" s="134" t="s">
        <v>285</v>
      </c>
      <c r="D34" s="136">
        <f t="shared" si="0"/>
        <v>77489164</v>
      </c>
      <c r="E34" s="136">
        <f t="shared" si="1"/>
        <v>20591502</v>
      </c>
      <c r="F34" s="136">
        <v>1240383</v>
      </c>
      <c r="G34" s="136">
        <v>52007</v>
      </c>
      <c r="H34" s="136">
        <v>8132200</v>
      </c>
      <c r="I34" s="136">
        <v>7486202</v>
      </c>
      <c r="J34" s="137" t="s">
        <v>586</v>
      </c>
      <c r="K34" s="136">
        <v>3680710</v>
      </c>
      <c r="L34" s="136">
        <v>56897662</v>
      </c>
      <c r="M34" s="136">
        <f t="shared" si="2"/>
        <v>5368084</v>
      </c>
      <c r="N34" s="136">
        <f t="shared" si="3"/>
        <v>1511377</v>
      </c>
      <c r="O34" s="136">
        <v>2781</v>
      </c>
      <c r="P34" s="136">
        <v>61455</v>
      </c>
      <c r="Q34" s="136">
        <v>600</v>
      </c>
      <c r="R34" s="136">
        <v>1378764</v>
      </c>
      <c r="S34" s="137" t="s">
        <v>586</v>
      </c>
      <c r="T34" s="136">
        <v>67777</v>
      </c>
      <c r="U34" s="136">
        <v>3856707</v>
      </c>
      <c r="V34" s="136">
        <f aca="true" t="shared" si="96" ref="V34:AA34">+SUM(D34,M34)</f>
        <v>82857248</v>
      </c>
      <c r="W34" s="136">
        <f t="shared" si="96"/>
        <v>22102879</v>
      </c>
      <c r="X34" s="136">
        <f t="shared" si="96"/>
        <v>1243164</v>
      </c>
      <c r="Y34" s="136">
        <f t="shared" si="96"/>
        <v>113462</v>
      </c>
      <c r="Z34" s="136">
        <f t="shared" si="96"/>
        <v>8132800</v>
      </c>
      <c r="AA34" s="136">
        <f t="shared" si="96"/>
        <v>8864966</v>
      </c>
      <c r="AB34" s="137" t="s">
        <v>586</v>
      </c>
      <c r="AC34" s="136">
        <f t="shared" si="5"/>
        <v>3748487</v>
      </c>
      <c r="AD34" s="136">
        <f t="shared" si="6"/>
        <v>60754369</v>
      </c>
      <c r="AE34" s="136">
        <f t="shared" si="7"/>
        <v>9745524</v>
      </c>
      <c r="AF34" s="136">
        <f t="shared" si="8"/>
        <v>9737249</v>
      </c>
      <c r="AG34" s="136">
        <v>47440</v>
      </c>
      <c r="AH34" s="136">
        <v>9215386</v>
      </c>
      <c r="AI34" s="136">
        <v>242316</v>
      </c>
      <c r="AJ34" s="136">
        <v>232107</v>
      </c>
      <c r="AK34" s="136">
        <v>8275</v>
      </c>
      <c r="AL34" s="136">
        <v>633867</v>
      </c>
      <c r="AM34" s="136">
        <f t="shared" si="9"/>
        <v>59811555</v>
      </c>
      <c r="AN34" s="136">
        <f t="shared" si="10"/>
        <v>27605740</v>
      </c>
      <c r="AO34" s="136">
        <v>6188869</v>
      </c>
      <c r="AP34" s="136">
        <v>15605086</v>
      </c>
      <c r="AQ34" s="136">
        <v>5424872</v>
      </c>
      <c r="AR34" s="136">
        <v>386913</v>
      </c>
      <c r="AS34" s="136">
        <f t="shared" si="11"/>
        <v>10941166</v>
      </c>
      <c r="AT34" s="136">
        <v>2095771</v>
      </c>
      <c r="AU34" s="136">
        <v>7873586</v>
      </c>
      <c r="AV34" s="136">
        <v>971809</v>
      </c>
      <c r="AW34" s="136">
        <v>2613855</v>
      </c>
      <c r="AX34" s="136">
        <f t="shared" si="12"/>
        <v>18636744</v>
      </c>
      <c r="AY34" s="136">
        <v>7950717</v>
      </c>
      <c r="AZ34" s="136">
        <v>9186646</v>
      </c>
      <c r="BA34" s="136">
        <v>1119304</v>
      </c>
      <c r="BB34" s="136">
        <v>380077</v>
      </c>
      <c r="BC34" s="136">
        <v>5308424</v>
      </c>
      <c r="BD34" s="136">
        <v>14050</v>
      </c>
      <c r="BE34" s="136">
        <v>1989794</v>
      </c>
      <c r="BF34" s="136">
        <f t="shared" si="13"/>
        <v>71546873</v>
      </c>
      <c r="BG34" s="136">
        <f t="shared" si="14"/>
        <v>229217</v>
      </c>
      <c r="BH34" s="136">
        <f t="shared" si="15"/>
        <v>229217</v>
      </c>
      <c r="BI34" s="136">
        <v>43884</v>
      </c>
      <c r="BJ34" s="136">
        <v>137952</v>
      </c>
      <c r="BK34" s="136">
        <v>0</v>
      </c>
      <c r="BL34" s="136">
        <v>47381</v>
      </c>
      <c r="BM34" s="136">
        <v>0</v>
      </c>
      <c r="BN34" s="136">
        <v>163223</v>
      </c>
      <c r="BO34" s="136">
        <f t="shared" si="16"/>
        <v>4089895</v>
      </c>
      <c r="BP34" s="136">
        <f t="shared" si="17"/>
        <v>1588477</v>
      </c>
      <c r="BQ34" s="136">
        <v>726127</v>
      </c>
      <c r="BR34" s="136">
        <v>409052</v>
      </c>
      <c r="BS34" s="136">
        <v>421125</v>
      </c>
      <c r="BT34" s="136">
        <v>32173</v>
      </c>
      <c r="BU34" s="136">
        <f t="shared" si="18"/>
        <v>945480</v>
      </c>
      <c r="BV34" s="136">
        <v>179777</v>
      </c>
      <c r="BW34" s="136">
        <v>717530</v>
      </c>
      <c r="BX34" s="136">
        <v>48173</v>
      </c>
      <c r="BY34" s="136">
        <v>5758</v>
      </c>
      <c r="BZ34" s="136">
        <f t="shared" si="19"/>
        <v>1550005</v>
      </c>
      <c r="CA34" s="136">
        <v>783629</v>
      </c>
      <c r="CB34" s="136">
        <v>531800</v>
      </c>
      <c r="CC34" s="136">
        <v>192490</v>
      </c>
      <c r="CD34" s="136">
        <v>42086</v>
      </c>
      <c r="CE34" s="136">
        <v>715106</v>
      </c>
      <c r="CF34" s="136">
        <v>175</v>
      </c>
      <c r="CG34" s="136">
        <v>170643</v>
      </c>
      <c r="CH34" s="136">
        <f t="shared" si="20"/>
        <v>4489755</v>
      </c>
      <c r="CI34" s="136">
        <f aca="true" t="shared" si="97" ref="CI34:CW35">SUM(AE34,+BG34)</f>
        <v>9974741</v>
      </c>
      <c r="CJ34" s="136">
        <f t="shared" si="97"/>
        <v>9966466</v>
      </c>
      <c r="CK34" s="136">
        <f t="shared" si="97"/>
        <v>91324</v>
      </c>
      <c r="CL34" s="136">
        <f t="shared" si="97"/>
        <v>9353338</v>
      </c>
      <c r="CM34" s="136">
        <f t="shared" si="97"/>
        <v>242316</v>
      </c>
      <c r="CN34" s="136">
        <f t="shared" si="97"/>
        <v>279488</v>
      </c>
      <c r="CO34" s="136">
        <f t="shared" si="97"/>
        <v>8275</v>
      </c>
      <c r="CP34" s="136">
        <f t="shared" si="97"/>
        <v>797090</v>
      </c>
      <c r="CQ34" s="136">
        <f t="shared" si="97"/>
        <v>63901450</v>
      </c>
      <c r="CR34" s="136">
        <f t="shared" si="97"/>
        <v>29194217</v>
      </c>
      <c r="CS34" s="136">
        <f t="shared" si="97"/>
        <v>6914996</v>
      </c>
      <c r="CT34" s="136">
        <f t="shared" si="97"/>
        <v>16014138</v>
      </c>
      <c r="CU34" s="136">
        <f t="shared" si="97"/>
        <v>5845997</v>
      </c>
      <c r="CV34" s="136">
        <f t="shared" si="97"/>
        <v>419086</v>
      </c>
      <c r="CW34" s="136">
        <f t="shared" si="97"/>
        <v>11886646</v>
      </c>
      <c r="CX34" s="136">
        <f aca="true" t="shared" si="98" ref="CX34:DJ34">SUM(AT34,+BV34)</f>
        <v>2275548</v>
      </c>
      <c r="CY34" s="136">
        <f t="shared" si="98"/>
        <v>8591116</v>
      </c>
      <c r="CZ34" s="136">
        <f t="shared" si="98"/>
        <v>1019982</v>
      </c>
      <c r="DA34" s="136">
        <f t="shared" si="98"/>
        <v>2619613</v>
      </c>
      <c r="DB34" s="136">
        <f t="shared" si="98"/>
        <v>20186749</v>
      </c>
      <c r="DC34" s="136">
        <f t="shared" si="98"/>
        <v>8734346</v>
      </c>
      <c r="DD34" s="136">
        <f t="shared" si="98"/>
        <v>9718446</v>
      </c>
      <c r="DE34" s="136">
        <f t="shared" si="98"/>
        <v>1311794</v>
      </c>
      <c r="DF34" s="136">
        <f t="shared" si="98"/>
        <v>422163</v>
      </c>
      <c r="DG34" s="136">
        <f t="shared" si="98"/>
        <v>6023530</v>
      </c>
      <c r="DH34" s="136">
        <f t="shared" si="98"/>
        <v>14225</v>
      </c>
      <c r="DI34" s="136">
        <f t="shared" si="98"/>
        <v>2160437</v>
      </c>
      <c r="DJ34" s="136">
        <f t="shared" si="98"/>
        <v>76036628</v>
      </c>
    </row>
    <row r="35" spans="1:114" s="139" customFormat="1" ht="12" customHeight="1">
      <c r="A35" s="134" t="s">
        <v>512</v>
      </c>
      <c r="B35" s="135" t="s">
        <v>513</v>
      </c>
      <c r="C35" s="134" t="s">
        <v>503</v>
      </c>
      <c r="D35" s="136">
        <f t="shared" si="0"/>
        <v>20800978</v>
      </c>
      <c r="E35" s="136">
        <f t="shared" si="1"/>
        <v>3375697</v>
      </c>
      <c r="F35" s="136">
        <v>44721</v>
      </c>
      <c r="G35" s="136">
        <v>49239</v>
      </c>
      <c r="H35" s="136">
        <v>329995</v>
      </c>
      <c r="I35" s="136">
        <v>2401349</v>
      </c>
      <c r="J35" s="137" t="s">
        <v>586</v>
      </c>
      <c r="K35" s="136">
        <v>550393</v>
      </c>
      <c r="L35" s="136">
        <v>17425281</v>
      </c>
      <c r="M35" s="136">
        <f t="shared" si="2"/>
        <v>5530355</v>
      </c>
      <c r="N35" s="136">
        <f t="shared" si="3"/>
        <v>727819</v>
      </c>
      <c r="O35" s="136">
        <v>38303</v>
      </c>
      <c r="P35" s="136">
        <v>7275</v>
      </c>
      <c r="Q35" s="136">
        <v>39400</v>
      </c>
      <c r="R35" s="136">
        <v>553543</v>
      </c>
      <c r="S35" s="137" t="s">
        <v>586</v>
      </c>
      <c r="T35" s="136">
        <v>89298</v>
      </c>
      <c r="U35" s="136">
        <v>4802536</v>
      </c>
      <c r="V35" s="136">
        <f aca="true" t="shared" si="99" ref="V35:AA35">+SUM(D35,M35)</f>
        <v>26331333</v>
      </c>
      <c r="W35" s="136">
        <f t="shared" si="99"/>
        <v>4103516</v>
      </c>
      <c r="X35" s="136">
        <f t="shared" si="99"/>
        <v>83024</v>
      </c>
      <c r="Y35" s="136">
        <f t="shared" si="99"/>
        <v>56514</v>
      </c>
      <c r="Z35" s="136">
        <f t="shared" si="99"/>
        <v>369395</v>
      </c>
      <c r="AA35" s="136">
        <f t="shared" si="99"/>
        <v>2954892</v>
      </c>
      <c r="AB35" s="137" t="s">
        <v>586</v>
      </c>
      <c r="AC35" s="136">
        <f t="shared" si="5"/>
        <v>639691</v>
      </c>
      <c r="AD35" s="136">
        <f t="shared" si="6"/>
        <v>22227817</v>
      </c>
      <c r="AE35" s="136">
        <f t="shared" si="7"/>
        <v>682634</v>
      </c>
      <c r="AF35" s="136">
        <f t="shared" si="8"/>
        <v>682634</v>
      </c>
      <c r="AG35" s="136">
        <v>89609</v>
      </c>
      <c r="AH35" s="136">
        <v>536260</v>
      </c>
      <c r="AI35" s="136">
        <v>13715</v>
      </c>
      <c r="AJ35" s="136">
        <v>43050</v>
      </c>
      <c r="AK35" s="136">
        <v>0</v>
      </c>
      <c r="AL35" s="136">
        <v>274970</v>
      </c>
      <c r="AM35" s="136">
        <f t="shared" si="9"/>
        <v>17798470</v>
      </c>
      <c r="AN35" s="136">
        <f t="shared" si="10"/>
        <v>7546083</v>
      </c>
      <c r="AO35" s="136">
        <v>2159078</v>
      </c>
      <c r="AP35" s="136">
        <v>4058341</v>
      </c>
      <c r="AQ35" s="136">
        <v>1244270</v>
      </c>
      <c r="AR35" s="136">
        <v>84394</v>
      </c>
      <c r="AS35" s="136">
        <f t="shared" si="11"/>
        <v>4337436</v>
      </c>
      <c r="AT35" s="136">
        <v>518826</v>
      </c>
      <c r="AU35" s="136">
        <v>3399397</v>
      </c>
      <c r="AV35" s="136">
        <v>419213</v>
      </c>
      <c r="AW35" s="136">
        <v>96681</v>
      </c>
      <c r="AX35" s="136">
        <f t="shared" si="12"/>
        <v>5817445</v>
      </c>
      <c r="AY35" s="136">
        <v>1920319</v>
      </c>
      <c r="AZ35" s="136">
        <v>2969142</v>
      </c>
      <c r="BA35" s="136">
        <v>619288</v>
      </c>
      <c r="BB35" s="136">
        <v>308696</v>
      </c>
      <c r="BC35" s="136">
        <v>1325109</v>
      </c>
      <c r="BD35" s="136">
        <v>825</v>
      </c>
      <c r="BE35" s="136">
        <v>719795</v>
      </c>
      <c r="BF35" s="136">
        <f t="shared" si="13"/>
        <v>19200899</v>
      </c>
      <c r="BG35" s="136">
        <f t="shared" si="14"/>
        <v>80107</v>
      </c>
      <c r="BH35" s="136">
        <f t="shared" si="15"/>
        <v>80107</v>
      </c>
      <c r="BI35" s="136">
        <v>7205</v>
      </c>
      <c r="BJ35" s="136">
        <v>72902</v>
      </c>
      <c r="BK35" s="136">
        <v>0</v>
      </c>
      <c r="BL35" s="136">
        <v>0</v>
      </c>
      <c r="BM35" s="136">
        <v>0</v>
      </c>
      <c r="BN35" s="136">
        <v>54893</v>
      </c>
      <c r="BO35" s="136">
        <f t="shared" si="16"/>
        <v>3395162</v>
      </c>
      <c r="BP35" s="136">
        <f t="shared" si="17"/>
        <v>517933</v>
      </c>
      <c r="BQ35" s="136">
        <v>262557</v>
      </c>
      <c r="BR35" s="136">
        <v>143510</v>
      </c>
      <c r="BS35" s="136">
        <v>104940</v>
      </c>
      <c r="BT35" s="136">
        <v>6926</v>
      </c>
      <c r="BU35" s="136">
        <f t="shared" si="18"/>
        <v>851726</v>
      </c>
      <c r="BV35" s="136">
        <v>60459</v>
      </c>
      <c r="BW35" s="136">
        <v>789425</v>
      </c>
      <c r="BX35" s="136">
        <v>1842</v>
      </c>
      <c r="BY35" s="136">
        <v>5670</v>
      </c>
      <c r="BZ35" s="136">
        <f t="shared" si="19"/>
        <v>2019731</v>
      </c>
      <c r="CA35" s="136">
        <v>718692</v>
      </c>
      <c r="CB35" s="136">
        <v>751250</v>
      </c>
      <c r="CC35" s="136">
        <v>400539</v>
      </c>
      <c r="CD35" s="136">
        <v>149250</v>
      </c>
      <c r="CE35" s="136">
        <v>1688359</v>
      </c>
      <c r="CF35" s="136">
        <v>102</v>
      </c>
      <c r="CG35" s="136">
        <v>311834</v>
      </c>
      <c r="CH35" s="136">
        <f t="shared" si="20"/>
        <v>3787103</v>
      </c>
      <c r="CI35" s="136">
        <f t="shared" si="97"/>
        <v>762741</v>
      </c>
      <c r="CJ35" s="136">
        <f t="shared" si="97"/>
        <v>762741</v>
      </c>
      <c r="CK35" s="136">
        <f t="shared" si="97"/>
        <v>96814</v>
      </c>
      <c r="CL35" s="136">
        <f t="shared" si="97"/>
        <v>609162</v>
      </c>
      <c r="CM35" s="136">
        <f t="shared" si="97"/>
        <v>13715</v>
      </c>
      <c r="CN35" s="136">
        <f t="shared" si="97"/>
        <v>43050</v>
      </c>
      <c r="CO35" s="136">
        <f t="shared" si="97"/>
        <v>0</v>
      </c>
      <c r="CP35" s="136">
        <f t="shared" si="97"/>
        <v>329863</v>
      </c>
      <c r="CQ35" s="136">
        <f t="shared" si="97"/>
        <v>21193632</v>
      </c>
      <c r="CR35" s="136">
        <f t="shared" si="97"/>
        <v>8064016</v>
      </c>
      <c r="CS35" s="136">
        <f t="shared" si="97"/>
        <v>2421635</v>
      </c>
      <c r="CT35" s="136">
        <f t="shared" si="97"/>
        <v>4201851</v>
      </c>
      <c r="CU35" s="136">
        <f t="shared" si="97"/>
        <v>1349210</v>
      </c>
      <c r="CV35" s="136">
        <f t="shared" si="97"/>
        <v>91320</v>
      </c>
      <c r="CW35" s="136">
        <f t="shared" si="97"/>
        <v>5189162</v>
      </c>
      <c r="CX35" s="136">
        <f aca="true" t="shared" si="100" ref="CX35:DJ35">SUM(AT35,+BV35)</f>
        <v>579285</v>
      </c>
      <c r="CY35" s="136">
        <f t="shared" si="100"/>
        <v>4188822</v>
      </c>
      <c r="CZ35" s="136">
        <f t="shared" si="100"/>
        <v>421055</v>
      </c>
      <c r="DA35" s="136">
        <f t="shared" si="100"/>
        <v>102351</v>
      </c>
      <c r="DB35" s="136">
        <f t="shared" si="100"/>
        <v>7837176</v>
      </c>
      <c r="DC35" s="136">
        <f t="shared" si="100"/>
        <v>2639011</v>
      </c>
      <c r="DD35" s="136">
        <f t="shared" si="100"/>
        <v>3720392</v>
      </c>
      <c r="DE35" s="136">
        <f t="shared" si="100"/>
        <v>1019827</v>
      </c>
      <c r="DF35" s="136">
        <f t="shared" si="100"/>
        <v>457946</v>
      </c>
      <c r="DG35" s="136">
        <f t="shared" si="100"/>
        <v>3013468</v>
      </c>
      <c r="DH35" s="136">
        <f t="shared" si="100"/>
        <v>927</v>
      </c>
      <c r="DI35" s="136">
        <f t="shared" si="100"/>
        <v>1031629</v>
      </c>
      <c r="DJ35" s="136">
        <f t="shared" si="100"/>
        <v>22988002</v>
      </c>
    </row>
    <row r="36" spans="1:114" s="139" customFormat="1" ht="12" customHeight="1">
      <c r="A36" s="134" t="s">
        <v>323</v>
      </c>
      <c r="B36" s="135" t="s">
        <v>324</v>
      </c>
      <c r="C36" s="134" t="s">
        <v>285</v>
      </c>
      <c r="D36" s="136">
        <f t="shared" si="0"/>
        <v>14653636</v>
      </c>
      <c r="E36" s="136">
        <f t="shared" si="1"/>
        <v>2983001</v>
      </c>
      <c r="F36" s="136">
        <v>85096</v>
      </c>
      <c r="G36" s="136">
        <v>22702</v>
      </c>
      <c r="H36" s="136">
        <v>709200</v>
      </c>
      <c r="I36" s="136">
        <v>1558811</v>
      </c>
      <c r="J36" s="137" t="s">
        <v>586</v>
      </c>
      <c r="K36" s="136">
        <v>607192</v>
      </c>
      <c r="L36" s="136">
        <v>11670635</v>
      </c>
      <c r="M36" s="136">
        <f t="shared" si="2"/>
        <v>3428452</v>
      </c>
      <c r="N36" s="136">
        <f t="shared" si="3"/>
        <v>272530</v>
      </c>
      <c r="O36" s="136">
        <v>98422</v>
      </c>
      <c r="P36" s="136">
        <v>106850</v>
      </c>
      <c r="Q36" s="136">
        <v>0</v>
      </c>
      <c r="R36" s="136">
        <v>38318</v>
      </c>
      <c r="S36" s="137" t="s">
        <v>586</v>
      </c>
      <c r="T36" s="136">
        <v>28940</v>
      </c>
      <c r="U36" s="136">
        <v>3155922</v>
      </c>
      <c r="V36" s="136">
        <f aca="true" t="shared" si="101" ref="V36:AA36">+SUM(D36,M36)</f>
        <v>18082088</v>
      </c>
      <c r="W36" s="136">
        <f t="shared" si="101"/>
        <v>3255531</v>
      </c>
      <c r="X36" s="136">
        <f t="shared" si="101"/>
        <v>183518</v>
      </c>
      <c r="Y36" s="136">
        <f t="shared" si="101"/>
        <v>129552</v>
      </c>
      <c r="Z36" s="136">
        <f t="shared" si="101"/>
        <v>709200</v>
      </c>
      <c r="AA36" s="136">
        <f t="shared" si="101"/>
        <v>1597129</v>
      </c>
      <c r="AB36" s="137" t="s">
        <v>586</v>
      </c>
      <c r="AC36" s="136">
        <f t="shared" si="5"/>
        <v>636132</v>
      </c>
      <c r="AD36" s="136">
        <f t="shared" si="6"/>
        <v>14826557</v>
      </c>
      <c r="AE36" s="136">
        <f t="shared" si="7"/>
        <v>874583</v>
      </c>
      <c r="AF36" s="136">
        <f t="shared" si="8"/>
        <v>844741</v>
      </c>
      <c r="AG36" s="136">
        <v>0</v>
      </c>
      <c r="AH36" s="136">
        <v>590015</v>
      </c>
      <c r="AI36" s="136">
        <v>252500</v>
      </c>
      <c r="AJ36" s="136">
        <v>2226</v>
      </c>
      <c r="AK36" s="136">
        <v>29842</v>
      </c>
      <c r="AL36" s="136">
        <v>325900</v>
      </c>
      <c r="AM36" s="136">
        <f t="shared" si="9"/>
        <v>10953917</v>
      </c>
      <c r="AN36" s="136">
        <f t="shared" si="10"/>
        <v>4444608</v>
      </c>
      <c r="AO36" s="136">
        <v>1346895</v>
      </c>
      <c r="AP36" s="136">
        <v>2287075</v>
      </c>
      <c r="AQ36" s="136">
        <v>774602</v>
      </c>
      <c r="AR36" s="136">
        <v>36036</v>
      </c>
      <c r="AS36" s="136">
        <f t="shared" si="11"/>
        <v>2840203</v>
      </c>
      <c r="AT36" s="136">
        <v>391671</v>
      </c>
      <c r="AU36" s="136">
        <v>2341534</v>
      </c>
      <c r="AV36" s="136">
        <v>106998</v>
      </c>
      <c r="AW36" s="136">
        <v>58565</v>
      </c>
      <c r="AX36" s="136">
        <f t="shared" si="12"/>
        <v>3600178</v>
      </c>
      <c r="AY36" s="136">
        <v>2080444</v>
      </c>
      <c r="AZ36" s="136">
        <v>1145205</v>
      </c>
      <c r="BA36" s="136">
        <v>275600</v>
      </c>
      <c r="BB36" s="136">
        <v>98929</v>
      </c>
      <c r="BC36" s="136">
        <v>2173882</v>
      </c>
      <c r="BD36" s="136">
        <v>10363</v>
      </c>
      <c r="BE36" s="136">
        <v>325354</v>
      </c>
      <c r="BF36" s="136">
        <f t="shared" si="13"/>
        <v>12153854</v>
      </c>
      <c r="BG36" s="136">
        <f t="shared" si="14"/>
        <v>7566</v>
      </c>
      <c r="BH36" s="136">
        <f t="shared" si="15"/>
        <v>0</v>
      </c>
      <c r="BI36" s="136">
        <v>0</v>
      </c>
      <c r="BJ36" s="136">
        <v>0</v>
      </c>
      <c r="BK36" s="136">
        <v>0</v>
      </c>
      <c r="BL36" s="136">
        <v>0</v>
      </c>
      <c r="BM36" s="136">
        <v>7566</v>
      </c>
      <c r="BN36" s="136">
        <v>76418</v>
      </c>
      <c r="BO36" s="136">
        <f t="shared" si="16"/>
        <v>544584</v>
      </c>
      <c r="BP36" s="136">
        <f t="shared" si="17"/>
        <v>290978</v>
      </c>
      <c r="BQ36" s="136">
        <v>174743</v>
      </c>
      <c r="BR36" s="136">
        <v>47273</v>
      </c>
      <c r="BS36" s="136">
        <v>68962</v>
      </c>
      <c r="BT36" s="136">
        <v>0</v>
      </c>
      <c r="BU36" s="136">
        <f t="shared" si="18"/>
        <v>181150</v>
      </c>
      <c r="BV36" s="136">
        <v>18649</v>
      </c>
      <c r="BW36" s="136">
        <v>162501</v>
      </c>
      <c r="BX36" s="136">
        <v>0</v>
      </c>
      <c r="BY36" s="136">
        <v>0</v>
      </c>
      <c r="BZ36" s="136">
        <f t="shared" si="19"/>
        <v>72456</v>
      </c>
      <c r="CA36" s="136">
        <v>6435</v>
      </c>
      <c r="CB36" s="136">
        <v>66021</v>
      </c>
      <c r="CC36" s="136">
        <v>0</v>
      </c>
      <c r="CD36" s="136">
        <v>0</v>
      </c>
      <c r="CE36" s="136">
        <v>2406286</v>
      </c>
      <c r="CF36" s="136">
        <v>0</v>
      </c>
      <c r="CG36" s="136">
        <v>393598</v>
      </c>
      <c r="CH36" s="136">
        <f t="shared" si="20"/>
        <v>945748</v>
      </c>
      <c r="CI36" s="136">
        <f aca="true" t="shared" si="102" ref="CI36:CX36">SUM(AE36,+BG36)</f>
        <v>882149</v>
      </c>
      <c r="CJ36" s="136">
        <f t="shared" si="102"/>
        <v>844741</v>
      </c>
      <c r="CK36" s="136">
        <f t="shared" si="102"/>
        <v>0</v>
      </c>
      <c r="CL36" s="136">
        <f t="shared" si="102"/>
        <v>590015</v>
      </c>
      <c r="CM36" s="136">
        <f t="shared" si="102"/>
        <v>252500</v>
      </c>
      <c r="CN36" s="136">
        <f t="shared" si="102"/>
        <v>2226</v>
      </c>
      <c r="CO36" s="136">
        <f t="shared" si="102"/>
        <v>37408</v>
      </c>
      <c r="CP36" s="136">
        <f t="shared" si="102"/>
        <v>402318</v>
      </c>
      <c r="CQ36" s="136">
        <f t="shared" si="102"/>
        <v>11498501</v>
      </c>
      <c r="CR36" s="136">
        <f t="shared" si="102"/>
        <v>4735586</v>
      </c>
      <c r="CS36" s="136">
        <f t="shared" si="102"/>
        <v>1521638</v>
      </c>
      <c r="CT36" s="136">
        <f t="shared" si="102"/>
        <v>2334348</v>
      </c>
      <c r="CU36" s="136">
        <f t="shared" si="102"/>
        <v>843564</v>
      </c>
      <c r="CV36" s="136">
        <f t="shared" si="102"/>
        <v>36036</v>
      </c>
      <c r="CW36" s="136">
        <f t="shared" si="102"/>
        <v>3021353</v>
      </c>
      <c r="CX36" s="136">
        <f t="shared" si="102"/>
        <v>410320</v>
      </c>
      <c r="CY36" s="136">
        <f aca="true" t="shared" si="103" ref="CY36:DJ36">SUM(AU36,+BW36)</f>
        <v>2504035</v>
      </c>
      <c r="CZ36" s="136">
        <f t="shared" si="103"/>
        <v>106998</v>
      </c>
      <c r="DA36" s="136">
        <f t="shared" si="103"/>
        <v>58565</v>
      </c>
      <c r="DB36" s="136">
        <f t="shared" si="103"/>
        <v>3672634</v>
      </c>
      <c r="DC36" s="136">
        <f t="shared" si="103"/>
        <v>2086879</v>
      </c>
      <c r="DD36" s="136">
        <f t="shared" si="103"/>
        <v>1211226</v>
      </c>
      <c r="DE36" s="136">
        <f t="shared" si="103"/>
        <v>275600</v>
      </c>
      <c r="DF36" s="136">
        <f t="shared" si="103"/>
        <v>98929</v>
      </c>
      <c r="DG36" s="136">
        <f t="shared" si="103"/>
        <v>4580168</v>
      </c>
      <c r="DH36" s="136">
        <f t="shared" si="103"/>
        <v>10363</v>
      </c>
      <c r="DI36" s="136">
        <f t="shared" si="103"/>
        <v>718952</v>
      </c>
      <c r="DJ36" s="136">
        <f t="shared" si="103"/>
        <v>13099602</v>
      </c>
    </row>
    <row r="37" spans="1:114" s="139" customFormat="1" ht="12" customHeight="1">
      <c r="A37" s="134" t="s">
        <v>364</v>
      </c>
      <c r="B37" s="135" t="s">
        <v>365</v>
      </c>
      <c r="C37" s="134" t="s">
        <v>285</v>
      </c>
      <c r="D37" s="136">
        <f t="shared" si="0"/>
        <v>7378690</v>
      </c>
      <c r="E37" s="136">
        <f t="shared" si="1"/>
        <v>1908213</v>
      </c>
      <c r="F37" s="136">
        <v>1785</v>
      </c>
      <c r="G37" s="136">
        <v>34794</v>
      </c>
      <c r="H37" s="136">
        <v>0</v>
      </c>
      <c r="I37" s="136">
        <v>1602270</v>
      </c>
      <c r="J37" s="137" t="s">
        <v>586</v>
      </c>
      <c r="K37" s="136">
        <v>269364</v>
      </c>
      <c r="L37" s="136">
        <v>5470477</v>
      </c>
      <c r="M37" s="136">
        <f t="shared" si="2"/>
        <v>1005576</v>
      </c>
      <c r="N37" s="136">
        <f t="shared" si="3"/>
        <v>47068</v>
      </c>
      <c r="O37" s="136">
        <v>498</v>
      </c>
      <c r="P37" s="136">
        <v>498</v>
      </c>
      <c r="Q37" s="136">
        <v>0</v>
      </c>
      <c r="R37" s="136">
        <v>42386</v>
      </c>
      <c r="S37" s="137" t="s">
        <v>586</v>
      </c>
      <c r="T37" s="136">
        <v>3686</v>
      </c>
      <c r="U37" s="136">
        <v>958508</v>
      </c>
      <c r="V37" s="136">
        <f aca="true" t="shared" si="104" ref="V37:AA37">+SUM(D37,M37)</f>
        <v>8384266</v>
      </c>
      <c r="W37" s="136">
        <f t="shared" si="104"/>
        <v>1955281</v>
      </c>
      <c r="X37" s="136">
        <f t="shared" si="104"/>
        <v>2283</v>
      </c>
      <c r="Y37" s="136">
        <f t="shared" si="104"/>
        <v>35292</v>
      </c>
      <c r="Z37" s="136">
        <f t="shared" si="104"/>
        <v>0</v>
      </c>
      <c r="AA37" s="136">
        <f t="shared" si="104"/>
        <v>1644656</v>
      </c>
      <c r="AB37" s="137" t="s">
        <v>586</v>
      </c>
      <c r="AC37" s="136">
        <f t="shared" si="5"/>
        <v>273050</v>
      </c>
      <c r="AD37" s="136">
        <f t="shared" si="6"/>
        <v>6428985</v>
      </c>
      <c r="AE37" s="136">
        <f t="shared" si="7"/>
        <v>1964</v>
      </c>
      <c r="AF37" s="136">
        <f t="shared" si="8"/>
        <v>1964</v>
      </c>
      <c r="AG37" s="136">
        <v>1964</v>
      </c>
      <c r="AH37" s="136">
        <v>0</v>
      </c>
      <c r="AI37" s="136">
        <v>0</v>
      </c>
      <c r="AJ37" s="136">
        <v>0</v>
      </c>
      <c r="AK37" s="136">
        <v>0</v>
      </c>
      <c r="AL37" s="136">
        <v>161531</v>
      </c>
      <c r="AM37" s="136">
        <f t="shared" si="9"/>
        <v>5271796</v>
      </c>
      <c r="AN37" s="136">
        <f t="shared" si="10"/>
        <v>594332</v>
      </c>
      <c r="AO37" s="136">
        <v>420460</v>
      </c>
      <c r="AP37" s="136">
        <v>89827</v>
      </c>
      <c r="AQ37" s="136">
        <v>84045</v>
      </c>
      <c r="AR37" s="136">
        <v>0</v>
      </c>
      <c r="AS37" s="136">
        <f t="shared" si="11"/>
        <v>741715</v>
      </c>
      <c r="AT37" s="136">
        <v>229673</v>
      </c>
      <c r="AU37" s="136">
        <v>511927</v>
      </c>
      <c r="AV37" s="136">
        <v>115</v>
      </c>
      <c r="AW37" s="136">
        <v>5362</v>
      </c>
      <c r="AX37" s="136">
        <f t="shared" si="12"/>
        <v>3925655</v>
      </c>
      <c r="AY37" s="136">
        <v>2220365</v>
      </c>
      <c r="AZ37" s="136">
        <v>1662508</v>
      </c>
      <c r="BA37" s="136">
        <v>19921</v>
      </c>
      <c r="BB37" s="136">
        <v>22861</v>
      </c>
      <c r="BC37" s="136">
        <v>1744845</v>
      </c>
      <c r="BD37" s="136">
        <v>4732</v>
      </c>
      <c r="BE37" s="136">
        <v>198554</v>
      </c>
      <c r="BF37" s="136">
        <f t="shared" si="13"/>
        <v>5472314</v>
      </c>
      <c r="BG37" s="136">
        <f t="shared" si="14"/>
        <v>0</v>
      </c>
      <c r="BH37" s="136">
        <f t="shared" si="15"/>
        <v>0</v>
      </c>
      <c r="BI37" s="136">
        <v>0</v>
      </c>
      <c r="BJ37" s="136">
        <v>0</v>
      </c>
      <c r="BK37" s="136">
        <v>0</v>
      </c>
      <c r="BL37" s="136">
        <v>0</v>
      </c>
      <c r="BM37" s="136">
        <v>0</v>
      </c>
      <c r="BN37" s="136">
        <v>0</v>
      </c>
      <c r="BO37" s="136">
        <f t="shared" si="16"/>
        <v>132896</v>
      </c>
      <c r="BP37" s="136">
        <f t="shared" si="17"/>
        <v>45078</v>
      </c>
      <c r="BQ37" s="136">
        <v>39538</v>
      </c>
      <c r="BR37" s="136">
        <v>2144</v>
      </c>
      <c r="BS37" s="136">
        <v>3396</v>
      </c>
      <c r="BT37" s="136">
        <v>0</v>
      </c>
      <c r="BU37" s="136">
        <f t="shared" si="18"/>
        <v>23011</v>
      </c>
      <c r="BV37" s="136">
        <v>260</v>
      </c>
      <c r="BW37" s="136">
        <v>22751</v>
      </c>
      <c r="BX37" s="136">
        <v>0</v>
      </c>
      <c r="BY37" s="136">
        <v>0</v>
      </c>
      <c r="BZ37" s="136">
        <f t="shared" si="19"/>
        <v>64807</v>
      </c>
      <c r="CA37" s="136">
        <v>43015</v>
      </c>
      <c r="CB37" s="136">
        <v>21215</v>
      </c>
      <c r="CC37" s="136">
        <v>0</v>
      </c>
      <c r="CD37" s="136">
        <v>577</v>
      </c>
      <c r="CE37" s="136">
        <v>869141</v>
      </c>
      <c r="CF37" s="136">
        <v>0</v>
      </c>
      <c r="CG37" s="136">
        <v>3539</v>
      </c>
      <c r="CH37" s="136">
        <f t="shared" si="20"/>
        <v>136435</v>
      </c>
      <c r="CI37" s="136">
        <f aca="true" t="shared" si="105" ref="CI37:CW37">SUM(AE37,+BG37)</f>
        <v>1964</v>
      </c>
      <c r="CJ37" s="136">
        <f t="shared" si="105"/>
        <v>1964</v>
      </c>
      <c r="CK37" s="136">
        <f t="shared" si="105"/>
        <v>1964</v>
      </c>
      <c r="CL37" s="136">
        <f t="shared" si="105"/>
        <v>0</v>
      </c>
      <c r="CM37" s="136">
        <f t="shared" si="105"/>
        <v>0</v>
      </c>
      <c r="CN37" s="136">
        <f t="shared" si="105"/>
        <v>0</v>
      </c>
      <c r="CO37" s="136">
        <f t="shared" si="105"/>
        <v>0</v>
      </c>
      <c r="CP37" s="136">
        <f t="shared" si="105"/>
        <v>161531</v>
      </c>
      <c r="CQ37" s="136">
        <f t="shared" si="105"/>
        <v>5404692</v>
      </c>
      <c r="CR37" s="136">
        <f t="shared" si="105"/>
        <v>639410</v>
      </c>
      <c r="CS37" s="136">
        <f t="shared" si="105"/>
        <v>459998</v>
      </c>
      <c r="CT37" s="136">
        <f t="shared" si="105"/>
        <v>91971</v>
      </c>
      <c r="CU37" s="136">
        <f t="shared" si="105"/>
        <v>87441</v>
      </c>
      <c r="CV37" s="136">
        <f t="shared" si="105"/>
        <v>0</v>
      </c>
      <c r="CW37" s="136">
        <f t="shared" si="105"/>
        <v>764726</v>
      </c>
      <c r="CX37" s="136">
        <f>SUM(AT37,+BV37)</f>
        <v>229933</v>
      </c>
      <c r="CY37" s="136">
        <f aca="true" t="shared" si="106" ref="CY37:DJ37">SUM(AU37,+BW37)</f>
        <v>534678</v>
      </c>
      <c r="CZ37" s="136">
        <f t="shared" si="106"/>
        <v>115</v>
      </c>
      <c r="DA37" s="136">
        <f t="shared" si="106"/>
        <v>5362</v>
      </c>
      <c r="DB37" s="136">
        <f t="shared" si="106"/>
        <v>3990462</v>
      </c>
      <c r="DC37" s="136">
        <f t="shared" si="106"/>
        <v>2263380</v>
      </c>
      <c r="DD37" s="136">
        <f t="shared" si="106"/>
        <v>1683723</v>
      </c>
      <c r="DE37" s="136">
        <f t="shared" si="106"/>
        <v>19921</v>
      </c>
      <c r="DF37" s="136">
        <f t="shared" si="106"/>
        <v>23438</v>
      </c>
      <c r="DG37" s="136">
        <f t="shared" si="106"/>
        <v>2613986</v>
      </c>
      <c r="DH37" s="136">
        <f t="shared" si="106"/>
        <v>4732</v>
      </c>
      <c r="DI37" s="136">
        <f t="shared" si="106"/>
        <v>202093</v>
      </c>
      <c r="DJ37" s="136">
        <f t="shared" si="106"/>
        <v>5608749</v>
      </c>
    </row>
    <row r="38" spans="1:114" s="139" customFormat="1" ht="12" customHeight="1">
      <c r="A38" s="134" t="s">
        <v>367</v>
      </c>
      <c r="B38" s="135" t="s">
        <v>368</v>
      </c>
      <c r="C38" s="134" t="s">
        <v>285</v>
      </c>
      <c r="D38" s="136">
        <f t="shared" si="0"/>
        <v>9731644</v>
      </c>
      <c r="E38" s="136">
        <f t="shared" si="1"/>
        <v>3327162</v>
      </c>
      <c r="F38" s="136">
        <v>46945</v>
      </c>
      <c r="G38" s="136">
        <v>19360</v>
      </c>
      <c r="H38" s="136">
        <v>314300</v>
      </c>
      <c r="I38" s="136">
        <v>1826633</v>
      </c>
      <c r="J38" s="137" t="s">
        <v>586</v>
      </c>
      <c r="K38" s="136">
        <v>1119924</v>
      </c>
      <c r="L38" s="136">
        <v>6404482</v>
      </c>
      <c r="M38" s="136">
        <f t="shared" si="2"/>
        <v>1696286</v>
      </c>
      <c r="N38" s="136">
        <f t="shared" si="3"/>
        <v>345879</v>
      </c>
      <c r="O38" s="136">
        <v>85789</v>
      </c>
      <c r="P38" s="136">
        <v>0</v>
      </c>
      <c r="Q38" s="136">
        <v>38200</v>
      </c>
      <c r="R38" s="136">
        <v>190088</v>
      </c>
      <c r="S38" s="137" t="s">
        <v>586</v>
      </c>
      <c r="T38" s="136">
        <v>31802</v>
      </c>
      <c r="U38" s="136">
        <v>1350407</v>
      </c>
      <c r="V38" s="136">
        <f aca="true" t="shared" si="107" ref="V38:AA38">+SUM(D38,M38)</f>
        <v>11427930</v>
      </c>
      <c r="W38" s="136">
        <f t="shared" si="107"/>
        <v>3673041</v>
      </c>
      <c r="X38" s="136">
        <f t="shared" si="107"/>
        <v>132734</v>
      </c>
      <c r="Y38" s="136">
        <f t="shared" si="107"/>
        <v>19360</v>
      </c>
      <c r="Z38" s="136">
        <f t="shared" si="107"/>
        <v>352500</v>
      </c>
      <c r="AA38" s="136">
        <f t="shared" si="107"/>
        <v>2016721</v>
      </c>
      <c r="AB38" s="137" t="s">
        <v>586</v>
      </c>
      <c r="AC38" s="136">
        <f t="shared" si="5"/>
        <v>1151726</v>
      </c>
      <c r="AD38" s="136">
        <f t="shared" si="6"/>
        <v>7754889</v>
      </c>
      <c r="AE38" s="136">
        <f t="shared" si="7"/>
        <v>462999</v>
      </c>
      <c r="AF38" s="136">
        <f t="shared" si="8"/>
        <v>462999</v>
      </c>
      <c r="AG38" s="136">
        <v>0</v>
      </c>
      <c r="AH38" s="136">
        <v>245819</v>
      </c>
      <c r="AI38" s="136">
        <v>172459</v>
      </c>
      <c r="AJ38" s="136">
        <v>44721</v>
      </c>
      <c r="AK38" s="136">
        <v>0</v>
      </c>
      <c r="AL38" s="136">
        <v>241916</v>
      </c>
      <c r="AM38" s="136">
        <f t="shared" si="9"/>
        <v>6866990</v>
      </c>
      <c r="AN38" s="136">
        <f t="shared" si="10"/>
        <v>1456333</v>
      </c>
      <c r="AO38" s="136">
        <v>1114782</v>
      </c>
      <c r="AP38" s="136">
        <v>213689</v>
      </c>
      <c r="AQ38" s="136">
        <v>98647</v>
      </c>
      <c r="AR38" s="136">
        <v>29215</v>
      </c>
      <c r="AS38" s="136">
        <f t="shared" si="11"/>
        <v>988358</v>
      </c>
      <c r="AT38" s="136">
        <v>64555</v>
      </c>
      <c r="AU38" s="136">
        <v>784226</v>
      </c>
      <c r="AV38" s="136">
        <v>139577</v>
      </c>
      <c r="AW38" s="136">
        <v>33945</v>
      </c>
      <c r="AX38" s="136">
        <f t="shared" si="12"/>
        <v>4384757</v>
      </c>
      <c r="AY38" s="136">
        <v>1967809</v>
      </c>
      <c r="AZ38" s="136">
        <v>2141489</v>
      </c>
      <c r="BA38" s="136">
        <v>231710</v>
      </c>
      <c r="BB38" s="136">
        <v>43749</v>
      </c>
      <c r="BC38" s="136">
        <v>1635673</v>
      </c>
      <c r="BD38" s="136">
        <v>3597</v>
      </c>
      <c r="BE38" s="136">
        <v>524066</v>
      </c>
      <c r="BF38" s="136">
        <f t="shared" si="13"/>
        <v>7854055</v>
      </c>
      <c r="BG38" s="136">
        <f t="shared" si="14"/>
        <v>228359</v>
      </c>
      <c r="BH38" s="136">
        <f t="shared" si="15"/>
        <v>228359</v>
      </c>
      <c r="BI38" s="136">
        <v>0</v>
      </c>
      <c r="BJ38" s="136">
        <v>227729</v>
      </c>
      <c r="BK38" s="136">
        <v>0</v>
      </c>
      <c r="BL38" s="136">
        <v>630</v>
      </c>
      <c r="BM38" s="136">
        <v>0</v>
      </c>
      <c r="BN38" s="136">
        <v>1595</v>
      </c>
      <c r="BO38" s="136">
        <f t="shared" si="16"/>
        <v>1058512</v>
      </c>
      <c r="BP38" s="136">
        <f t="shared" si="17"/>
        <v>190485</v>
      </c>
      <c r="BQ38" s="136">
        <v>133958</v>
      </c>
      <c r="BR38" s="136">
        <v>0</v>
      </c>
      <c r="BS38" s="136">
        <v>56527</v>
      </c>
      <c r="BT38" s="136">
        <v>0</v>
      </c>
      <c r="BU38" s="136">
        <f t="shared" si="18"/>
        <v>403002</v>
      </c>
      <c r="BV38" s="136">
        <v>0</v>
      </c>
      <c r="BW38" s="136">
        <v>403002</v>
      </c>
      <c r="BX38" s="136">
        <v>0</v>
      </c>
      <c r="BY38" s="136">
        <v>0</v>
      </c>
      <c r="BZ38" s="136">
        <f t="shared" si="19"/>
        <v>463736</v>
      </c>
      <c r="CA38" s="136">
        <v>54383</v>
      </c>
      <c r="CB38" s="136">
        <v>397486</v>
      </c>
      <c r="CC38" s="136">
        <v>0</v>
      </c>
      <c r="CD38" s="136">
        <v>11867</v>
      </c>
      <c r="CE38" s="136">
        <v>378951</v>
      </c>
      <c r="CF38" s="136">
        <v>1289</v>
      </c>
      <c r="CG38" s="136">
        <v>28869</v>
      </c>
      <c r="CH38" s="136">
        <f t="shared" si="20"/>
        <v>1315740</v>
      </c>
      <c r="CI38" s="136">
        <f aca="true" t="shared" si="108" ref="CI38:CX38">SUM(AE38,+BG38)</f>
        <v>691358</v>
      </c>
      <c r="CJ38" s="136">
        <f t="shared" si="108"/>
        <v>691358</v>
      </c>
      <c r="CK38" s="136">
        <f t="shared" si="108"/>
        <v>0</v>
      </c>
      <c r="CL38" s="136">
        <f t="shared" si="108"/>
        <v>473548</v>
      </c>
      <c r="CM38" s="136">
        <f t="shared" si="108"/>
        <v>172459</v>
      </c>
      <c r="CN38" s="136">
        <f t="shared" si="108"/>
        <v>45351</v>
      </c>
      <c r="CO38" s="136">
        <f t="shared" si="108"/>
        <v>0</v>
      </c>
      <c r="CP38" s="136">
        <f t="shared" si="108"/>
        <v>243511</v>
      </c>
      <c r="CQ38" s="136">
        <f t="shared" si="108"/>
        <v>7925502</v>
      </c>
      <c r="CR38" s="136">
        <f t="shared" si="108"/>
        <v>1646818</v>
      </c>
      <c r="CS38" s="136">
        <f t="shared" si="108"/>
        <v>1248740</v>
      </c>
      <c r="CT38" s="136">
        <f t="shared" si="108"/>
        <v>213689</v>
      </c>
      <c r="CU38" s="136">
        <f t="shared" si="108"/>
        <v>155174</v>
      </c>
      <c r="CV38" s="136">
        <f t="shared" si="108"/>
        <v>29215</v>
      </c>
      <c r="CW38" s="136">
        <f t="shared" si="108"/>
        <v>1391360</v>
      </c>
      <c r="CX38" s="136">
        <f t="shared" si="108"/>
        <v>64555</v>
      </c>
      <c r="CY38" s="136">
        <f aca="true" t="shared" si="109" ref="CY38:DJ38">SUM(AU38,+BW38)</f>
        <v>1187228</v>
      </c>
      <c r="CZ38" s="136">
        <f t="shared" si="109"/>
        <v>139577</v>
      </c>
      <c r="DA38" s="136">
        <f t="shared" si="109"/>
        <v>33945</v>
      </c>
      <c r="DB38" s="136">
        <f t="shared" si="109"/>
        <v>4848493</v>
      </c>
      <c r="DC38" s="136">
        <f t="shared" si="109"/>
        <v>2022192</v>
      </c>
      <c r="DD38" s="136">
        <f t="shared" si="109"/>
        <v>2538975</v>
      </c>
      <c r="DE38" s="136">
        <f t="shared" si="109"/>
        <v>231710</v>
      </c>
      <c r="DF38" s="136">
        <f t="shared" si="109"/>
        <v>55616</v>
      </c>
      <c r="DG38" s="136">
        <f t="shared" si="109"/>
        <v>2014624</v>
      </c>
      <c r="DH38" s="136">
        <f t="shared" si="109"/>
        <v>4886</v>
      </c>
      <c r="DI38" s="136">
        <f t="shared" si="109"/>
        <v>552935</v>
      </c>
      <c r="DJ38" s="136">
        <f t="shared" si="109"/>
        <v>9169795</v>
      </c>
    </row>
    <row r="39" spans="1:114" s="139" customFormat="1" ht="12" customHeight="1">
      <c r="A39" s="134" t="s">
        <v>519</v>
      </c>
      <c r="B39" s="135" t="s">
        <v>520</v>
      </c>
      <c r="C39" s="134" t="s">
        <v>521</v>
      </c>
      <c r="D39" s="136">
        <f t="shared" si="0"/>
        <v>24839541</v>
      </c>
      <c r="E39" s="136">
        <f t="shared" si="1"/>
        <v>5500051</v>
      </c>
      <c r="F39" s="136">
        <v>103991</v>
      </c>
      <c r="G39" s="136">
        <v>24740</v>
      </c>
      <c r="H39" s="136">
        <v>613800</v>
      </c>
      <c r="I39" s="136">
        <v>3515083</v>
      </c>
      <c r="J39" s="137" t="s">
        <v>586</v>
      </c>
      <c r="K39" s="136">
        <v>1242437</v>
      </c>
      <c r="L39" s="136">
        <v>19339490</v>
      </c>
      <c r="M39" s="136">
        <f t="shared" si="2"/>
        <v>4605189</v>
      </c>
      <c r="N39" s="136">
        <f t="shared" si="3"/>
        <v>393294</v>
      </c>
      <c r="O39" s="136">
        <v>9990</v>
      </c>
      <c r="P39" s="136">
        <v>2450</v>
      </c>
      <c r="Q39" s="136">
        <v>0</v>
      </c>
      <c r="R39" s="136">
        <v>352031</v>
      </c>
      <c r="S39" s="137" t="s">
        <v>586</v>
      </c>
      <c r="T39" s="136">
        <v>28823</v>
      </c>
      <c r="U39" s="136">
        <v>4211895</v>
      </c>
      <c r="V39" s="136">
        <f aca="true" t="shared" si="110" ref="V39:AA39">+SUM(D39,M39)</f>
        <v>29444730</v>
      </c>
      <c r="W39" s="136">
        <f t="shared" si="110"/>
        <v>5893345</v>
      </c>
      <c r="X39" s="136">
        <f t="shared" si="110"/>
        <v>113981</v>
      </c>
      <c r="Y39" s="136">
        <f t="shared" si="110"/>
        <v>27190</v>
      </c>
      <c r="Z39" s="136">
        <f t="shared" si="110"/>
        <v>613800</v>
      </c>
      <c r="AA39" s="136">
        <f t="shared" si="110"/>
        <v>3867114</v>
      </c>
      <c r="AB39" s="137" t="s">
        <v>586</v>
      </c>
      <c r="AC39" s="136">
        <f t="shared" si="5"/>
        <v>1271260</v>
      </c>
      <c r="AD39" s="136">
        <f t="shared" si="6"/>
        <v>23551385</v>
      </c>
      <c r="AE39" s="136">
        <f t="shared" si="7"/>
        <v>544225</v>
      </c>
      <c r="AF39" s="136">
        <f t="shared" si="8"/>
        <v>464636</v>
      </c>
      <c r="AG39" s="136">
        <v>0</v>
      </c>
      <c r="AH39" s="136">
        <v>425435</v>
      </c>
      <c r="AI39" s="136">
        <v>31196</v>
      </c>
      <c r="AJ39" s="136">
        <v>8005</v>
      </c>
      <c r="AK39" s="136">
        <v>79589</v>
      </c>
      <c r="AL39" s="136">
        <v>78162</v>
      </c>
      <c r="AM39" s="136">
        <f t="shared" si="9"/>
        <v>19466077</v>
      </c>
      <c r="AN39" s="136">
        <f t="shared" si="10"/>
        <v>5950192</v>
      </c>
      <c r="AO39" s="136">
        <v>1027920</v>
      </c>
      <c r="AP39" s="136">
        <v>3086582</v>
      </c>
      <c r="AQ39" s="136">
        <v>1457064</v>
      </c>
      <c r="AR39" s="136">
        <v>378626</v>
      </c>
      <c r="AS39" s="136">
        <f t="shared" si="11"/>
        <v>3306902</v>
      </c>
      <c r="AT39" s="136">
        <v>445268</v>
      </c>
      <c r="AU39" s="136">
        <v>2436072</v>
      </c>
      <c r="AV39" s="136">
        <v>425562</v>
      </c>
      <c r="AW39" s="136">
        <v>62246</v>
      </c>
      <c r="AX39" s="136">
        <f t="shared" si="12"/>
        <v>10131027</v>
      </c>
      <c r="AY39" s="136">
        <v>4076107</v>
      </c>
      <c r="AZ39" s="136">
        <v>5544516</v>
      </c>
      <c r="BA39" s="136">
        <v>434975</v>
      </c>
      <c r="BB39" s="136">
        <v>75429</v>
      </c>
      <c r="BC39" s="136">
        <v>3227888</v>
      </c>
      <c r="BD39" s="136">
        <v>15710</v>
      </c>
      <c r="BE39" s="136">
        <v>1523189</v>
      </c>
      <c r="BF39" s="136">
        <f t="shared" si="13"/>
        <v>21533491</v>
      </c>
      <c r="BG39" s="136">
        <f t="shared" si="14"/>
        <v>31583</v>
      </c>
      <c r="BH39" s="136">
        <f t="shared" si="15"/>
        <v>2298</v>
      </c>
      <c r="BI39" s="136">
        <v>1546</v>
      </c>
      <c r="BJ39" s="136">
        <v>752</v>
      </c>
      <c r="BK39" s="136">
        <v>0</v>
      </c>
      <c r="BL39" s="136">
        <v>0</v>
      </c>
      <c r="BM39" s="136">
        <v>29285</v>
      </c>
      <c r="BN39" s="136">
        <v>51706</v>
      </c>
      <c r="BO39" s="136">
        <f t="shared" si="16"/>
        <v>2469878</v>
      </c>
      <c r="BP39" s="136">
        <f t="shared" si="17"/>
        <v>877442</v>
      </c>
      <c r="BQ39" s="136">
        <v>498145</v>
      </c>
      <c r="BR39" s="136">
        <v>295310</v>
      </c>
      <c r="BS39" s="136">
        <v>83987</v>
      </c>
      <c r="BT39" s="136">
        <v>0</v>
      </c>
      <c r="BU39" s="136">
        <f t="shared" si="18"/>
        <v>668475</v>
      </c>
      <c r="BV39" s="136">
        <v>42590</v>
      </c>
      <c r="BW39" s="136">
        <v>620538</v>
      </c>
      <c r="BX39" s="136">
        <v>5347</v>
      </c>
      <c r="BY39" s="136">
        <v>9593</v>
      </c>
      <c r="BZ39" s="136">
        <f t="shared" si="19"/>
        <v>914368</v>
      </c>
      <c r="CA39" s="136">
        <v>248734</v>
      </c>
      <c r="CB39" s="136">
        <v>631827</v>
      </c>
      <c r="CC39" s="136">
        <v>21400</v>
      </c>
      <c r="CD39" s="136">
        <v>12407</v>
      </c>
      <c r="CE39" s="136">
        <v>1772749</v>
      </c>
      <c r="CF39" s="136">
        <v>0</v>
      </c>
      <c r="CG39" s="136">
        <v>279273</v>
      </c>
      <c r="CH39" s="136">
        <f t="shared" si="20"/>
        <v>2780734</v>
      </c>
      <c r="CI39" s="136">
        <f aca="true" t="shared" si="111" ref="CI39:CX39">SUM(AE39,+BG39)</f>
        <v>575808</v>
      </c>
      <c r="CJ39" s="136">
        <f t="shared" si="111"/>
        <v>466934</v>
      </c>
      <c r="CK39" s="136">
        <f t="shared" si="111"/>
        <v>1546</v>
      </c>
      <c r="CL39" s="136">
        <f t="shared" si="111"/>
        <v>426187</v>
      </c>
      <c r="CM39" s="136">
        <f t="shared" si="111"/>
        <v>31196</v>
      </c>
      <c r="CN39" s="136">
        <f t="shared" si="111"/>
        <v>8005</v>
      </c>
      <c r="CO39" s="136">
        <f t="shared" si="111"/>
        <v>108874</v>
      </c>
      <c r="CP39" s="136">
        <f t="shared" si="111"/>
        <v>129868</v>
      </c>
      <c r="CQ39" s="136">
        <f t="shared" si="111"/>
        <v>21935955</v>
      </c>
      <c r="CR39" s="136">
        <f t="shared" si="111"/>
        <v>6827634</v>
      </c>
      <c r="CS39" s="136">
        <f t="shared" si="111"/>
        <v>1526065</v>
      </c>
      <c r="CT39" s="136">
        <f t="shared" si="111"/>
        <v>3381892</v>
      </c>
      <c r="CU39" s="136">
        <f t="shared" si="111"/>
        <v>1541051</v>
      </c>
      <c r="CV39" s="136">
        <f t="shared" si="111"/>
        <v>378626</v>
      </c>
      <c r="CW39" s="136">
        <f t="shared" si="111"/>
        <v>3975377</v>
      </c>
      <c r="CX39" s="136">
        <f t="shared" si="111"/>
        <v>487858</v>
      </c>
      <c r="CY39" s="136">
        <f aca="true" t="shared" si="112" ref="CY39:DJ39">SUM(AU39,+BW39)</f>
        <v>3056610</v>
      </c>
      <c r="CZ39" s="136">
        <f t="shared" si="112"/>
        <v>430909</v>
      </c>
      <c r="DA39" s="136">
        <f t="shared" si="112"/>
        <v>71839</v>
      </c>
      <c r="DB39" s="136">
        <f t="shared" si="112"/>
        <v>11045395</v>
      </c>
      <c r="DC39" s="136">
        <f t="shared" si="112"/>
        <v>4324841</v>
      </c>
      <c r="DD39" s="136">
        <f t="shared" si="112"/>
        <v>6176343</v>
      </c>
      <c r="DE39" s="136">
        <f t="shared" si="112"/>
        <v>456375</v>
      </c>
      <c r="DF39" s="136">
        <f t="shared" si="112"/>
        <v>87836</v>
      </c>
      <c r="DG39" s="136">
        <f t="shared" si="112"/>
        <v>5000637</v>
      </c>
      <c r="DH39" s="136">
        <f t="shared" si="112"/>
        <v>15710</v>
      </c>
      <c r="DI39" s="136">
        <f t="shared" si="112"/>
        <v>1802462</v>
      </c>
      <c r="DJ39" s="136">
        <f t="shared" si="112"/>
        <v>24314225</v>
      </c>
    </row>
    <row r="40" spans="1:114" s="139" customFormat="1" ht="12" customHeight="1">
      <c r="A40" s="134" t="s">
        <v>329</v>
      </c>
      <c r="B40" s="135" t="s">
        <v>330</v>
      </c>
      <c r="C40" s="134" t="s">
        <v>285</v>
      </c>
      <c r="D40" s="136">
        <f t="shared" si="0"/>
        <v>43319213</v>
      </c>
      <c r="E40" s="136">
        <f t="shared" si="1"/>
        <v>16287414</v>
      </c>
      <c r="F40" s="136">
        <v>1870434</v>
      </c>
      <c r="G40" s="136">
        <v>42944</v>
      </c>
      <c r="H40" s="136">
        <v>7791345</v>
      </c>
      <c r="I40" s="136">
        <v>4594191</v>
      </c>
      <c r="J40" s="137" t="s">
        <v>586</v>
      </c>
      <c r="K40" s="136">
        <v>1988500</v>
      </c>
      <c r="L40" s="136">
        <v>27031799</v>
      </c>
      <c r="M40" s="136">
        <f t="shared" si="2"/>
        <v>7032683</v>
      </c>
      <c r="N40" s="136">
        <f t="shared" si="3"/>
        <v>1745773</v>
      </c>
      <c r="O40" s="136">
        <v>424505</v>
      </c>
      <c r="P40" s="136">
        <v>13259</v>
      </c>
      <c r="Q40" s="136">
        <v>727000</v>
      </c>
      <c r="R40" s="136">
        <v>523349</v>
      </c>
      <c r="S40" s="137" t="s">
        <v>586</v>
      </c>
      <c r="T40" s="136">
        <v>57660</v>
      </c>
      <c r="U40" s="136">
        <v>5286910</v>
      </c>
      <c r="V40" s="136">
        <f aca="true" t="shared" si="113" ref="V40:AA40">+SUM(D40,M40)</f>
        <v>50351896</v>
      </c>
      <c r="W40" s="136">
        <f t="shared" si="113"/>
        <v>18033187</v>
      </c>
      <c r="X40" s="136">
        <f t="shared" si="113"/>
        <v>2294939</v>
      </c>
      <c r="Y40" s="136">
        <f t="shared" si="113"/>
        <v>56203</v>
      </c>
      <c r="Z40" s="136">
        <f t="shared" si="113"/>
        <v>8518345</v>
      </c>
      <c r="AA40" s="136">
        <f t="shared" si="113"/>
        <v>5117540</v>
      </c>
      <c r="AB40" s="137" t="s">
        <v>586</v>
      </c>
      <c r="AC40" s="136">
        <f t="shared" si="5"/>
        <v>2046160</v>
      </c>
      <c r="AD40" s="136">
        <f t="shared" si="6"/>
        <v>32318709</v>
      </c>
      <c r="AE40" s="136">
        <f t="shared" si="7"/>
        <v>11422275</v>
      </c>
      <c r="AF40" s="136">
        <f t="shared" si="8"/>
        <v>11098011</v>
      </c>
      <c r="AG40" s="136">
        <v>0</v>
      </c>
      <c r="AH40" s="136">
        <v>10604802</v>
      </c>
      <c r="AI40" s="136">
        <v>492514</v>
      </c>
      <c r="AJ40" s="136">
        <v>695</v>
      </c>
      <c r="AK40" s="136">
        <v>324264</v>
      </c>
      <c r="AL40" s="136">
        <v>0</v>
      </c>
      <c r="AM40" s="136">
        <f t="shared" si="9"/>
        <v>27924309</v>
      </c>
      <c r="AN40" s="136">
        <f t="shared" si="10"/>
        <v>7912544</v>
      </c>
      <c r="AO40" s="136">
        <v>1739755</v>
      </c>
      <c r="AP40" s="136">
        <v>4902106</v>
      </c>
      <c r="AQ40" s="136">
        <v>991239</v>
      </c>
      <c r="AR40" s="136">
        <v>279444</v>
      </c>
      <c r="AS40" s="136">
        <f t="shared" si="11"/>
        <v>5266972</v>
      </c>
      <c r="AT40" s="136">
        <v>489664</v>
      </c>
      <c r="AU40" s="136">
        <v>4367106</v>
      </c>
      <c r="AV40" s="136">
        <v>410202</v>
      </c>
      <c r="AW40" s="136">
        <v>95711</v>
      </c>
      <c r="AX40" s="136">
        <f t="shared" si="12"/>
        <v>14637443</v>
      </c>
      <c r="AY40" s="136">
        <v>5502690</v>
      </c>
      <c r="AZ40" s="136">
        <v>8183372</v>
      </c>
      <c r="BA40" s="136">
        <v>563834</v>
      </c>
      <c r="BB40" s="136">
        <v>387547</v>
      </c>
      <c r="BC40" s="136">
        <v>2832639</v>
      </c>
      <c r="BD40" s="136">
        <v>11639</v>
      </c>
      <c r="BE40" s="136">
        <v>1139990</v>
      </c>
      <c r="BF40" s="136">
        <f t="shared" si="13"/>
        <v>40486574</v>
      </c>
      <c r="BG40" s="136">
        <f t="shared" si="14"/>
        <v>926782</v>
      </c>
      <c r="BH40" s="136">
        <f t="shared" si="15"/>
        <v>925536</v>
      </c>
      <c r="BI40" s="136">
        <v>47198</v>
      </c>
      <c r="BJ40" s="136">
        <v>859338</v>
      </c>
      <c r="BK40" s="136">
        <v>0</v>
      </c>
      <c r="BL40" s="136">
        <v>19000</v>
      </c>
      <c r="BM40" s="136">
        <v>1246</v>
      </c>
      <c r="BN40" s="136">
        <v>0</v>
      </c>
      <c r="BO40" s="136">
        <f t="shared" si="16"/>
        <v>4732627</v>
      </c>
      <c r="BP40" s="136">
        <f t="shared" si="17"/>
        <v>842400</v>
      </c>
      <c r="BQ40" s="136">
        <v>356721</v>
      </c>
      <c r="BR40" s="136">
        <v>186561</v>
      </c>
      <c r="BS40" s="136">
        <v>299118</v>
      </c>
      <c r="BT40" s="136">
        <v>0</v>
      </c>
      <c r="BU40" s="136">
        <f t="shared" si="18"/>
        <v>1303919</v>
      </c>
      <c r="BV40" s="136">
        <v>105968</v>
      </c>
      <c r="BW40" s="136">
        <v>1008059</v>
      </c>
      <c r="BX40" s="136">
        <v>189892</v>
      </c>
      <c r="BY40" s="136">
        <v>0</v>
      </c>
      <c r="BZ40" s="136">
        <f t="shared" si="19"/>
        <v>2586308</v>
      </c>
      <c r="CA40" s="136">
        <v>203833</v>
      </c>
      <c r="CB40" s="136">
        <v>2261734</v>
      </c>
      <c r="CC40" s="136">
        <v>23499</v>
      </c>
      <c r="CD40" s="136">
        <v>97242</v>
      </c>
      <c r="CE40" s="136">
        <v>875355</v>
      </c>
      <c r="CF40" s="136">
        <v>0</v>
      </c>
      <c r="CG40" s="136">
        <v>497919</v>
      </c>
      <c r="CH40" s="136">
        <f t="shared" si="20"/>
        <v>6157328</v>
      </c>
      <c r="CI40" s="136">
        <f aca="true" t="shared" si="114" ref="CI40:CW40">SUM(AE40,+BG40)</f>
        <v>12349057</v>
      </c>
      <c r="CJ40" s="136">
        <f t="shared" si="114"/>
        <v>12023547</v>
      </c>
      <c r="CK40" s="136">
        <f t="shared" si="114"/>
        <v>47198</v>
      </c>
      <c r="CL40" s="136">
        <f t="shared" si="114"/>
        <v>11464140</v>
      </c>
      <c r="CM40" s="136">
        <f t="shared" si="114"/>
        <v>492514</v>
      </c>
      <c r="CN40" s="136">
        <f t="shared" si="114"/>
        <v>19695</v>
      </c>
      <c r="CO40" s="136">
        <f t="shared" si="114"/>
        <v>325510</v>
      </c>
      <c r="CP40" s="136">
        <f t="shared" si="114"/>
        <v>0</v>
      </c>
      <c r="CQ40" s="136">
        <f t="shared" si="114"/>
        <v>32656936</v>
      </c>
      <c r="CR40" s="136">
        <f t="shared" si="114"/>
        <v>8754944</v>
      </c>
      <c r="CS40" s="136">
        <f t="shared" si="114"/>
        <v>2096476</v>
      </c>
      <c r="CT40" s="136">
        <f t="shared" si="114"/>
        <v>5088667</v>
      </c>
      <c r="CU40" s="136">
        <f t="shared" si="114"/>
        <v>1290357</v>
      </c>
      <c r="CV40" s="136">
        <f t="shared" si="114"/>
        <v>279444</v>
      </c>
      <c r="CW40" s="136">
        <f t="shared" si="114"/>
        <v>6570891</v>
      </c>
      <c r="CX40" s="136">
        <f>SUM(AT40,+BV40)</f>
        <v>595632</v>
      </c>
      <c r="CY40" s="136">
        <f>SUM(AU40,+BW40)</f>
        <v>5375165</v>
      </c>
      <c r="CZ40" s="136">
        <f>SUM(AV40,+BX40)</f>
        <v>600094</v>
      </c>
      <c r="DA40" s="136">
        <f>SUM(AW40,+BY40)</f>
        <v>95711</v>
      </c>
      <c r="DB40" s="136">
        <f aca="true" t="shared" si="115" ref="DB40:DJ40">SUM(AX40,+BZ40)</f>
        <v>17223751</v>
      </c>
      <c r="DC40" s="136">
        <f t="shared" si="115"/>
        <v>5706523</v>
      </c>
      <c r="DD40" s="136">
        <f t="shared" si="115"/>
        <v>10445106</v>
      </c>
      <c r="DE40" s="136">
        <f t="shared" si="115"/>
        <v>587333</v>
      </c>
      <c r="DF40" s="136">
        <f t="shared" si="115"/>
        <v>484789</v>
      </c>
      <c r="DG40" s="136">
        <f t="shared" si="115"/>
        <v>3707994</v>
      </c>
      <c r="DH40" s="136">
        <f t="shared" si="115"/>
        <v>11639</v>
      </c>
      <c r="DI40" s="136">
        <f t="shared" si="115"/>
        <v>1637909</v>
      </c>
      <c r="DJ40" s="136">
        <f t="shared" si="115"/>
        <v>46643902</v>
      </c>
    </row>
    <row r="41" spans="1:114" s="139" customFormat="1" ht="12" customHeight="1">
      <c r="A41" s="134" t="s">
        <v>370</v>
      </c>
      <c r="B41" s="135" t="s">
        <v>371</v>
      </c>
      <c r="C41" s="134" t="s">
        <v>285</v>
      </c>
      <c r="D41" s="136">
        <f t="shared" si="0"/>
        <v>19661574</v>
      </c>
      <c r="E41" s="136">
        <f t="shared" si="1"/>
        <v>4041557</v>
      </c>
      <c r="F41" s="136">
        <v>153994</v>
      </c>
      <c r="G41" s="136">
        <v>30565</v>
      </c>
      <c r="H41" s="136">
        <v>735600</v>
      </c>
      <c r="I41" s="136">
        <v>2116795</v>
      </c>
      <c r="J41" s="137" t="s">
        <v>586</v>
      </c>
      <c r="K41" s="136">
        <v>1004603</v>
      </c>
      <c r="L41" s="136">
        <v>15620017</v>
      </c>
      <c r="M41" s="136">
        <f t="shared" si="2"/>
        <v>3819568</v>
      </c>
      <c r="N41" s="136">
        <f t="shared" si="3"/>
        <v>578320</v>
      </c>
      <c r="O41" s="136">
        <v>84685</v>
      </c>
      <c r="P41" s="136">
        <v>20252</v>
      </c>
      <c r="Q41" s="136">
        <v>0</v>
      </c>
      <c r="R41" s="136">
        <v>442207</v>
      </c>
      <c r="S41" s="137" t="s">
        <v>586</v>
      </c>
      <c r="T41" s="136">
        <v>31176</v>
      </c>
      <c r="U41" s="136">
        <v>3241248</v>
      </c>
      <c r="V41" s="136">
        <f aca="true" t="shared" si="116" ref="V41:AA41">+SUM(D41,M41)</f>
        <v>23481142</v>
      </c>
      <c r="W41" s="136">
        <f t="shared" si="116"/>
        <v>4619877</v>
      </c>
      <c r="X41" s="136">
        <f t="shared" si="116"/>
        <v>238679</v>
      </c>
      <c r="Y41" s="136">
        <f t="shared" si="116"/>
        <v>50817</v>
      </c>
      <c r="Z41" s="136">
        <f t="shared" si="116"/>
        <v>735600</v>
      </c>
      <c r="AA41" s="136">
        <f t="shared" si="116"/>
        <v>2559002</v>
      </c>
      <c r="AB41" s="137" t="s">
        <v>586</v>
      </c>
      <c r="AC41" s="136">
        <f t="shared" si="5"/>
        <v>1035779</v>
      </c>
      <c r="AD41" s="136">
        <f t="shared" si="6"/>
        <v>18861265</v>
      </c>
      <c r="AE41" s="136">
        <f t="shared" si="7"/>
        <v>734235</v>
      </c>
      <c r="AF41" s="136">
        <f t="shared" si="8"/>
        <v>711011</v>
      </c>
      <c r="AG41" s="136">
        <v>0</v>
      </c>
      <c r="AH41" s="136">
        <v>572394</v>
      </c>
      <c r="AI41" s="136">
        <v>74250</v>
      </c>
      <c r="AJ41" s="136">
        <v>64367</v>
      </c>
      <c r="AK41" s="136">
        <v>23224</v>
      </c>
      <c r="AL41" s="136">
        <v>446892</v>
      </c>
      <c r="AM41" s="136">
        <f t="shared" si="9"/>
        <v>15387240</v>
      </c>
      <c r="AN41" s="136">
        <f t="shared" si="10"/>
        <v>5920785</v>
      </c>
      <c r="AO41" s="136">
        <v>1397607</v>
      </c>
      <c r="AP41" s="136">
        <v>3168039</v>
      </c>
      <c r="AQ41" s="136">
        <v>1145048</v>
      </c>
      <c r="AR41" s="136">
        <v>210091</v>
      </c>
      <c r="AS41" s="136">
        <f t="shared" si="11"/>
        <v>3022637</v>
      </c>
      <c r="AT41" s="136">
        <v>310375</v>
      </c>
      <c r="AU41" s="136">
        <v>2577909</v>
      </c>
      <c r="AV41" s="136">
        <v>134353</v>
      </c>
      <c r="AW41" s="136">
        <v>85204</v>
      </c>
      <c r="AX41" s="136">
        <f t="shared" si="12"/>
        <v>6357166</v>
      </c>
      <c r="AY41" s="136">
        <v>2790377</v>
      </c>
      <c r="AZ41" s="136">
        <v>2769762</v>
      </c>
      <c r="BA41" s="136">
        <v>281427</v>
      </c>
      <c r="BB41" s="136">
        <v>515600</v>
      </c>
      <c r="BC41" s="136">
        <v>2264576</v>
      </c>
      <c r="BD41" s="136">
        <v>1448</v>
      </c>
      <c r="BE41" s="136">
        <v>828631</v>
      </c>
      <c r="BF41" s="136">
        <f t="shared" si="13"/>
        <v>16950106</v>
      </c>
      <c r="BG41" s="136">
        <f t="shared" si="14"/>
        <v>171695</v>
      </c>
      <c r="BH41" s="136">
        <f t="shared" si="15"/>
        <v>171695</v>
      </c>
      <c r="BI41" s="136">
        <v>0</v>
      </c>
      <c r="BJ41" s="136">
        <v>168933</v>
      </c>
      <c r="BK41" s="136">
        <v>2310</v>
      </c>
      <c r="BL41" s="136">
        <v>452</v>
      </c>
      <c r="BM41" s="136">
        <v>0</v>
      </c>
      <c r="BN41" s="136">
        <v>0</v>
      </c>
      <c r="BO41" s="136">
        <f t="shared" si="16"/>
        <v>2691548</v>
      </c>
      <c r="BP41" s="136">
        <f t="shared" si="17"/>
        <v>528936</v>
      </c>
      <c r="BQ41" s="136">
        <v>306772</v>
      </c>
      <c r="BR41" s="136">
        <v>32664</v>
      </c>
      <c r="BS41" s="136">
        <v>189500</v>
      </c>
      <c r="BT41" s="136">
        <v>0</v>
      </c>
      <c r="BU41" s="136">
        <f t="shared" si="18"/>
        <v>921166</v>
      </c>
      <c r="BV41" s="136">
        <v>18578</v>
      </c>
      <c r="BW41" s="136">
        <v>893603</v>
      </c>
      <c r="BX41" s="136">
        <v>8985</v>
      </c>
      <c r="BY41" s="136">
        <v>0</v>
      </c>
      <c r="BZ41" s="136">
        <f t="shared" si="19"/>
        <v>1241309</v>
      </c>
      <c r="CA41" s="136">
        <v>554156</v>
      </c>
      <c r="CB41" s="136">
        <v>627230</v>
      </c>
      <c r="CC41" s="136">
        <v>22107</v>
      </c>
      <c r="CD41" s="136">
        <v>37816</v>
      </c>
      <c r="CE41" s="136">
        <v>826840</v>
      </c>
      <c r="CF41" s="136">
        <v>137</v>
      </c>
      <c r="CG41" s="136">
        <v>129485</v>
      </c>
      <c r="CH41" s="136">
        <f t="shared" si="20"/>
        <v>2992728</v>
      </c>
      <c r="CI41" s="136">
        <f aca="true" t="shared" si="117" ref="CI41:CW41">SUM(AE41,+BG41)</f>
        <v>905930</v>
      </c>
      <c r="CJ41" s="136">
        <f t="shared" si="117"/>
        <v>882706</v>
      </c>
      <c r="CK41" s="136">
        <f t="shared" si="117"/>
        <v>0</v>
      </c>
      <c r="CL41" s="136">
        <f t="shared" si="117"/>
        <v>741327</v>
      </c>
      <c r="CM41" s="136">
        <f t="shared" si="117"/>
        <v>76560</v>
      </c>
      <c r="CN41" s="136">
        <f t="shared" si="117"/>
        <v>64819</v>
      </c>
      <c r="CO41" s="136">
        <f t="shared" si="117"/>
        <v>23224</v>
      </c>
      <c r="CP41" s="136">
        <f t="shared" si="117"/>
        <v>446892</v>
      </c>
      <c r="CQ41" s="136">
        <f t="shared" si="117"/>
        <v>18078788</v>
      </c>
      <c r="CR41" s="136">
        <f t="shared" si="117"/>
        <v>6449721</v>
      </c>
      <c r="CS41" s="136">
        <f t="shared" si="117"/>
        <v>1704379</v>
      </c>
      <c r="CT41" s="136">
        <f t="shared" si="117"/>
        <v>3200703</v>
      </c>
      <c r="CU41" s="136">
        <f t="shared" si="117"/>
        <v>1334548</v>
      </c>
      <c r="CV41" s="136">
        <f t="shared" si="117"/>
        <v>210091</v>
      </c>
      <c r="CW41" s="136">
        <f t="shared" si="117"/>
        <v>3943803</v>
      </c>
      <c r="CX41" s="136">
        <f>SUM(AT41,+BV41)</f>
        <v>328953</v>
      </c>
      <c r="CY41" s="136">
        <f aca="true" t="shared" si="118" ref="CY41:DJ41">SUM(AU41,+BW41)</f>
        <v>3471512</v>
      </c>
      <c r="CZ41" s="136">
        <f t="shared" si="118"/>
        <v>143338</v>
      </c>
      <c r="DA41" s="136">
        <f t="shared" si="118"/>
        <v>85204</v>
      </c>
      <c r="DB41" s="136">
        <f t="shared" si="118"/>
        <v>7598475</v>
      </c>
      <c r="DC41" s="136">
        <f t="shared" si="118"/>
        <v>3344533</v>
      </c>
      <c r="DD41" s="136">
        <f t="shared" si="118"/>
        <v>3396992</v>
      </c>
      <c r="DE41" s="136">
        <f t="shared" si="118"/>
        <v>303534</v>
      </c>
      <c r="DF41" s="136">
        <f t="shared" si="118"/>
        <v>553416</v>
      </c>
      <c r="DG41" s="136">
        <f t="shared" si="118"/>
        <v>3091416</v>
      </c>
      <c r="DH41" s="136">
        <f t="shared" si="118"/>
        <v>1585</v>
      </c>
      <c r="DI41" s="136">
        <f t="shared" si="118"/>
        <v>958116</v>
      </c>
      <c r="DJ41" s="136">
        <f t="shared" si="118"/>
        <v>19942834</v>
      </c>
    </row>
    <row r="42" spans="1:114" s="139" customFormat="1" ht="12" customHeight="1">
      <c r="A42" s="134" t="s">
        <v>526</v>
      </c>
      <c r="B42" s="135" t="s">
        <v>527</v>
      </c>
      <c r="C42" s="134" t="s">
        <v>528</v>
      </c>
      <c r="D42" s="136">
        <f t="shared" si="0"/>
        <v>12924853</v>
      </c>
      <c r="E42" s="136">
        <f t="shared" si="1"/>
        <v>1341235</v>
      </c>
      <c r="F42" s="136">
        <v>950</v>
      </c>
      <c r="G42" s="136">
        <v>14230</v>
      </c>
      <c r="H42" s="136">
        <v>131100</v>
      </c>
      <c r="I42" s="136">
        <v>655773</v>
      </c>
      <c r="J42" s="137" t="s">
        <v>586</v>
      </c>
      <c r="K42" s="136">
        <v>539182</v>
      </c>
      <c r="L42" s="136">
        <v>11583618</v>
      </c>
      <c r="M42" s="136">
        <f t="shared" si="2"/>
        <v>3005295</v>
      </c>
      <c r="N42" s="136">
        <f t="shared" si="3"/>
        <v>996829</v>
      </c>
      <c r="O42" s="136">
        <v>210088</v>
      </c>
      <c r="P42" s="136">
        <v>1022</v>
      </c>
      <c r="Q42" s="136">
        <v>578000</v>
      </c>
      <c r="R42" s="136">
        <v>201676</v>
      </c>
      <c r="S42" s="137" t="s">
        <v>586</v>
      </c>
      <c r="T42" s="136">
        <v>6043</v>
      </c>
      <c r="U42" s="136">
        <v>2008466</v>
      </c>
      <c r="V42" s="136">
        <f aca="true" t="shared" si="119" ref="V42:AA42">+SUM(D42,M42)</f>
        <v>15930148</v>
      </c>
      <c r="W42" s="136">
        <f t="shared" si="119"/>
        <v>2338064</v>
      </c>
      <c r="X42" s="136">
        <f t="shared" si="119"/>
        <v>211038</v>
      </c>
      <c r="Y42" s="136">
        <f t="shared" si="119"/>
        <v>15252</v>
      </c>
      <c r="Z42" s="136">
        <f t="shared" si="119"/>
        <v>709100</v>
      </c>
      <c r="AA42" s="136">
        <f t="shared" si="119"/>
        <v>857449</v>
      </c>
      <c r="AB42" s="137" t="s">
        <v>586</v>
      </c>
      <c r="AC42" s="136">
        <f t="shared" si="5"/>
        <v>545225</v>
      </c>
      <c r="AD42" s="136">
        <f t="shared" si="6"/>
        <v>13592084</v>
      </c>
      <c r="AE42" s="136">
        <f t="shared" si="7"/>
        <v>306151</v>
      </c>
      <c r="AF42" s="136">
        <f t="shared" si="8"/>
        <v>306151</v>
      </c>
      <c r="AG42" s="136">
        <v>2462</v>
      </c>
      <c r="AH42" s="136">
        <v>303689</v>
      </c>
      <c r="AI42" s="136">
        <v>0</v>
      </c>
      <c r="AJ42" s="136">
        <v>0</v>
      </c>
      <c r="AK42" s="136">
        <v>0</v>
      </c>
      <c r="AL42" s="136">
        <v>594141</v>
      </c>
      <c r="AM42" s="136">
        <f t="shared" si="9"/>
        <v>9431452</v>
      </c>
      <c r="AN42" s="136">
        <f t="shared" si="10"/>
        <v>4441599</v>
      </c>
      <c r="AO42" s="136">
        <v>1851313</v>
      </c>
      <c r="AP42" s="136">
        <v>1930710</v>
      </c>
      <c r="AQ42" s="136">
        <v>645049</v>
      </c>
      <c r="AR42" s="136">
        <v>14527</v>
      </c>
      <c r="AS42" s="136">
        <f t="shared" si="11"/>
        <v>2205683</v>
      </c>
      <c r="AT42" s="136">
        <v>493872</v>
      </c>
      <c r="AU42" s="136">
        <v>1580379</v>
      </c>
      <c r="AV42" s="136">
        <v>131432</v>
      </c>
      <c r="AW42" s="136">
        <v>138776</v>
      </c>
      <c r="AX42" s="136">
        <f t="shared" si="12"/>
        <v>2638207</v>
      </c>
      <c r="AY42" s="136">
        <v>430413</v>
      </c>
      <c r="AZ42" s="136">
        <v>1304081</v>
      </c>
      <c r="BA42" s="136">
        <v>835986</v>
      </c>
      <c r="BB42" s="136">
        <v>67727</v>
      </c>
      <c r="BC42" s="136">
        <v>2316285</v>
      </c>
      <c r="BD42" s="136">
        <v>7187</v>
      </c>
      <c r="BE42" s="136">
        <v>276824</v>
      </c>
      <c r="BF42" s="136">
        <f t="shared" si="13"/>
        <v>10014427</v>
      </c>
      <c r="BG42" s="136">
        <f t="shared" si="14"/>
        <v>828266</v>
      </c>
      <c r="BH42" s="136">
        <f t="shared" si="15"/>
        <v>815088</v>
      </c>
      <c r="BI42" s="136">
        <v>0</v>
      </c>
      <c r="BJ42" s="136">
        <v>815088</v>
      </c>
      <c r="BK42" s="136">
        <v>0</v>
      </c>
      <c r="BL42" s="136">
        <v>0</v>
      </c>
      <c r="BM42" s="136">
        <v>13178</v>
      </c>
      <c r="BN42" s="136">
        <v>0</v>
      </c>
      <c r="BO42" s="136">
        <f t="shared" si="16"/>
        <v>1401016</v>
      </c>
      <c r="BP42" s="136">
        <f t="shared" si="17"/>
        <v>352041</v>
      </c>
      <c r="BQ42" s="136">
        <v>236968</v>
      </c>
      <c r="BR42" s="136">
        <v>0</v>
      </c>
      <c r="BS42" s="136">
        <v>115073</v>
      </c>
      <c r="BT42" s="136">
        <v>0</v>
      </c>
      <c r="BU42" s="136">
        <f t="shared" si="18"/>
        <v>635585</v>
      </c>
      <c r="BV42" s="136">
        <v>27525</v>
      </c>
      <c r="BW42" s="136">
        <v>501895</v>
      </c>
      <c r="BX42" s="136">
        <v>106165</v>
      </c>
      <c r="BY42" s="136">
        <v>0</v>
      </c>
      <c r="BZ42" s="136">
        <f t="shared" si="19"/>
        <v>412707</v>
      </c>
      <c r="CA42" s="136">
        <v>147521</v>
      </c>
      <c r="CB42" s="136">
        <v>213725</v>
      </c>
      <c r="CC42" s="136">
        <v>46564</v>
      </c>
      <c r="CD42" s="136">
        <v>4897</v>
      </c>
      <c r="CE42" s="136">
        <v>688463</v>
      </c>
      <c r="CF42" s="136">
        <v>683</v>
      </c>
      <c r="CG42" s="136">
        <v>87550</v>
      </c>
      <c r="CH42" s="136">
        <f t="shared" si="20"/>
        <v>2316832</v>
      </c>
      <c r="CI42" s="136">
        <f aca="true" t="shared" si="120" ref="CI42:CX42">SUM(AE42,+BG42)</f>
        <v>1134417</v>
      </c>
      <c r="CJ42" s="136">
        <f t="shared" si="120"/>
        <v>1121239</v>
      </c>
      <c r="CK42" s="136">
        <f t="shared" si="120"/>
        <v>2462</v>
      </c>
      <c r="CL42" s="136">
        <f t="shared" si="120"/>
        <v>1118777</v>
      </c>
      <c r="CM42" s="136">
        <f t="shared" si="120"/>
        <v>0</v>
      </c>
      <c r="CN42" s="136">
        <f t="shared" si="120"/>
        <v>0</v>
      </c>
      <c r="CO42" s="136">
        <f t="shared" si="120"/>
        <v>13178</v>
      </c>
      <c r="CP42" s="136">
        <f t="shared" si="120"/>
        <v>594141</v>
      </c>
      <c r="CQ42" s="136">
        <f t="shared" si="120"/>
        <v>10832468</v>
      </c>
      <c r="CR42" s="136">
        <f t="shared" si="120"/>
        <v>4793640</v>
      </c>
      <c r="CS42" s="136">
        <f t="shared" si="120"/>
        <v>2088281</v>
      </c>
      <c r="CT42" s="136">
        <f t="shared" si="120"/>
        <v>1930710</v>
      </c>
      <c r="CU42" s="136">
        <f t="shared" si="120"/>
        <v>760122</v>
      </c>
      <c r="CV42" s="136">
        <f t="shared" si="120"/>
        <v>14527</v>
      </c>
      <c r="CW42" s="136">
        <f t="shared" si="120"/>
        <v>2841268</v>
      </c>
      <c r="CX42" s="136">
        <f t="shared" si="120"/>
        <v>521397</v>
      </c>
      <c r="CY42" s="136">
        <f aca="true" t="shared" si="121" ref="CY42:DJ42">SUM(AU42,+BW42)</f>
        <v>2082274</v>
      </c>
      <c r="CZ42" s="136">
        <f t="shared" si="121"/>
        <v>237597</v>
      </c>
      <c r="DA42" s="136">
        <f t="shared" si="121"/>
        <v>138776</v>
      </c>
      <c r="DB42" s="136">
        <f t="shared" si="121"/>
        <v>3050914</v>
      </c>
      <c r="DC42" s="136">
        <f t="shared" si="121"/>
        <v>577934</v>
      </c>
      <c r="DD42" s="136">
        <f t="shared" si="121"/>
        <v>1517806</v>
      </c>
      <c r="DE42" s="136">
        <f t="shared" si="121"/>
        <v>882550</v>
      </c>
      <c r="DF42" s="136">
        <f t="shared" si="121"/>
        <v>72624</v>
      </c>
      <c r="DG42" s="136">
        <f t="shared" si="121"/>
        <v>3004748</v>
      </c>
      <c r="DH42" s="136">
        <f t="shared" si="121"/>
        <v>7870</v>
      </c>
      <c r="DI42" s="136">
        <f t="shared" si="121"/>
        <v>364374</v>
      </c>
      <c r="DJ42" s="136">
        <f t="shared" si="121"/>
        <v>12331259</v>
      </c>
    </row>
    <row r="43" spans="1:114" s="139" customFormat="1" ht="12" customHeight="1">
      <c r="A43" s="134" t="s">
        <v>534</v>
      </c>
      <c r="B43" s="135" t="s">
        <v>535</v>
      </c>
      <c r="C43" s="134" t="s">
        <v>536</v>
      </c>
      <c r="D43" s="136">
        <f t="shared" si="0"/>
        <v>12453560</v>
      </c>
      <c r="E43" s="136">
        <f t="shared" si="1"/>
        <v>2865340</v>
      </c>
      <c r="F43" s="136">
        <v>66545</v>
      </c>
      <c r="G43" s="136">
        <v>33432</v>
      </c>
      <c r="H43" s="136">
        <v>304900</v>
      </c>
      <c r="I43" s="136">
        <v>1787324</v>
      </c>
      <c r="J43" s="137" t="s">
        <v>586</v>
      </c>
      <c r="K43" s="136">
        <v>673139</v>
      </c>
      <c r="L43" s="136">
        <v>9588220</v>
      </c>
      <c r="M43" s="136">
        <f t="shared" si="2"/>
        <v>2681826</v>
      </c>
      <c r="N43" s="136">
        <f t="shared" si="3"/>
        <v>967455</v>
      </c>
      <c r="O43" s="136">
        <v>0</v>
      </c>
      <c r="P43" s="136">
        <v>15540</v>
      </c>
      <c r="Q43" s="136">
        <v>9700</v>
      </c>
      <c r="R43" s="136">
        <v>698173</v>
      </c>
      <c r="S43" s="137" t="s">
        <v>586</v>
      </c>
      <c r="T43" s="136">
        <v>244042</v>
      </c>
      <c r="U43" s="136">
        <v>1714371</v>
      </c>
      <c r="V43" s="136">
        <f aca="true" t="shared" si="122" ref="V43:AA43">+SUM(D43,M43)</f>
        <v>15135386</v>
      </c>
      <c r="W43" s="136">
        <f t="shared" si="122"/>
        <v>3832795</v>
      </c>
      <c r="X43" s="136">
        <f t="shared" si="122"/>
        <v>66545</v>
      </c>
      <c r="Y43" s="136">
        <f t="shared" si="122"/>
        <v>48972</v>
      </c>
      <c r="Z43" s="136">
        <f t="shared" si="122"/>
        <v>314600</v>
      </c>
      <c r="AA43" s="136">
        <f t="shared" si="122"/>
        <v>2485497</v>
      </c>
      <c r="AB43" s="137" t="s">
        <v>586</v>
      </c>
      <c r="AC43" s="136">
        <f t="shared" si="5"/>
        <v>917181</v>
      </c>
      <c r="AD43" s="136">
        <f t="shared" si="6"/>
        <v>11302591</v>
      </c>
      <c r="AE43" s="136">
        <f t="shared" si="7"/>
        <v>1337268</v>
      </c>
      <c r="AF43" s="136">
        <f t="shared" si="8"/>
        <v>1327429</v>
      </c>
      <c r="AG43" s="136">
        <v>0</v>
      </c>
      <c r="AH43" s="136">
        <v>4651</v>
      </c>
      <c r="AI43" s="136">
        <v>1322778</v>
      </c>
      <c r="AJ43" s="136">
        <v>0</v>
      </c>
      <c r="AK43" s="136">
        <v>9839</v>
      </c>
      <c r="AL43" s="136">
        <v>0</v>
      </c>
      <c r="AM43" s="136">
        <f t="shared" si="9"/>
        <v>8693502.658147983</v>
      </c>
      <c r="AN43" s="136">
        <f t="shared" si="10"/>
        <v>3163160.7754333103</v>
      </c>
      <c r="AO43" s="136">
        <v>1141811.2144333106</v>
      </c>
      <c r="AP43" s="136">
        <v>1755921.561</v>
      </c>
      <c r="AQ43" s="136">
        <v>200373</v>
      </c>
      <c r="AR43" s="136">
        <v>65055</v>
      </c>
      <c r="AS43" s="136">
        <f t="shared" si="11"/>
        <v>824984.3812861799</v>
      </c>
      <c r="AT43" s="136">
        <v>276129.175</v>
      </c>
      <c r="AU43" s="136">
        <v>426947.20628617995</v>
      </c>
      <c r="AV43" s="136">
        <v>121908</v>
      </c>
      <c r="AW43" s="136">
        <v>85514</v>
      </c>
      <c r="AX43" s="136">
        <f t="shared" si="12"/>
        <v>4619166.501428493</v>
      </c>
      <c r="AY43" s="136">
        <v>2208978</v>
      </c>
      <c r="AZ43" s="136">
        <v>2017092</v>
      </c>
      <c r="BA43" s="136">
        <v>342883</v>
      </c>
      <c r="BB43" s="136">
        <v>50213.5014284932</v>
      </c>
      <c r="BC43" s="136">
        <v>2174296</v>
      </c>
      <c r="BD43" s="136">
        <v>677</v>
      </c>
      <c r="BE43" s="136">
        <v>248493.612155473</v>
      </c>
      <c r="BF43" s="136">
        <f t="shared" si="13"/>
        <v>10279264.270303456</v>
      </c>
      <c r="BG43" s="136">
        <f t="shared" si="14"/>
        <v>70418</v>
      </c>
      <c r="BH43" s="136">
        <f t="shared" si="15"/>
        <v>70418</v>
      </c>
      <c r="BI43" s="136">
        <v>8312</v>
      </c>
      <c r="BJ43" s="136">
        <v>21420</v>
      </c>
      <c r="BK43" s="136">
        <v>39237</v>
      </c>
      <c r="BL43" s="136">
        <v>1449</v>
      </c>
      <c r="BM43" s="136">
        <v>0</v>
      </c>
      <c r="BN43" s="136">
        <v>104582</v>
      </c>
      <c r="BO43" s="136">
        <f t="shared" si="16"/>
        <v>1847152.7567730811</v>
      </c>
      <c r="BP43" s="136">
        <f t="shared" si="17"/>
        <v>631544.1925666895</v>
      </c>
      <c r="BQ43" s="136">
        <v>229343.36056668946</v>
      </c>
      <c r="BR43" s="136">
        <v>336557.832</v>
      </c>
      <c r="BS43" s="136">
        <v>35137</v>
      </c>
      <c r="BT43" s="136">
        <v>30506</v>
      </c>
      <c r="BU43" s="136">
        <f t="shared" si="18"/>
        <v>471913.61671382</v>
      </c>
      <c r="BV43" s="136">
        <v>164562.788</v>
      </c>
      <c r="BW43" s="136">
        <v>146668.82871382005</v>
      </c>
      <c r="BX43" s="136">
        <v>160682</v>
      </c>
      <c r="BY43" s="136">
        <v>19100</v>
      </c>
      <c r="BZ43" s="136">
        <f t="shared" si="19"/>
        <v>724594.9474925715</v>
      </c>
      <c r="CA43" s="136">
        <v>281731</v>
      </c>
      <c r="CB43" s="136">
        <v>181653</v>
      </c>
      <c r="CC43" s="136">
        <v>220339</v>
      </c>
      <c r="CD43" s="136">
        <v>40871.94749257151</v>
      </c>
      <c r="CE43" s="136">
        <v>631944</v>
      </c>
      <c r="CF43" s="136">
        <v>0</v>
      </c>
      <c r="CG43" s="136">
        <v>27729.0348445271</v>
      </c>
      <c r="CH43" s="136">
        <f t="shared" si="20"/>
        <v>1945299.7916176082</v>
      </c>
      <c r="CI43" s="136">
        <f aca="true" t="shared" si="123" ref="CI43:CW43">SUM(AE43,+BG43)</f>
        <v>1407686</v>
      </c>
      <c r="CJ43" s="136">
        <f t="shared" si="123"/>
        <v>1397847</v>
      </c>
      <c r="CK43" s="136">
        <f t="shared" si="123"/>
        <v>8312</v>
      </c>
      <c r="CL43" s="136">
        <f t="shared" si="123"/>
        <v>26071</v>
      </c>
      <c r="CM43" s="136">
        <f t="shared" si="123"/>
        <v>1362015</v>
      </c>
      <c r="CN43" s="136">
        <f t="shared" si="123"/>
        <v>1449</v>
      </c>
      <c r="CO43" s="136">
        <f t="shared" si="123"/>
        <v>9839</v>
      </c>
      <c r="CP43" s="136">
        <f t="shared" si="123"/>
        <v>104582</v>
      </c>
      <c r="CQ43" s="136">
        <f t="shared" si="123"/>
        <v>10540655.414921064</v>
      </c>
      <c r="CR43" s="136">
        <f t="shared" si="123"/>
        <v>3794704.968</v>
      </c>
      <c r="CS43" s="136">
        <f t="shared" si="123"/>
        <v>1371154.575</v>
      </c>
      <c r="CT43" s="136">
        <f t="shared" si="123"/>
        <v>2092479.393</v>
      </c>
      <c r="CU43" s="136">
        <f t="shared" si="123"/>
        <v>235510</v>
      </c>
      <c r="CV43" s="136">
        <f t="shared" si="123"/>
        <v>95561</v>
      </c>
      <c r="CW43" s="136">
        <f t="shared" si="123"/>
        <v>1296897.998</v>
      </c>
      <c r="CX43" s="136">
        <f>SUM(AT43,+BV43)</f>
        <v>440691.963</v>
      </c>
      <c r="CY43" s="136">
        <f aca="true" t="shared" si="124" ref="CY43:DJ43">SUM(AU43,+BW43)</f>
        <v>573616.035</v>
      </c>
      <c r="CZ43" s="136">
        <f t="shared" si="124"/>
        <v>282590</v>
      </c>
      <c r="DA43" s="136">
        <f t="shared" si="124"/>
        <v>104614</v>
      </c>
      <c r="DB43" s="136">
        <f t="shared" si="124"/>
        <v>5343761.448921065</v>
      </c>
      <c r="DC43" s="136">
        <f t="shared" si="124"/>
        <v>2490709</v>
      </c>
      <c r="DD43" s="136">
        <f t="shared" si="124"/>
        <v>2198745</v>
      </c>
      <c r="DE43" s="136">
        <f t="shared" si="124"/>
        <v>563222</v>
      </c>
      <c r="DF43" s="136">
        <f t="shared" si="124"/>
        <v>91085.4489210647</v>
      </c>
      <c r="DG43" s="136">
        <f t="shared" si="124"/>
        <v>2806240</v>
      </c>
      <c r="DH43" s="136">
        <f t="shared" si="124"/>
        <v>677</v>
      </c>
      <c r="DI43" s="136">
        <f t="shared" si="124"/>
        <v>276222.6470000001</v>
      </c>
      <c r="DJ43" s="136">
        <f t="shared" si="124"/>
        <v>12224564.061921064</v>
      </c>
    </row>
    <row r="44" spans="1:114" s="139" customFormat="1" ht="12" customHeight="1">
      <c r="A44" s="134" t="s">
        <v>373</v>
      </c>
      <c r="B44" s="135" t="s">
        <v>374</v>
      </c>
      <c r="C44" s="134" t="s">
        <v>285</v>
      </c>
      <c r="D44" s="136">
        <f t="shared" si="0"/>
        <v>19822307</v>
      </c>
      <c r="E44" s="136">
        <f t="shared" si="1"/>
        <v>5932410</v>
      </c>
      <c r="F44" s="136">
        <v>3029223</v>
      </c>
      <c r="G44" s="136">
        <v>11158</v>
      </c>
      <c r="H44" s="136">
        <v>38600</v>
      </c>
      <c r="I44" s="136">
        <v>1914737</v>
      </c>
      <c r="J44" s="137" t="s">
        <v>586</v>
      </c>
      <c r="K44" s="136">
        <v>938692</v>
      </c>
      <c r="L44" s="136">
        <v>13889897</v>
      </c>
      <c r="M44" s="136">
        <f t="shared" si="2"/>
        <v>3376001</v>
      </c>
      <c r="N44" s="136">
        <f t="shared" si="3"/>
        <v>303762</v>
      </c>
      <c r="O44" s="136">
        <v>94511</v>
      </c>
      <c r="P44" s="136">
        <v>8796</v>
      </c>
      <c r="Q44" s="136">
        <v>8000</v>
      </c>
      <c r="R44" s="136">
        <v>175242</v>
      </c>
      <c r="S44" s="137" t="s">
        <v>586</v>
      </c>
      <c r="T44" s="136">
        <v>17213</v>
      </c>
      <c r="U44" s="136">
        <v>3072239</v>
      </c>
      <c r="V44" s="136">
        <f aca="true" t="shared" si="125" ref="V44:AA44">+SUM(D44,M44)</f>
        <v>23198308</v>
      </c>
      <c r="W44" s="136">
        <f t="shared" si="125"/>
        <v>6236172</v>
      </c>
      <c r="X44" s="136">
        <f t="shared" si="125"/>
        <v>3123734</v>
      </c>
      <c r="Y44" s="136">
        <f t="shared" si="125"/>
        <v>19954</v>
      </c>
      <c r="Z44" s="136">
        <f t="shared" si="125"/>
        <v>46600</v>
      </c>
      <c r="AA44" s="136">
        <f t="shared" si="125"/>
        <v>2089979</v>
      </c>
      <c r="AB44" s="137" t="s">
        <v>586</v>
      </c>
      <c r="AC44" s="136">
        <f t="shared" si="5"/>
        <v>955905</v>
      </c>
      <c r="AD44" s="136">
        <f t="shared" si="6"/>
        <v>16962136</v>
      </c>
      <c r="AE44" s="136">
        <f t="shared" si="7"/>
        <v>4188114</v>
      </c>
      <c r="AF44" s="136">
        <f t="shared" si="8"/>
        <v>4097597</v>
      </c>
      <c r="AG44" s="136">
        <v>315</v>
      </c>
      <c r="AH44" s="136">
        <v>2354332</v>
      </c>
      <c r="AI44" s="136">
        <v>1699560</v>
      </c>
      <c r="AJ44" s="136">
        <v>43390</v>
      </c>
      <c r="AK44" s="136">
        <v>90517</v>
      </c>
      <c r="AL44" s="136">
        <v>377287</v>
      </c>
      <c r="AM44" s="136">
        <f t="shared" si="9"/>
        <v>14362667</v>
      </c>
      <c r="AN44" s="136">
        <f t="shared" si="10"/>
        <v>2951405</v>
      </c>
      <c r="AO44" s="136">
        <v>1617921</v>
      </c>
      <c r="AP44" s="136">
        <v>1078710</v>
      </c>
      <c r="AQ44" s="136">
        <v>166762</v>
      </c>
      <c r="AR44" s="136">
        <v>88012</v>
      </c>
      <c r="AS44" s="136">
        <f t="shared" si="11"/>
        <v>3236630</v>
      </c>
      <c r="AT44" s="136">
        <v>267543</v>
      </c>
      <c r="AU44" s="136">
        <v>2729279</v>
      </c>
      <c r="AV44" s="136">
        <v>239808</v>
      </c>
      <c r="AW44" s="136">
        <v>17836</v>
      </c>
      <c r="AX44" s="136">
        <f t="shared" si="12"/>
        <v>8126135</v>
      </c>
      <c r="AY44" s="136">
        <v>3366914</v>
      </c>
      <c r="AZ44" s="136">
        <v>4027236</v>
      </c>
      <c r="BA44" s="136">
        <v>588611</v>
      </c>
      <c r="BB44" s="136">
        <v>143374</v>
      </c>
      <c r="BC44" s="136">
        <v>506081</v>
      </c>
      <c r="BD44" s="136">
        <v>30661</v>
      </c>
      <c r="BE44" s="136">
        <v>388158</v>
      </c>
      <c r="BF44" s="136">
        <f t="shared" si="13"/>
        <v>18938939</v>
      </c>
      <c r="BG44" s="136">
        <f t="shared" si="14"/>
        <v>317386</v>
      </c>
      <c r="BH44" s="136">
        <f t="shared" si="15"/>
        <v>317386</v>
      </c>
      <c r="BI44" s="136">
        <v>1575</v>
      </c>
      <c r="BJ44" s="136">
        <v>306223</v>
      </c>
      <c r="BK44" s="136">
        <v>9358</v>
      </c>
      <c r="BL44" s="136">
        <v>230</v>
      </c>
      <c r="BM44" s="136">
        <v>0</v>
      </c>
      <c r="BN44" s="136">
        <v>345975</v>
      </c>
      <c r="BO44" s="136">
        <f t="shared" si="16"/>
        <v>1606254</v>
      </c>
      <c r="BP44" s="136">
        <f t="shared" si="17"/>
        <v>417810</v>
      </c>
      <c r="BQ44" s="136">
        <v>370476</v>
      </c>
      <c r="BR44" s="136">
        <v>0</v>
      </c>
      <c r="BS44" s="136">
        <v>47334</v>
      </c>
      <c r="BT44" s="136">
        <v>0</v>
      </c>
      <c r="BU44" s="136">
        <f t="shared" si="18"/>
        <v>694242</v>
      </c>
      <c r="BV44" s="136">
        <v>58937</v>
      </c>
      <c r="BW44" s="136">
        <v>635305</v>
      </c>
      <c r="BX44" s="136">
        <v>0</v>
      </c>
      <c r="BY44" s="136">
        <v>0</v>
      </c>
      <c r="BZ44" s="136">
        <f t="shared" si="19"/>
        <v>494202</v>
      </c>
      <c r="CA44" s="136">
        <v>178496</v>
      </c>
      <c r="CB44" s="136">
        <v>251627</v>
      </c>
      <c r="CC44" s="136">
        <v>47072</v>
      </c>
      <c r="CD44" s="136">
        <v>17007</v>
      </c>
      <c r="CE44" s="136">
        <v>1038941</v>
      </c>
      <c r="CF44" s="136">
        <v>0</v>
      </c>
      <c r="CG44" s="136">
        <v>67445</v>
      </c>
      <c r="CH44" s="136">
        <f t="shared" si="20"/>
        <v>1991085</v>
      </c>
      <c r="CI44" s="136">
        <f aca="true" t="shared" si="126" ref="CI44:CX44">SUM(AE44,+BG44)</f>
        <v>4505500</v>
      </c>
      <c r="CJ44" s="136">
        <f t="shared" si="126"/>
        <v>4414983</v>
      </c>
      <c r="CK44" s="136">
        <f t="shared" si="126"/>
        <v>1890</v>
      </c>
      <c r="CL44" s="136">
        <f t="shared" si="126"/>
        <v>2660555</v>
      </c>
      <c r="CM44" s="136">
        <f t="shared" si="126"/>
        <v>1708918</v>
      </c>
      <c r="CN44" s="136">
        <f t="shared" si="126"/>
        <v>43620</v>
      </c>
      <c r="CO44" s="136">
        <f t="shared" si="126"/>
        <v>90517</v>
      </c>
      <c r="CP44" s="136">
        <f t="shared" si="126"/>
        <v>723262</v>
      </c>
      <c r="CQ44" s="136">
        <f t="shared" si="126"/>
        <v>15968921</v>
      </c>
      <c r="CR44" s="136">
        <f t="shared" si="126"/>
        <v>3369215</v>
      </c>
      <c r="CS44" s="136">
        <f t="shared" si="126"/>
        <v>1988397</v>
      </c>
      <c r="CT44" s="136">
        <f t="shared" si="126"/>
        <v>1078710</v>
      </c>
      <c r="CU44" s="136">
        <f t="shared" si="126"/>
        <v>214096</v>
      </c>
      <c r="CV44" s="136">
        <f t="shared" si="126"/>
        <v>88012</v>
      </c>
      <c r="CW44" s="136">
        <f t="shared" si="126"/>
        <v>3930872</v>
      </c>
      <c r="CX44" s="136">
        <f t="shared" si="126"/>
        <v>326480</v>
      </c>
      <c r="CY44" s="136">
        <f aca="true" t="shared" si="127" ref="CY44:DJ44">SUM(AU44,+BW44)</f>
        <v>3364584</v>
      </c>
      <c r="CZ44" s="136">
        <f t="shared" si="127"/>
        <v>239808</v>
      </c>
      <c r="DA44" s="136">
        <f t="shared" si="127"/>
        <v>17836</v>
      </c>
      <c r="DB44" s="136">
        <f t="shared" si="127"/>
        <v>8620337</v>
      </c>
      <c r="DC44" s="136">
        <f t="shared" si="127"/>
        <v>3545410</v>
      </c>
      <c r="DD44" s="136">
        <f t="shared" si="127"/>
        <v>4278863</v>
      </c>
      <c r="DE44" s="136">
        <f t="shared" si="127"/>
        <v>635683</v>
      </c>
      <c r="DF44" s="136">
        <f t="shared" si="127"/>
        <v>160381</v>
      </c>
      <c r="DG44" s="136">
        <f t="shared" si="127"/>
        <v>1545022</v>
      </c>
      <c r="DH44" s="136">
        <f t="shared" si="127"/>
        <v>30661</v>
      </c>
      <c r="DI44" s="136">
        <f t="shared" si="127"/>
        <v>455603</v>
      </c>
      <c r="DJ44" s="136">
        <f t="shared" si="127"/>
        <v>20930024</v>
      </c>
    </row>
    <row r="45" spans="1:114" s="139" customFormat="1" ht="12" customHeight="1">
      <c r="A45" s="134" t="s">
        <v>331</v>
      </c>
      <c r="B45" s="135" t="s">
        <v>332</v>
      </c>
      <c r="C45" s="134" t="s">
        <v>285</v>
      </c>
      <c r="D45" s="136">
        <f t="shared" si="0"/>
        <v>8816510</v>
      </c>
      <c r="E45" s="136">
        <f t="shared" si="1"/>
        <v>1977135</v>
      </c>
      <c r="F45" s="136">
        <v>0</v>
      </c>
      <c r="G45" s="136">
        <v>19089</v>
      </c>
      <c r="H45" s="136">
        <v>292200</v>
      </c>
      <c r="I45" s="136">
        <v>1119400</v>
      </c>
      <c r="J45" s="137" t="s">
        <v>586</v>
      </c>
      <c r="K45" s="136">
        <v>546446</v>
      </c>
      <c r="L45" s="136">
        <v>6839375</v>
      </c>
      <c r="M45" s="136">
        <f t="shared" si="2"/>
        <v>1933849</v>
      </c>
      <c r="N45" s="136">
        <f t="shared" si="3"/>
        <v>143232</v>
      </c>
      <c r="O45" s="136">
        <v>21040</v>
      </c>
      <c r="P45" s="136">
        <v>16077</v>
      </c>
      <c r="Q45" s="136">
        <v>0</v>
      </c>
      <c r="R45" s="136">
        <v>105997</v>
      </c>
      <c r="S45" s="137" t="s">
        <v>586</v>
      </c>
      <c r="T45" s="136">
        <v>118</v>
      </c>
      <c r="U45" s="136">
        <v>1790617</v>
      </c>
      <c r="V45" s="136">
        <f aca="true" t="shared" si="128" ref="V45:AA45">+SUM(D45,M45)</f>
        <v>10750359</v>
      </c>
      <c r="W45" s="136">
        <f t="shared" si="128"/>
        <v>2120367</v>
      </c>
      <c r="X45" s="136">
        <f t="shared" si="128"/>
        <v>21040</v>
      </c>
      <c r="Y45" s="136">
        <f t="shared" si="128"/>
        <v>35166</v>
      </c>
      <c r="Z45" s="136">
        <f t="shared" si="128"/>
        <v>292200</v>
      </c>
      <c r="AA45" s="136">
        <f t="shared" si="128"/>
        <v>1225397</v>
      </c>
      <c r="AB45" s="137" t="s">
        <v>586</v>
      </c>
      <c r="AC45" s="136">
        <f t="shared" si="5"/>
        <v>546564</v>
      </c>
      <c r="AD45" s="136">
        <f t="shared" si="6"/>
        <v>8629992</v>
      </c>
      <c r="AE45" s="136">
        <f t="shared" si="7"/>
        <v>375134</v>
      </c>
      <c r="AF45" s="136">
        <f t="shared" si="8"/>
        <v>370745</v>
      </c>
      <c r="AG45" s="136">
        <v>0</v>
      </c>
      <c r="AH45" s="136">
        <v>363594</v>
      </c>
      <c r="AI45" s="136">
        <v>3308</v>
      </c>
      <c r="AJ45" s="136">
        <v>3843</v>
      </c>
      <c r="AK45" s="136">
        <v>4389</v>
      </c>
      <c r="AL45" s="136">
        <v>80123</v>
      </c>
      <c r="AM45" s="136">
        <f t="shared" si="9"/>
        <v>5196395</v>
      </c>
      <c r="AN45" s="136">
        <f t="shared" si="10"/>
        <v>1940262</v>
      </c>
      <c r="AO45" s="136">
        <v>743547</v>
      </c>
      <c r="AP45" s="136">
        <v>909447</v>
      </c>
      <c r="AQ45" s="136">
        <v>236784</v>
      </c>
      <c r="AR45" s="136">
        <v>50484</v>
      </c>
      <c r="AS45" s="136">
        <f t="shared" si="11"/>
        <v>766350</v>
      </c>
      <c r="AT45" s="136">
        <v>205713</v>
      </c>
      <c r="AU45" s="136">
        <v>472386</v>
      </c>
      <c r="AV45" s="136">
        <v>88251</v>
      </c>
      <c r="AW45" s="136">
        <v>24047</v>
      </c>
      <c r="AX45" s="136">
        <f t="shared" si="12"/>
        <v>2462842</v>
      </c>
      <c r="AY45" s="136">
        <v>1405526</v>
      </c>
      <c r="AZ45" s="136">
        <v>883527</v>
      </c>
      <c r="BA45" s="136">
        <v>116265</v>
      </c>
      <c r="BB45" s="136">
        <v>57524</v>
      </c>
      <c r="BC45" s="136">
        <v>2526977</v>
      </c>
      <c r="BD45" s="136">
        <v>2894</v>
      </c>
      <c r="BE45" s="136">
        <v>637881</v>
      </c>
      <c r="BF45" s="136">
        <f t="shared" si="13"/>
        <v>6209410</v>
      </c>
      <c r="BG45" s="136">
        <f t="shared" si="14"/>
        <v>35109</v>
      </c>
      <c r="BH45" s="136">
        <f t="shared" si="15"/>
        <v>35109</v>
      </c>
      <c r="BI45" s="136">
        <v>0</v>
      </c>
      <c r="BJ45" s="136">
        <v>14910</v>
      </c>
      <c r="BK45" s="136">
        <v>20199</v>
      </c>
      <c r="BL45" s="136">
        <v>0</v>
      </c>
      <c r="BM45" s="136">
        <v>0</v>
      </c>
      <c r="BN45" s="136">
        <v>51454</v>
      </c>
      <c r="BO45" s="136">
        <f t="shared" si="16"/>
        <v>1051825</v>
      </c>
      <c r="BP45" s="136">
        <f t="shared" si="17"/>
        <v>125844</v>
      </c>
      <c r="BQ45" s="136">
        <v>125844</v>
      </c>
      <c r="BR45" s="136">
        <v>0</v>
      </c>
      <c r="BS45" s="136">
        <v>0</v>
      </c>
      <c r="BT45" s="136">
        <v>0</v>
      </c>
      <c r="BU45" s="136">
        <f t="shared" si="18"/>
        <v>377012</v>
      </c>
      <c r="BV45" s="136">
        <v>81</v>
      </c>
      <c r="BW45" s="136">
        <v>376931</v>
      </c>
      <c r="BX45" s="136">
        <v>0</v>
      </c>
      <c r="BY45" s="136">
        <v>0</v>
      </c>
      <c r="BZ45" s="136">
        <f t="shared" si="19"/>
        <v>548816</v>
      </c>
      <c r="CA45" s="136">
        <v>13949</v>
      </c>
      <c r="CB45" s="136">
        <v>490491</v>
      </c>
      <c r="CC45" s="136">
        <v>8398</v>
      </c>
      <c r="CD45" s="136">
        <v>35978</v>
      </c>
      <c r="CE45" s="136">
        <v>683849</v>
      </c>
      <c r="CF45" s="136">
        <v>153</v>
      </c>
      <c r="CG45" s="136">
        <v>111612</v>
      </c>
      <c r="CH45" s="136">
        <f t="shared" si="20"/>
        <v>1198546</v>
      </c>
      <c r="CI45" s="136">
        <f aca="true" t="shared" si="129" ref="CI45:CW46">SUM(AE45,+BG45)</f>
        <v>410243</v>
      </c>
      <c r="CJ45" s="136">
        <f t="shared" si="129"/>
        <v>405854</v>
      </c>
      <c r="CK45" s="136">
        <f t="shared" si="129"/>
        <v>0</v>
      </c>
      <c r="CL45" s="136">
        <f t="shared" si="129"/>
        <v>378504</v>
      </c>
      <c r="CM45" s="136">
        <f t="shared" si="129"/>
        <v>23507</v>
      </c>
      <c r="CN45" s="136">
        <f t="shared" si="129"/>
        <v>3843</v>
      </c>
      <c r="CO45" s="136">
        <f t="shared" si="129"/>
        <v>4389</v>
      </c>
      <c r="CP45" s="136">
        <f t="shared" si="129"/>
        <v>131577</v>
      </c>
      <c r="CQ45" s="136">
        <f t="shared" si="129"/>
        <v>6248220</v>
      </c>
      <c r="CR45" s="136">
        <f t="shared" si="129"/>
        <v>2066106</v>
      </c>
      <c r="CS45" s="136">
        <f t="shared" si="129"/>
        <v>869391</v>
      </c>
      <c r="CT45" s="136">
        <f t="shared" si="129"/>
        <v>909447</v>
      </c>
      <c r="CU45" s="136">
        <f t="shared" si="129"/>
        <v>236784</v>
      </c>
      <c r="CV45" s="136">
        <f t="shared" si="129"/>
        <v>50484</v>
      </c>
      <c r="CW45" s="136">
        <f t="shared" si="129"/>
        <v>1143362</v>
      </c>
      <c r="CX45" s="136">
        <f aca="true" t="shared" si="130" ref="CX45:DJ45">SUM(AT45,+BV45)</f>
        <v>205794</v>
      </c>
      <c r="CY45" s="136">
        <f t="shared" si="130"/>
        <v>849317</v>
      </c>
      <c r="CZ45" s="136">
        <f t="shared" si="130"/>
        <v>88251</v>
      </c>
      <c r="DA45" s="136">
        <f t="shared" si="130"/>
        <v>24047</v>
      </c>
      <c r="DB45" s="136">
        <f t="shared" si="130"/>
        <v>3011658</v>
      </c>
      <c r="DC45" s="136">
        <f t="shared" si="130"/>
        <v>1419475</v>
      </c>
      <c r="DD45" s="136">
        <f t="shared" si="130"/>
        <v>1374018</v>
      </c>
      <c r="DE45" s="136">
        <f t="shared" si="130"/>
        <v>124663</v>
      </c>
      <c r="DF45" s="136">
        <f t="shared" si="130"/>
        <v>93502</v>
      </c>
      <c r="DG45" s="136">
        <f t="shared" si="130"/>
        <v>3210826</v>
      </c>
      <c r="DH45" s="136">
        <f t="shared" si="130"/>
        <v>3047</v>
      </c>
      <c r="DI45" s="136">
        <f t="shared" si="130"/>
        <v>749493</v>
      </c>
      <c r="DJ45" s="136">
        <f t="shared" si="130"/>
        <v>7407956</v>
      </c>
    </row>
    <row r="46" spans="1:114" s="139" customFormat="1" ht="12" customHeight="1">
      <c r="A46" s="134" t="s">
        <v>334</v>
      </c>
      <c r="B46" s="135" t="s">
        <v>335</v>
      </c>
      <c r="C46" s="134" t="s">
        <v>285</v>
      </c>
      <c r="D46" s="136">
        <f t="shared" si="0"/>
        <v>71299453</v>
      </c>
      <c r="E46" s="136">
        <f t="shared" si="1"/>
        <v>21969898</v>
      </c>
      <c r="F46" s="136">
        <v>44883</v>
      </c>
      <c r="G46" s="136">
        <v>36520</v>
      </c>
      <c r="H46" s="136">
        <v>2068070</v>
      </c>
      <c r="I46" s="136">
        <v>13701878</v>
      </c>
      <c r="J46" s="137" t="s">
        <v>586</v>
      </c>
      <c r="K46" s="136">
        <v>6118547</v>
      </c>
      <c r="L46" s="136">
        <v>49329555</v>
      </c>
      <c r="M46" s="136">
        <f t="shared" si="2"/>
        <v>9758732</v>
      </c>
      <c r="N46" s="136">
        <f t="shared" si="3"/>
        <v>2020235</v>
      </c>
      <c r="O46" s="136">
        <v>16518</v>
      </c>
      <c r="P46" s="136">
        <v>21877</v>
      </c>
      <c r="Q46" s="136">
        <v>1430</v>
      </c>
      <c r="R46" s="136">
        <v>1766924</v>
      </c>
      <c r="S46" s="137" t="s">
        <v>586</v>
      </c>
      <c r="T46" s="136">
        <v>213486</v>
      </c>
      <c r="U46" s="136">
        <v>7738497</v>
      </c>
      <c r="V46" s="136">
        <f aca="true" t="shared" si="131" ref="V46:AA46">+SUM(D46,M46)</f>
        <v>81058185</v>
      </c>
      <c r="W46" s="136">
        <f t="shared" si="131"/>
        <v>23990133</v>
      </c>
      <c r="X46" s="136">
        <f t="shared" si="131"/>
        <v>61401</v>
      </c>
      <c r="Y46" s="136">
        <f t="shared" si="131"/>
        <v>58397</v>
      </c>
      <c r="Z46" s="136">
        <f t="shared" si="131"/>
        <v>2069500</v>
      </c>
      <c r="AA46" s="136">
        <f t="shared" si="131"/>
        <v>15468802</v>
      </c>
      <c r="AB46" s="137" t="s">
        <v>586</v>
      </c>
      <c r="AC46" s="136">
        <f t="shared" si="5"/>
        <v>6332033</v>
      </c>
      <c r="AD46" s="136">
        <f t="shared" si="6"/>
        <v>57068052</v>
      </c>
      <c r="AE46" s="136">
        <f t="shared" si="7"/>
        <v>2330678</v>
      </c>
      <c r="AF46" s="136">
        <f t="shared" si="8"/>
        <v>2316244</v>
      </c>
      <c r="AG46" s="136">
        <v>8466</v>
      </c>
      <c r="AH46" s="136">
        <v>1839925</v>
      </c>
      <c r="AI46" s="136">
        <v>437419</v>
      </c>
      <c r="AJ46" s="136">
        <v>30434</v>
      </c>
      <c r="AK46" s="136">
        <v>14434</v>
      </c>
      <c r="AL46" s="136">
        <v>922062</v>
      </c>
      <c r="AM46" s="136">
        <f t="shared" si="9"/>
        <v>52991916</v>
      </c>
      <c r="AN46" s="136">
        <f t="shared" si="10"/>
        <v>10202009</v>
      </c>
      <c r="AO46" s="136">
        <v>4639516</v>
      </c>
      <c r="AP46" s="136">
        <v>4433405</v>
      </c>
      <c r="AQ46" s="136">
        <v>963384</v>
      </c>
      <c r="AR46" s="136">
        <v>165704</v>
      </c>
      <c r="AS46" s="136">
        <f t="shared" si="11"/>
        <v>8032298</v>
      </c>
      <c r="AT46" s="136">
        <v>2109181</v>
      </c>
      <c r="AU46" s="136">
        <v>5243120</v>
      </c>
      <c r="AV46" s="136">
        <v>679997</v>
      </c>
      <c r="AW46" s="136">
        <v>69639</v>
      </c>
      <c r="AX46" s="136">
        <f t="shared" si="12"/>
        <v>34666903</v>
      </c>
      <c r="AY46" s="136">
        <v>22959714</v>
      </c>
      <c r="AZ46" s="136">
        <v>9854392</v>
      </c>
      <c r="BA46" s="136">
        <v>898680</v>
      </c>
      <c r="BB46" s="136">
        <v>954117</v>
      </c>
      <c r="BC46" s="136">
        <v>12088861</v>
      </c>
      <c r="BD46" s="136">
        <v>21067</v>
      </c>
      <c r="BE46" s="136">
        <v>2965936</v>
      </c>
      <c r="BF46" s="136">
        <f t="shared" si="13"/>
        <v>58288530</v>
      </c>
      <c r="BG46" s="136">
        <f t="shared" si="14"/>
        <v>185503</v>
      </c>
      <c r="BH46" s="136">
        <f t="shared" si="15"/>
        <v>183721</v>
      </c>
      <c r="BI46" s="136">
        <v>0</v>
      </c>
      <c r="BJ46" s="136">
        <v>178502</v>
      </c>
      <c r="BK46" s="136">
        <v>0</v>
      </c>
      <c r="BL46" s="136">
        <v>5219</v>
      </c>
      <c r="BM46" s="136">
        <v>1782</v>
      </c>
      <c r="BN46" s="136">
        <v>11331</v>
      </c>
      <c r="BO46" s="136">
        <f t="shared" si="16"/>
        <v>6686774</v>
      </c>
      <c r="BP46" s="136">
        <f t="shared" si="17"/>
        <v>1381693</v>
      </c>
      <c r="BQ46" s="136">
        <v>615639</v>
      </c>
      <c r="BR46" s="136">
        <v>412776</v>
      </c>
      <c r="BS46" s="136">
        <v>353278</v>
      </c>
      <c r="BT46" s="136">
        <v>0</v>
      </c>
      <c r="BU46" s="136">
        <f t="shared" si="18"/>
        <v>2026356</v>
      </c>
      <c r="BV46" s="136">
        <v>356797</v>
      </c>
      <c r="BW46" s="136">
        <v>1669559</v>
      </c>
      <c r="BX46" s="136">
        <v>0</v>
      </c>
      <c r="BY46" s="136">
        <v>6949</v>
      </c>
      <c r="BZ46" s="136">
        <f t="shared" si="19"/>
        <v>3262756</v>
      </c>
      <c r="CA46" s="136">
        <v>1773609</v>
      </c>
      <c r="CB46" s="136">
        <v>1244911</v>
      </c>
      <c r="CC46" s="136">
        <v>148885</v>
      </c>
      <c r="CD46" s="136">
        <v>95351</v>
      </c>
      <c r="CE46" s="136">
        <v>2601701</v>
      </c>
      <c r="CF46" s="136">
        <v>9020</v>
      </c>
      <c r="CG46" s="136">
        <v>273423</v>
      </c>
      <c r="CH46" s="136">
        <f t="shared" si="20"/>
        <v>7145700</v>
      </c>
      <c r="CI46" s="136">
        <f t="shared" si="129"/>
        <v>2516181</v>
      </c>
      <c r="CJ46" s="136">
        <f t="shared" si="129"/>
        <v>2499965</v>
      </c>
      <c r="CK46" s="136">
        <f t="shared" si="129"/>
        <v>8466</v>
      </c>
      <c r="CL46" s="136">
        <f t="shared" si="129"/>
        <v>2018427</v>
      </c>
      <c r="CM46" s="136">
        <f t="shared" si="129"/>
        <v>437419</v>
      </c>
      <c r="CN46" s="136">
        <f t="shared" si="129"/>
        <v>35653</v>
      </c>
      <c r="CO46" s="136">
        <f t="shared" si="129"/>
        <v>16216</v>
      </c>
      <c r="CP46" s="136">
        <f t="shared" si="129"/>
        <v>933393</v>
      </c>
      <c r="CQ46" s="136">
        <f t="shared" si="129"/>
        <v>59678690</v>
      </c>
      <c r="CR46" s="136">
        <f t="shared" si="129"/>
        <v>11583702</v>
      </c>
      <c r="CS46" s="136">
        <f t="shared" si="129"/>
        <v>5255155</v>
      </c>
      <c r="CT46" s="136">
        <f t="shared" si="129"/>
        <v>4846181</v>
      </c>
      <c r="CU46" s="136">
        <f t="shared" si="129"/>
        <v>1316662</v>
      </c>
      <c r="CV46" s="136">
        <f t="shared" si="129"/>
        <v>165704</v>
      </c>
      <c r="CW46" s="136">
        <f t="shared" si="129"/>
        <v>10058654</v>
      </c>
      <c r="CX46" s="136">
        <f>SUM(AT46,+BV46)</f>
        <v>2465978</v>
      </c>
      <c r="CY46" s="136">
        <f>SUM(AU46,+BW46)</f>
        <v>6912679</v>
      </c>
      <c r="CZ46" s="136">
        <f>SUM(AV46,+BX46)</f>
        <v>679997</v>
      </c>
      <c r="DA46" s="136">
        <f>SUM(AW46,+BY46)</f>
        <v>76588</v>
      </c>
      <c r="DB46" s="136">
        <f aca="true" t="shared" si="132" ref="DB46:DJ46">SUM(AX46,+BZ46)</f>
        <v>37929659</v>
      </c>
      <c r="DC46" s="136">
        <f t="shared" si="132"/>
        <v>24733323</v>
      </c>
      <c r="DD46" s="136">
        <f t="shared" si="132"/>
        <v>11099303</v>
      </c>
      <c r="DE46" s="136">
        <f t="shared" si="132"/>
        <v>1047565</v>
      </c>
      <c r="DF46" s="136">
        <f t="shared" si="132"/>
        <v>1049468</v>
      </c>
      <c r="DG46" s="136">
        <f t="shared" si="132"/>
        <v>14690562</v>
      </c>
      <c r="DH46" s="136">
        <f t="shared" si="132"/>
        <v>30087</v>
      </c>
      <c r="DI46" s="136">
        <f t="shared" si="132"/>
        <v>3239359</v>
      </c>
      <c r="DJ46" s="136">
        <f t="shared" si="132"/>
        <v>65434230</v>
      </c>
    </row>
    <row r="47" spans="1:114" s="139" customFormat="1" ht="12" customHeight="1">
      <c r="A47" s="134" t="s">
        <v>547</v>
      </c>
      <c r="B47" s="135" t="s">
        <v>548</v>
      </c>
      <c r="C47" s="134" t="s">
        <v>549</v>
      </c>
      <c r="D47" s="136">
        <f t="shared" si="0"/>
        <v>10378043</v>
      </c>
      <c r="E47" s="136">
        <f t="shared" si="1"/>
        <v>2218503</v>
      </c>
      <c r="F47" s="136">
        <v>2562</v>
      </c>
      <c r="G47" s="136">
        <v>200026</v>
      </c>
      <c r="H47" s="136">
        <v>74100</v>
      </c>
      <c r="I47" s="136">
        <v>1613905</v>
      </c>
      <c r="J47" s="137" t="s">
        <v>586</v>
      </c>
      <c r="K47" s="136">
        <v>327910</v>
      </c>
      <c r="L47" s="136">
        <v>8159540</v>
      </c>
      <c r="M47" s="136">
        <f t="shared" si="2"/>
        <v>2906491</v>
      </c>
      <c r="N47" s="136">
        <f t="shared" si="3"/>
        <v>356801</v>
      </c>
      <c r="O47" s="136">
        <v>40889</v>
      </c>
      <c r="P47" s="136">
        <v>40000</v>
      </c>
      <c r="Q47" s="136">
        <v>0</v>
      </c>
      <c r="R47" s="136">
        <v>245752</v>
      </c>
      <c r="S47" s="137" t="s">
        <v>586</v>
      </c>
      <c r="T47" s="136">
        <v>30160</v>
      </c>
      <c r="U47" s="136">
        <v>2549690</v>
      </c>
      <c r="V47" s="136">
        <f aca="true" t="shared" si="133" ref="V47:AA47">+SUM(D47,M47)</f>
        <v>13284534</v>
      </c>
      <c r="W47" s="136">
        <f t="shared" si="133"/>
        <v>2575304</v>
      </c>
      <c r="X47" s="136">
        <f t="shared" si="133"/>
        <v>43451</v>
      </c>
      <c r="Y47" s="136">
        <f t="shared" si="133"/>
        <v>240026</v>
      </c>
      <c r="Z47" s="136">
        <f t="shared" si="133"/>
        <v>74100</v>
      </c>
      <c r="AA47" s="136">
        <f t="shared" si="133"/>
        <v>1859657</v>
      </c>
      <c r="AB47" s="137" t="s">
        <v>586</v>
      </c>
      <c r="AC47" s="136">
        <f t="shared" si="5"/>
        <v>358070</v>
      </c>
      <c r="AD47" s="136">
        <f t="shared" si="6"/>
        <v>10709230</v>
      </c>
      <c r="AE47" s="136">
        <f t="shared" si="7"/>
        <v>78687</v>
      </c>
      <c r="AF47" s="136">
        <f t="shared" si="8"/>
        <v>78687</v>
      </c>
      <c r="AG47" s="136">
        <v>0</v>
      </c>
      <c r="AH47" s="136">
        <v>2562</v>
      </c>
      <c r="AI47" s="136">
        <v>76125</v>
      </c>
      <c r="AJ47" s="136">
        <v>0</v>
      </c>
      <c r="AK47" s="136">
        <v>0</v>
      </c>
      <c r="AL47" s="136">
        <v>162539</v>
      </c>
      <c r="AM47" s="136">
        <f t="shared" si="9"/>
        <v>7485316</v>
      </c>
      <c r="AN47" s="136">
        <f t="shared" si="10"/>
        <v>1505110</v>
      </c>
      <c r="AO47" s="136">
        <v>597517</v>
      </c>
      <c r="AP47" s="136">
        <v>745535</v>
      </c>
      <c r="AQ47" s="136">
        <v>162058</v>
      </c>
      <c r="AR47" s="136">
        <v>0</v>
      </c>
      <c r="AS47" s="136">
        <f t="shared" si="11"/>
        <v>1414403</v>
      </c>
      <c r="AT47" s="136">
        <v>83989</v>
      </c>
      <c r="AU47" s="136">
        <v>1172153</v>
      </c>
      <c r="AV47" s="136">
        <v>158261</v>
      </c>
      <c r="AW47" s="136">
        <v>6121</v>
      </c>
      <c r="AX47" s="136">
        <f t="shared" si="12"/>
        <v>4553682</v>
      </c>
      <c r="AY47" s="136">
        <v>2090094</v>
      </c>
      <c r="AZ47" s="136">
        <v>2299764</v>
      </c>
      <c r="BA47" s="136">
        <v>71430</v>
      </c>
      <c r="BB47" s="136">
        <v>92394</v>
      </c>
      <c r="BC47" s="136">
        <v>2327189</v>
      </c>
      <c r="BD47" s="136">
        <v>6000</v>
      </c>
      <c r="BE47" s="136">
        <v>324312</v>
      </c>
      <c r="BF47" s="136">
        <f t="shared" si="13"/>
        <v>7888315</v>
      </c>
      <c r="BG47" s="136">
        <f t="shared" si="14"/>
        <v>0</v>
      </c>
      <c r="BH47" s="136">
        <f t="shared" si="15"/>
        <v>0</v>
      </c>
      <c r="BI47" s="136">
        <v>0</v>
      </c>
      <c r="BJ47" s="136">
        <v>0</v>
      </c>
      <c r="BK47" s="136">
        <v>0</v>
      </c>
      <c r="BL47" s="136">
        <v>0</v>
      </c>
      <c r="BM47" s="136">
        <v>0</v>
      </c>
      <c r="BN47" s="136">
        <v>0</v>
      </c>
      <c r="BO47" s="136">
        <f t="shared" si="16"/>
        <v>1462837</v>
      </c>
      <c r="BP47" s="136">
        <f t="shared" si="17"/>
        <v>214317</v>
      </c>
      <c r="BQ47" s="136">
        <v>142250</v>
      </c>
      <c r="BR47" s="136">
        <v>0</v>
      </c>
      <c r="BS47" s="136">
        <v>72067</v>
      </c>
      <c r="BT47" s="136">
        <v>0</v>
      </c>
      <c r="BU47" s="136">
        <f t="shared" si="18"/>
        <v>614210</v>
      </c>
      <c r="BV47" s="136">
        <v>1310</v>
      </c>
      <c r="BW47" s="136">
        <v>612376</v>
      </c>
      <c r="BX47" s="136">
        <v>524</v>
      </c>
      <c r="BY47" s="136">
        <v>0</v>
      </c>
      <c r="BZ47" s="136">
        <f t="shared" si="19"/>
        <v>634310</v>
      </c>
      <c r="CA47" s="136">
        <v>395853</v>
      </c>
      <c r="CB47" s="136">
        <v>228705</v>
      </c>
      <c r="CC47" s="136">
        <v>0</v>
      </c>
      <c r="CD47" s="136">
        <v>9752</v>
      </c>
      <c r="CE47" s="136">
        <v>1383845</v>
      </c>
      <c r="CF47" s="136">
        <v>0</v>
      </c>
      <c r="CG47" s="136">
        <v>59809</v>
      </c>
      <c r="CH47" s="136">
        <f t="shared" si="20"/>
        <v>1522646</v>
      </c>
      <c r="CI47" s="136">
        <f aca="true" t="shared" si="134" ref="CI47:CU47">SUM(AE47,+BG47)</f>
        <v>78687</v>
      </c>
      <c r="CJ47" s="136">
        <f t="shared" si="134"/>
        <v>78687</v>
      </c>
      <c r="CK47" s="136">
        <f t="shared" si="134"/>
        <v>0</v>
      </c>
      <c r="CL47" s="136">
        <f t="shared" si="134"/>
        <v>2562</v>
      </c>
      <c r="CM47" s="136">
        <f t="shared" si="134"/>
        <v>76125</v>
      </c>
      <c r="CN47" s="136">
        <f t="shared" si="134"/>
        <v>0</v>
      </c>
      <c r="CO47" s="136">
        <f t="shared" si="134"/>
        <v>0</v>
      </c>
      <c r="CP47" s="136">
        <f t="shared" si="134"/>
        <v>162539</v>
      </c>
      <c r="CQ47" s="136">
        <f t="shared" si="134"/>
        <v>8948153</v>
      </c>
      <c r="CR47" s="136">
        <f t="shared" si="134"/>
        <v>1719427</v>
      </c>
      <c r="CS47" s="136">
        <f t="shared" si="134"/>
        <v>739767</v>
      </c>
      <c r="CT47" s="136">
        <f t="shared" si="134"/>
        <v>745535</v>
      </c>
      <c r="CU47" s="136">
        <f t="shared" si="134"/>
        <v>234125</v>
      </c>
      <c r="CV47" s="136">
        <f>SUM(AR47,+BT47)</f>
        <v>0</v>
      </c>
      <c r="CW47" s="136">
        <f>SUM(AS47,+BU47)</f>
        <v>2028613</v>
      </c>
      <c r="CX47" s="136">
        <f>SUM(AT47,+BV47)</f>
        <v>85299</v>
      </c>
      <c r="CY47" s="136">
        <f aca="true" t="shared" si="135" ref="CY47:DJ47">SUM(AU47,+BW47)</f>
        <v>1784529</v>
      </c>
      <c r="CZ47" s="136">
        <f t="shared" si="135"/>
        <v>158785</v>
      </c>
      <c r="DA47" s="136">
        <f t="shared" si="135"/>
        <v>6121</v>
      </c>
      <c r="DB47" s="136">
        <f t="shared" si="135"/>
        <v>5187992</v>
      </c>
      <c r="DC47" s="136">
        <f t="shared" si="135"/>
        <v>2485947</v>
      </c>
      <c r="DD47" s="136">
        <f t="shared" si="135"/>
        <v>2528469</v>
      </c>
      <c r="DE47" s="136">
        <f t="shared" si="135"/>
        <v>71430</v>
      </c>
      <c r="DF47" s="136">
        <f t="shared" si="135"/>
        <v>102146</v>
      </c>
      <c r="DG47" s="136">
        <f t="shared" si="135"/>
        <v>3711034</v>
      </c>
      <c r="DH47" s="136">
        <f t="shared" si="135"/>
        <v>6000</v>
      </c>
      <c r="DI47" s="136">
        <f t="shared" si="135"/>
        <v>384121</v>
      </c>
      <c r="DJ47" s="136">
        <f t="shared" si="135"/>
        <v>9410961</v>
      </c>
    </row>
    <row r="48" spans="1:114" s="139" customFormat="1" ht="12" customHeight="1">
      <c r="A48" s="134" t="s">
        <v>337</v>
      </c>
      <c r="B48" s="135" t="s">
        <v>338</v>
      </c>
      <c r="C48" s="134" t="s">
        <v>285</v>
      </c>
      <c r="D48" s="136">
        <f t="shared" si="0"/>
        <v>22841141</v>
      </c>
      <c r="E48" s="136">
        <f t="shared" si="1"/>
        <v>6136536</v>
      </c>
      <c r="F48" s="136">
        <v>869674</v>
      </c>
      <c r="G48" s="136">
        <v>613422</v>
      </c>
      <c r="H48" s="136">
        <v>1844700</v>
      </c>
      <c r="I48" s="136">
        <v>1720997</v>
      </c>
      <c r="J48" s="137" t="s">
        <v>586</v>
      </c>
      <c r="K48" s="136">
        <v>1087743</v>
      </c>
      <c r="L48" s="136">
        <v>16704605</v>
      </c>
      <c r="M48" s="136">
        <f t="shared" si="2"/>
        <v>6238293</v>
      </c>
      <c r="N48" s="136">
        <f t="shared" si="3"/>
        <v>1600580</v>
      </c>
      <c r="O48" s="136">
        <v>483938</v>
      </c>
      <c r="P48" s="136">
        <v>21978</v>
      </c>
      <c r="Q48" s="136">
        <v>264600</v>
      </c>
      <c r="R48" s="136">
        <v>376008</v>
      </c>
      <c r="S48" s="137" t="s">
        <v>586</v>
      </c>
      <c r="T48" s="136">
        <v>454056</v>
      </c>
      <c r="U48" s="136">
        <v>4637713</v>
      </c>
      <c r="V48" s="136">
        <f aca="true" t="shared" si="136" ref="V48:AA48">+SUM(D48,M48)</f>
        <v>29079434</v>
      </c>
      <c r="W48" s="136">
        <f t="shared" si="136"/>
        <v>7737116</v>
      </c>
      <c r="X48" s="136">
        <f t="shared" si="136"/>
        <v>1353612</v>
      </c>
      <c r="Y48" s="136">
        <f t="shared" si="136"/>
        <v>635400</v>
      </c>
      <c r="Z48" s="136">
        <f t="shared" si="136"/>
        <v>2109300</v>
      </c>
      <c r="AA48" s="136">
        <f t="shared" si="136"/>
        <v>2097005</v>
      </c>
      <c r="AB48" s="137" t="s">
        <v>586</v>
      </c>
      <c r="AC48" s="136">
        <f t="shared" si="5"/>
        <v>1541799</v>
      </c>
      <c r="AD48" s="136">
        <f t="shared" si="6"/>
        <v>21342318</v>
      </c>
      <c r="AE48" s="136">
        <f t="shared" si="7"/>
        <v>3947487</v>
      </c>
      <c r="AF48" s="136">
        <f t="shared" si="8"/>
        <v>3912269</v>
      </c>
      <c r="AG48" s="136">
        <v>38642</v>
      </c>
      <c r="AH48" s="136">
        <v>3561642</v>
      </c>
      <c r="AI48" s="136">
        <v>266878</v>
      </c>
      <c r="AJ48" s="136">
        <v>45107</v>
      </c>
      <c r="AK48" s="136">
        <v>35218</v>
      </c>
      <c r="AL48" s="136">
        <v>154282</v>
      </c>
      <c r="AM48" s="136">
        <f t="shared" si="9"/>
        <v>15017769</v>
      </c>
      <c r="AN48" s="136">
        <f t="shared" si="10"/>
        <v>4682428</v>
      </c>
      <c r="AO48" s="136">
        <v>1389695</v>
      </c>
      <c r="AP48" s="136">
        <v>2430176</v>
      </c>
      <c r="AQ48" s="136">
        <v>759921</v>
      </c>
      <c r="AR48" s="136">
        <v>102636</v>
      </c>
      <c r="AS48" s="136">
        <f t="shared" si="11"/>
        <v>2917521</v>
      </c>
      <c r="AT48" s="136">
        <v>434474</v>
      </c>
      <c r="AU48" s="136">
        <v>2156499</v>
      </c>
      <c r="AV48" s="136">
        <v>326548</v>
      </c>
      <c r="AW48" s="136">
        <v>77437</v>
      </c>
      <c r="AX48" s="136">
        <f t="shared" si="12"/>
        <v>7334144</v>
      </c>
      <c r="AY48" s="136">
        <v>3379793</v>
      </c>
      <c r="AZ48" s="136">
        <v>2998988</v>
      </c>
      <c r="BA48" s="136">
        <v>225515</v>
      </c>
      <c r="BB48" s="136">
        <v>729848</v>
      </c>
      <c r="BC48" s="136">
        <v>2436471</v>
      </c>
      <c r="BD48" s="136">
        <v>6239</v>
      </c>
      <c r="BE48" s="136">
        <v>1285132</v>
      </c>
      <c r="BF48" s="136">
        <f t="shared" si="13"/>
        <v>20250388</v>
      </c>
      <c r="BG48" s="136">
        <f t="shared" si="14"/>
        <v>1511528</v>
      </c>
      <c r="BH48" s="136">
        <f t="shared" si="15"/>
        <v>1492322</v>
      </c>
      <c r="BI48" s="136">
        <v>26840</v>
      </c>
      <c r="BJ48" s="136">
        <v>1465482</v>
      </c>
      <c r="BK48" s="136">
        <v>0</v>
      </c>
      <c r="BL48" s="136">
        <v>0</v>
      </c>
      <c r="BM48" s="136">
        <v>19206</v>
      </c>
      <c r="BN48" s="136">
        <v>0</v>
      </c>
      <c r="BO48" s="136">
        <f t="shared" si="16"/>
        <v>3271856</v>
      </c>
      <c r="BP48" s="136">
        <f t="shared" si="17"/>
        <v>695194</v>
      </c>
      <c r="BQ48" s="136">
        <v>349339</v>
      </c>
      <c r="BR48" s="136">
        <v>94810</v>
      </c>
      <c r="BS48" s="136">
        <v>237237</v>
      </c>
      <c r="BT48" s="136">
        <v>13808</v>
      </c>
      <c r="BU48" s="136">
        <f t="shared" si="18"/>
        <v>1318695</v>
      </c>
      <c r="BV48" s="136">
        <v>39991</v>
      </c>
      <c r="BW48" s="136">
        <v>1266150</v>
      </c>
      <c r="BX48" s="136">
        <v>12554</v>
      </c>
      <c r="BY48" s="136">
        <v>14061</v>
      </c>
      <c r="BZ48" s="136">
        <f t="shared" si="19"/>
        <v>1243906</v>
      </c>
      <c r="CA48" s="136">
        <v>160555</v>
      </c>
      <c r="CB48" s="136">
        <v>1026551</v>
      </c>
      <c r="CC48" s="136">
        <v>31940</v>
      </c>
      <c r="CD48" s="136">
        <v>24860</v>
      </c>
      <c r="CE48" s="136">
        <v>797428</v>
      </c>
      <c r="CF48" s="136">
        <v>0</v>
      </c>
      <c r="CG48" s="136">
        <v>657481</v>
      </c>
      <c r="CH48" s="136">
        <f t="shared" si="20"/>
        <v>5440865</v>
      </c>
      <c r="CI48" s="136">
        <f aca="true" t="shared" si="137" ref="CI48:CX48">SUM(AE48,+BG48)</f>
        <v>5459015</v>
      </c>
      <c r="CJ48" s="136">
        <f t="shared" si="137"/>
        <v>5404591</v>
      </c>
      <c r="CK48" s="136">
        <f t="shared" si="137"/>
        <v>65482</v>
      </c>
      <c r="CL48" s="136">
        <f t="shared" si="137"/>
        <v>5027124</v>
      </c>
      <c r="CM48" s="136">
        <f t="shared" si="137"/>
        <v>266878</v>
      </c>
      <c r="CN48" s="136">
        <f t="shared" si="137"/>
        <v>45107</v>
      </c>
      <c r="CO48" s="136">
        <f t="shared" si="137"/>
        <v>54424</v>
      </c>
      <c r="CP48" s="136">
        <f t="shared" si="137"/>
        <v>154282</v>
      </c>
      <c r="CQ48" s="136">
        <f t="shared" si="137"/>
        <v>18289625</v>
      </c>
      <c r="CR48" s="136">
        <f t="shared" si="137"/>
        <v>5377622</v>
      </c>
      <c r="CS48" s="136">
        <f t="shared" si="137"/>
        <v>1739034</v>
      </c>
      <c r="CT48" s="136">
        <f t="shared" si="137"/>
        <v>2524986</v>
      </c>
      <c r="CU48" s="136">
        <f t="shared" si="137"/>
        <v>997158</v>
      </c>
      <c r="CV48" s="136">
        <f t="shared" si="137"/>
        <v>116444</v>
      </c>
      <c r="CW48" s="136">
        <f t="shared" si="137"/>
        <v>4236216</v>
      </c>
      <c r="CX48" s="136">
        <f t="shared" si="137"/>
        <v>474465</v>
      </c>
      <c r="CY48" s="136">
        <f aca="true" t="shared" si="138" ref="CY48:DA49">SUM(AU48,+BW48)</f>
        <v>3422649</v>
      </c>
      <c r="CZ48" s="136">
        <f t="shared" si="138"/>
        <v>339102</v>
      </c>
      <c r="DA48" s="136">
        <f t="shared" si="138"/>
        <v>91498</v>
      </c>
      <c r="DB48" s="136">
        <f aca="true" t="shared" si="139" ref="DB48:DJ48">SUM(AX48,+BZ48)</f>
        <v>8578050</v>
      </c>
      <c r="DC48" s="136">
        <f t="shared" si="139"/>
        <v>3540348</v>
      </c>
      <c r="DD48" s="136">
        <f t="shared" si="139"/>
        <v>4025539</v>
      </c>
      <c r="DE48" s="136">
        <f t="shared" si="139"/>
        <v>257455</v>
      </c>
      <c r="DF48" s="136">
        <f t="shared" si="139"/>
        <v>754708</v>
      </c>
      <c r="DG48" s="136">
        <f t="shared" si="139"/>
        <v>3233899</v>
      </c>
      <c r="DH48" s="136">
        <f t="shared" si="139"/>
        <v>6239</v>
      </c>
      <c r="DI48" s="136">
        <f t="shared" si="139"/>
        <v>1942613</v>
      </c>
      <c r="DJ48" s="136">
        <f t="shared" si="139"/>
        <v>25691253</v>
      </c>
    </row>
    <row r="49" spans="1:114" s="139" customFormat="1" ht="12" customHeight="1">
      <c r="A49" s="134" t="s">
        <v>340</v>
      </c>
      <c r="B49" s="135" t="s">
        <v>376</v>
      </c>
      <c r="C49" s="134" t="s">
        <v>285</v>
      </c>
      <c r="D49" s="136">
        <f t="shared" si="0"/>
        <v>20746314</v>
      </c>
      <c r="E49" s="136">
        <f t="shared" si="1"/>
        <v>5736044</v>
      </c>
      <c r="F49" s="136">
        <v>0</v>
      </c>
      <c r="G49" s="136">
        <v>4016</v>
      </c>
      <c r="H49" s="136">
        <v>1611047</v>
      </c>
      <c r="I49" s="136">
        <v>2791793</v>
      </c>
      <c r="J49" s="137" t="s">
        <v>586</v>
      </c>
      <c r="K49" s="136">
        <v>1329188</v>
      </c>
      <c r="L49" s="136">
        <v>15010270</v>
      </c>
      <c r="M49" s="136">
        <f t="shared" si="2"/>
        <v>3723727</v>
      </c>
      <c r="N49" s="136">
        <f t="shared" si="3"/>
        <v>280638</v>
      </c>
      <c r="O49" s="136">
        <v>32210</v>
      </c>
      <c r="P49" s="136">
        <v>20858</v>
      </c>
      <c r="Q49" s="136">
        <v>0</v>
      </c>
      <c r="R49" s="136">
        <v>175386</v>
      </c>
      <c r="S49" s="137" t="s">
        <v>586</v>
      </c>
      <c r="T49" s="136">
        <v>52184</v>
      </c>
      <c r="U49" s="136">
        <v>3443089</v>
      </c>
      <c r="V49" s="136">
        <f aca="true" t="shared" si="140" ref="V49:AA49">+SUM(D49,M49)</f>
        <v>24470041</v>
      </c>
      <c r="W49" s="136">
        <f t="shared" si="140"/>
        <v>6016682</v>
      </c>
      <c r="X49" s="136">
        <f t="shared" si="140"/>
        <v>32210</v>
      </c>
      <c r="Y49" s="136">
        <f t="shared" si="140"/>
        <v>24874</v>
      </c>
      <c r="Z49" s="136">
        <f t="shared" si="140"/>
        <v>1611047</v>
      </c>
      <c r="AA49" s="136">
        <f t="shared" si="140"/>
        <v>2967179</v>
      </c>
      <c r="AB49" s="137" t="s">
        <v>586</v>
      </c>
      <c r="AC49" s="136">
        <f t="shared" si="5"/>
        <v>1381372</v>
      </c>
      <c r="AD49" s="136">
        <f t="shared" si="6"/>
        <v>18453359</v>
      </c>
      <c r="AE49" s="136">
        <f t="shared" si="7"/>
        <v>2150588</v>
      </c>
      <c r="AF49" s="136">
        <f t="shared" si="8"/>
        <v>2149487</v>
      </c>
      <c r="AG49" s="136">
        <v>44105</v>
      </c>
      <c r="AH49" s="136">
        <v>1157931</v>
      </c>
      <c r="AI49" s="136">
        <v>947451</v>
      </c>
      <c r="AJ49" s="136">
        <v>0</v>
      </c>
      <c r="AK49" s="136">
        <v>1101</v>
      </c>
      <c r="AL49" s="136">
        <v>223794</v>
      </c>
      <c r="AM49" s="136">
        <f t="shared" si="9"/>
        <v>11284239</v>
      </c>
      <c r="AN49" s="136">
        <f t="shared" si="10"/>
        <v>4030646</v>
      </c>
      <c r="AO49" s="136">
        <v>931275</v>
      </c>
      <c r="AP49" s="136">
        <v>1981434</v>
      </c>
      <c r="AQ49" s="136">
        <v>1011767</v>
      </c>
      <c r="AR49" s="136">
        <v>106170</v>
      </c>
      <c r="AS49" s="136">
        <f t="shared" si="11"/>
        <v>1998856</v>
      </c>
      <c r="AT49" s="136">
        <v>576862</v>
      </c>
      <c r="AU49" s="136">
        <v>1047553</v>
      </c>
      <c r="AV49" s="136">
        <v>374441</v>
      </c>
      <c r="AW49" s="136">
        <v>15599</v>
      </c>
      <c r="AX49" s="136">
        <f t="shared" si="12"/>
        <v>5233156</v>
      </c>
      <c r="AY49" s="136">
        <v>3134877</v>
      </c>
      <c r="AZ49" s="136">
        <v>1867066</v>
      </c>
      <c r="BA49" s="136">
        <v>125470</v>
      </c>
      <c r="BB49" s="136">
        <v>105743</v>
      </c>
      <c r="BC49" s="136">
        <v>6278487</v>
      </c>
      <c r="BD49" s="136">
        <v>5982</v>
      </c>
      <c r="BE49" s="136">
        <v>809206</v>
      </c>
      <c r="BF49" s="136">
        <f t="shared" si="13"/>
        <v>14244033</v>
      </c>
      <c r="BG49" s="136">
        <f t="shared" si="14"/>
        <v>525661</v>
      </c>
      <c r="BH49" s="136">
        <f t="shared" si="15"/>
        <v>504976</v>
      </c>
      <c r="BI49" s="136">
        <v>19110</v>
      </c>
      <c r="BJ49" s="136">
        <v>866</v>
      </c>
      <c r="BK49" s="136">
        <v>0</v>
      </c>
      <c r="BL49" s="136">
        <v>485000</v>
      </c>
      <c r="BM49" s="136">
        <v>20685</v>
      </c>
      <c r="BN49" s="136">
        <v>57069</v>
      </c>
      <c r="BO49" s="136">
        <f t="shared" si="16"/>
        <v>1073795</v>
      </c>
      <c r="BP49" s="136">
        <f t="shared" si="17"/>
        <v>278380</v>
      </c>
      <c r="BQ49" s="136">
        <v>132941</v>
      </c>
      <c r="BR49" s="136">
        <v>0</v>
      </c>
      <c r="BS49" s="136">
        <v>145439</v>
      </c>
      <c r="BT49" s="136">
        <v>0</v>
      </c>
      <c r="BU49" s="136">
        <f t="shared" si="18"/>
        <v>431110</v>
      </c>
      <c r="BV49" s="136">
        <v>0</v>
      </c>
      <c r="BW49" s="136">
        <v>314366</v>
      </c>
      <c r="BX49" s="136">
        <v>116744</v>
      </c>
      <c r="BY49" s="136">
        <v>0</v>
      </c>
      <c r="BZ49" s="136">
        <f t="shared" si="19"/>
        <v>364305</v>
      </c>
      <c r="CA49" s="136">
        <v>252383</v>
      </c>
      <c r="CB49" s="136">
        <v>95169</v>
      </c>
      <c r="CC49" s="136">
        <v>15356</v>
      </c>
      <c r="CD49" s="136">
        <v>1397</v>
      </c>
      <c r="CE49" s="136">
        <v>1954827</v>
      </c>
      <c r="CF49" s="136">
        <v>0</v>
      </c>
      <c r="CG49" s="136">
        <v>112375</v>
      </c>
      <c r="CH49" s="136">
        <f t="shared" si="20"/>
        <v>1711831</v>
      </c>
      <c r="CI49" s="136">
        <f aca="true" t="shared" si="141" ref="CI49:CX49">SUM(AE49,+BG49)</f>
        <v>2676249</v>
      </c>
      <c r="CJ49" s="136">
        <f t="shared" si="141"/>
        <v>2654463</v>
      </c>
      <c r="CK49" s="136">
        <f t="shared" si="141"/>
        <v>63215</v>
      </c>
      <c r="CL49" s="136">
        <f t="shared" si="141"/>
        <v>1158797</v>
      </c>
      <c r="CM49" s="136">
        <f t="shared" si="141"/>
        <v>947451</v>
      </c>
      <c r="CN49" s="136">
        <f t="shared" si="141"/>
        <v>485000</v>
      </c>
      <c r="CO49" s="136">
        <f t="shared" si="141"/>
        <v>21786</v>
      </c>
      <c r="CP49" s="136">
        <f t="shared" si="141"/>
        <v>280863</v>
      </c>
      <c r="CQ49" s="136">
        <f t="shared" si="141"/>
        <v>12358034</v>
      </c>
      <c r="CR49" s="136">
        <f t="shared" si="141"/>
        <v>4309026</v>
      </c>
      <c r="CS49" s="136">
        <f t="shared" si="141"/>
        <v>1064216</v>
      </c>
      <c r="CT49" s="136">
        <f t="shared" si="141"/>
        <v>1981434</v>
      </c>
      <c r="CU49" s="136">
        <f t="shared" si="141"/>
        <v>1157206</v>
      </c>
      <c r="CV49" s="136">
        <f t="shared" si="141"/>
        <v>106170</v>
      </c>
      <c r="CW49" s="136">
        <f t="shared" si="141"/>
        <v>2429966</v>
      </c>
      <c r="CX49" s="136">
        <f t="shared" si="141"/>
        <v>576862</v>
      </c>
      <c r="CY49" s="136">
        <f t="shared" si="138"/>
        <v>1361919</v>
      </c>
      <c r="CZ49" s="136">
        <f t="shared" si="138"/>
        <v>491185</v>
      </c>
      <c r="DA49" s="136">
        <f t="shared" si="138"/>
        <v>15599</v>
      </c>
      <c r="DB49" s="136">
        <f aca="true" t="shared" si="142" ref="DB49:DJ49">SUM(AX49,+BZ49)</f>
        <v>5597461</v>
      </c>
      <c r="DC49" s="136">
        <f t="shared" si="142"/>
        <v>3387260</v>
      </c>
      <c r="DD49" s="136">
        <f t="shared" si="142"/>
        <v>1962235</v>
      </c>
      <c r="DE49" s="136">
        <f t="shared" si="142"/>
        <v>140826</v>
      </c>
      <c r="DF49" s="136">
        <f t="shared" si="142"/>
        <v>107140</v>
      </c>
      <c r="DG49" s="136">
        <f t="shared" si="142"/>
        <v>8233314</v>
      </c>
      <c r="DH49" s="136">
        <f t="shared" si="142"/>
        <v>5982</v>
      </c>
      <c r="DI49" s="136">
        <f t="shared" si="142"/>
        <v>921581</v>
      </c>
      <c r="DJ49" s="136">
        <f t="shared" si="142"/>
        <v>15955864</v>
      </c>
    </row>
    <row r="50" spans="1:114" s="139" customFormat="1" ht="12" customHeight="1">
      <c r="A50" s="134" t="s">
        <v>559</v>
      </c>
      <c r="B50" s="135" t="s">
        <v>560</v>
      </c>
      <c r="C50" s="134" t="s">
        <v>561</v>
      </c>
      <c r="D50" s="136">
        <f t="shared" si="0"/>
        <v>15879732</v>
      </c>
      <c r="E50" s="136">
        <f t="shared" si="1"/>
        <v>3516319</v>
      </c>
      <c r="F50" s="136">
        <v>236982</v>
      </c>
      <c r="G50" s="136">
        <v>61239</v>
      </c>
      <c r="H50" s="136">
        <v>580100</v>
      </c>
      <c r="I50" s="136">
        <v>1399679</v>
      </c>
      <c r="J50" s="137" t="s">
        <v>586</v>
      </c>
      <c r="K50" s="136">
        <v>1238319</v>
      </c>
      <c r="L50" s="136">
        <v>12363413</v>
      </c>
      <c r="M50" s="136">
        <f t="shared" si="2"/>
        <v>2684175</v>
      </c>
      <c r="N50" s="136">
        <f t="shared" si="3"/>
        <v>274045</v>
      </c>
      <c r="O50" s="136">
        <v>2298</v>
      </c>
      <c r="P50" s="136">
        <v>16005</v>
      </c>
      <c r="Q50" s="136">
        <v>2800</v>
      </c>
      <c r="R50" s="136">
        <v>251534</v>
      </c>
      <c r="S50" s="137" t="s">
        <v>586</v>
      </c>
      <c r="T50" s="136">
        <v>1408</v>
      </c>
      <c r="U50" s="136">
        <v>2410130</v>
      </c>
      <c r="V50" s="136">
        <f aca="true" t="shared" si="143" ref="V50:AA50">+SUM(D50,M50)</f>
        <v>18563907</v>
      </c>
      <c r="W50" s="136">
        <f t="shared" si="143"/>
        <v>3790364</v>
      </c>
      <c r="X50" s="136">
        <f t="shared" si="143"/>
        <v>239280</v>
      </c>
      <c r="Y50" s="136">
        <f t="shared" si="143"/>
        <v>77244</v>
      </c>
      <c r="Z50" s="136">
        <f t="shared" si="143"/>
        <v>582900</v>
      </c>
      <c r="AA50" s="136">
        <f t="shared" si="143"/>
        <v>1651213</v>
      </c>
      <c r="AB50" s="137" t="s">
        <v>586</v>
      </c>
      <c r="AC50" s="136">
        <f t="shared" si="5"/>
        <v>1239727</v>
      </c>
      <c r="AD50" s="136">
        <f t="shared" si="6"/>
        <v>14773543</v>
      </c>
      <c r="AE50" s="136">
        <f t="shared" si="7"/>
        <v>1177858</v>
      </c>
      <c r="AF50" s="136">
        <f t="shared" si="8"/>
        <v>1171963</v>
      </c>
      <c r="AG50" s="136">
        <v>0</v>
      </c>
      <c r="AH50" s="136">
        <v>1148359</v>
      </c>
      <c r="AI50" s="136">
        <v>19998</v>
      </c>
      <c r="AJ50" s="136">
        <v>3606</v>
      </c>
      <c r="AK50" s="136">
        <v>5895</v>
      </c>
      <c r="AL50" s="136">
        <v>0</v>
      </c>
      <c r="AM50" s="136">
        <f t="shared" si="9"/>
        <v>12262762</v>
      </c>
      <c r="AN50" s="136">
        <f t="shared" si="10"/>
        <v>4137897</v>
      </c>
      <c r="AO50" s="136">
        <v>1622752</v>
      </c>
      <c r="AP50" s="136">
        <v>1831842</v>
      </c>
      <c r="AQ50" s="136">
        <v>623250</v>
      </c>
      <c r="AR50" s="136">
        <v>60053</v>
      </c>
      <c r="AS50" s="136">
        <f t="shared" si="11"/>
        <v>2457247</v>
      </c>
      <c r="AT50" s="136">
        <v>482954</v>
      </c>
      <c r="AU50" s="136">
        <v>1840899</v>
      </c>
      <c r="AV50" s="136">
        <v>133394</v>
      </c>
      <c r="AW50" s="136">
        <v>77164</v>
      </c>
      <c r="AX50" s="136">
        <f t="shared" si="12"/>
        <v>5584035</v>
      </c>
      <c r="AY50" s="136">
        <v>2123706</v>
      </c>
      <c r="AZ50" s="136">
        <v>3030723</v>
      </c>
      <c r="BA50" s="136">
        <v>212228</v>
      </c>
      <c r="BB50" s="136">
        <v>217378</v>
      </c>
      <c r="BC50" s="136">
        <v>1539495</v>
      </c>
      <c r="BD50" s="136">
        <v>6419</v>
      </c>
      <c r="BE50" s="136">
        <v>899617</v>
      </c>
      <c r="BF50" s="136">
        <f t="shared" si="13"/>
        <v>14340237</v>
      </c>
      <c r="BG50" s="136">
        <f t="shared" si="14"/>
        <v>27440</v>
      </c>
      <c r="BH50" s="136">
        <f t="shared" si="15"/>
        <v>22610</v>
      </c>
      <c r="BI50" s="136">
        <v>0</v>
      </c>
      <c r="BJ50" s="136">
        <v>22610</v>
      </c>
      <c r="BK50" s="136">
        <v>0</v>
      </c>
      <c r="BL50" s="136">
        <v>0</v>
      </c>
      <c r="BM50" s="136">
        <v>4830</v>
      </c>
      <c r="BN50" s="136">
        <v>0</v>
      </c>
      <c r="BO50" s="136">
        <f t="shared" si="16"/>
        <v>2156681</v>
      </c>
      <c r="BP50" s="136">
        <f t="shared" si="17"/>
        <v>542717</v>
      </c>
      <c r="BQ50" s="136">
        <v>318277</v>
      </c>
      <c r="BR50" s="136">
        <v>90429</v>
      </c>
      <c r="BS50" s="136">
        <v>134011</v>
      </c>
      <c r="BT50" s="136">
        <v>0</v>
      </c>
      <c r="BU50" s="136">
        <f t="shared" si="18"/>
        <v>835615</v>
      </c>
      <c r="BV50" s="136">
        <v>48000</v>
      </c>
      <c r="BW50" s="136">
        <v>787615</v>
      </c>
      <c r="BX50" s="136">
        <v>0</v>
      </c>
      <c r="BY50" s="136">
        <v>3941</v>
      </c>
      <c r="BZ50" s="136">
        <f t="shared" si="19"/>
        <v>774408</v>
      </c>
      <c r="CA50" s="136">
        <v>340755</v>
      </c>
      <c r="CB50" s="136">
        <v>391460</v>
      </c>
      <c r="CC50" s="136">
        <v>6857</v>
      </c>
      <c r="CD50" s="136">
        <v>35336</v>
      </c>
      <c r="CE50" s="136">
        <v>466410</v>
      </c>
      <c r="CF50" s="136">
        <v>0</v>
      </c>
      <c r="CG50" s="136">
        <v>33644</v>
      </c>
      <c r="CH50" s="136">
        <f t="shared" si="20"/>
        <v>2217765</v>
      </c>
      <c r="CI50" s="136">
        <f aca="true" t="shared" si="144" ref="CI50:CX50">SUM(AE50,+BG50)</f>
        <v>1205298</v>
      </c>
      <c r="CJ50" s="136">
        <f t="shared" si="144"/>
        <v>1194573</v>
      </c>
      <c r="CK50" s="136">
        <f t="shared" si="144"/>
        <v>0</v>
      </c>
      <c r="CL50" s="136">
        <f t="shared" si="144"/>
        <v>1170969</v>
      </c>
      <c r="CM50" s="136">
        <f t="shared" si="144"/>
        <v>19998</v>
      </c>
      <c r="CN50" s="136">
        <f t="shared" si="144"/>
        <v>3606</v>
      </c>
      <c r="CO50" s="136">
        <f t="shared" si="144"/>
        <v>10725</v>
      </c>
      <c r="CP50" s="136">
        <f t="shared" si="144"/>
        <v>0</v>
      </c>
      <c r="CQ50" s="136">
        <f t="shared" si="144"/>
        <v>14419443</v>
      </c>
      <c r="CR50" s="136">
        <f t="shared" si="144"/>
        <v>4680614</v>
      </c>
      <c r="CS50" s="136">
        <f t="shared" si="144"/>
        <v>1941029</v>
      </c>
      <c r="CT50" s="136">
        <f t="shared" si="144"/>
        <v>1922271</v>
      </c>
      <c r="CU50" s="136">
        <f t="shared" si="144"/>
        <v>757261</v>
      </c>
      <c r="CV50" s="136">
        <f t="shared" si="144"/>
        <v>60053</v>
      </c>
      <c r="CW50" s="136">
        <f t="shared" si="144"/>
        <v>3292862</v>
      </c>
      <c r="CX50" s="136">
        <f t="shared" si="144"/>
        <v>530954</v>
      </c>
      <c r="CY50" s="136">
        <f aca="true" t="shared" si="145" ref="CY50:DJ50">SUM(AU50,+BW50)</f>
        <v>2628514</v>
      </c>
      <c r="CZ50" s="136">
        <f t="shared" si="145"/>
        <v>133394</v>
      </c>
      <c r="DA50" s="136">
        <f t="shared" si="145"/>
        <v>81105</v>
      </c>
      <c r="DB50" s="136">
        <f t="shared" si="145"/>
        <v>6358443</v>
      </c>
      <c r="DC50" s="136">
        <f t="shared" si="145"/>
        <v>2464461</v>
      </c>
      <c r="DD50" s="136">
        <f t="shared" si="145"/>
        <v>3422183</v>
      </c>
      <c r="DE50" s="136">
        <f t="shared" si="145"/>
        <v>219085</v>
      </c>
      <c r="DF50" s="136">
        <f t="shared" si="145"/>
        <v>252714</v>
      </c>
      <c r="DG50" s="136">
        <f t="shared" si="145"/>
        <v>2005905</v>
      </c>
      <c r="DH50" s="136">
        <f t="shared" si="145"/>
        <v>6419</v>
      </c>
      <c r="DI50" s="136">
        <f t="shared" si="145"/>
        <v>933261</v>
      </c>
      <c r="DJ50" s="136">
        <f t="shared" si="145"/>
        <v>16558002</v>
      </c>
    </row>
    <row r="51" spans="1:114" s="139" customFormat="1" ht="12" customHeight="1">
      <c r="A51" s="134" t="s">
        <v>565</v>
      </c>
      <c r="B51" s="135" t="s">
        <v>566</v>
      </c>
      <c r="C51" s="134" t="s">
        <v>475</v>
      </c>
      <c r="D51" s="136">
        <f t="shared" si="0"/>
        <v>13312841</v>
      </c>
      <c r="E51" s="136">
        <f t="shared" si="1"/>
        <v>3081297</v>
      </c>
      <c r="F51" s="136">
        <v>236784</v>
      </c>
      <c r="G51" s="136">
        <v>7746</v>
      </c>
      <c r="H51" s="136">
        <v>417200</v>
      </c>
      <c r="I51" s="136">
        <v>1252888</v>
      </c>
      <c r="J51" s="137" t="s">
        <v>586</v>
      </c>
      <c r="K51" s="136">
        <v>1166679</v>
      </c>
      <c r="L51" s="136">
        <v>10231544</v>
      </c>
      <c r="M51" s="136">
        <f t="shared" si="2"/>
        <v>2560901</v>
      </c>
      <c r="N51" s="136">
        <f t="shared" si="3"/>
        <v>243907</v>
      </c>
      <c r="O51" s="136">
        <v>18776</v>
      </c>
      <c r="P51" s="136">
        <v>20882</v>
      </c>
      <c r="Q51" s="136">
        <v>0</v>
      </c>
      <c r="R51" s="136">
        <v>201807</v>
      </c>
      <c r="S51" s="137" t="s">
        <v>586</v>
      </c>
      <c r="T51" s="136">
        <v>2442</v>
      </c>
      <c r="U51" s="136">
        <v>2316994</v>
      </c>
      <c r="V51" s="136">
        <f aca="true" t="shared" si="146" ref="V51:AA51">+SUM(D51,M51)</f>
        <v>15873742</v>
      </c>
      <c r="W51" s="136">
        <f t="shared" si="146"/>
        <v>3325204</v>
      </c>
      <c r="X51" s="136">
        <f t="shared" si="146"/>
        <v>255560</v>
      </c>
      <c r="Y51" s="136">
        <f t="shared" si="146"/>
        <v>28628</v>
      </c>
      <c r="Z51" s="136">
        <f t="shared" si="146"/>
        <v>417200</v>
      </c>
      <c r="AA51" s="136">
        <f t="shared" si="146"/>
        <v>1454695</v>
      </c>
      <c r="AB51" s="137" t="s">
        <v>586</v>
      </c>
      <c r="AC51" s="136">
        <f t="shared" si="5"/>
        <v>1169121</v>
      </c>
      <c r="AD51" s="136">
        <f t="shared" si="6"/>
        <v>12548538</v>
      </c>
      <c r="AE51" s="136">
        <f t="shared" si="7"/>
        <v>804772</v>
      </c>
      <c r="AF51" s="136">
        <f t="shared" si="8"/>
        <v>788961</v>
      </c>
      <c r="AG51" s="136">
        <v>0</v>
      </c>
      <c r="AH51" s="136">
        <v>132576</v>
      </c>
      <c r="AI51" s="136">
        <v>642046</v>
      </c>
      <c r="AJ51" s="136">
        <v>14339</v>
      </c>
      <c r="AK51" s="136">
        <v>15811</v>
      </c>
      <c r="AL51" s="136">
        <v>65032</v>
      </c>
      <c r="AM51" s="136">
        <f t="shared" si="9"/>
        <v>10632292</v>
      </c>
      <c r="AN51" s="136">
        <f t="shared" si="10"/>
        <v>2964683</v>
      </c>
      <c r="AO51" s="136">
        <v>853750</v>
      </c>
      <c r="AP51" s="136">
        <v>1680199</v>
      </c>
      <c r="AQ51" s="136">
        <v>370542</v>
      </c>
      <c r="AR51" s="136">
        <v>60192</v>
      </c>
      <c r="AS51" s="136">
        <f t="shared" si="11"/>
        <v>1378634</v>
      </c>
      <c r="AT51" s="136">
        <v>419511</v>
      </c>
      <c r="AU51" s="136">
        <v>830838</v>
      </c>
      <c r="AV51" s="136">
        <v>128285</v>
      </c>
      <c r="AW51" s="136">
        <v>68455</v>
      </c>
      <c r="AX51" s="136">
        <f t="shared" si="12"/>
        <v>6217595</v>
      </c>
      <c r="AY51" s="136">
        <v>2818269</v>
      </c>
      <c r="AZ51" s="136">
        <v>2988560</v>
      </c>
      <c r="BA51" s="136">
        <v>374958</v>
      </c>
      <c r="BB51" s="136">
        <v>35808</v>
      </c>
      <c r="BC51" s="136">
        <v>1091888</v>
      </c>
      <c r="BD51" s="136">
        <v>2925</v>
      </c>
      <c r="BE51" s="136">
        <v>718857</v>
      </c>
      <c r="BF51" s="136">
        <f t="shared" si="13"/>
        <v>12155921</v>
      </c>
      <c r="BG51" s="136">
        <f t="shared" si="14"/>
        <v>3623</v>
      </c>
      <c r="BH51" s="136">
        <f t="shared" si="15"/>
        <v>3623</v>
      </c>
      <c r="BI51" s="136">
        <v>0</v>
      </c>
      <c r="BJ51" s="136">
        <v>3623</v>
      </c>
      <c r="BK51" s="136">
        <v>0</v>
      </c>
      <c r="BL51" s="136">
        <v>0</v>
      </c>
      <c r="BM51" s="136">
        <v>0</v>
      </c>
      <c r="BN51" s="136">
        <v>0</v>
      </c>
      <c r="BO51" s="136">
        <f t="shared" si="16"/>
        <v>1694047</v>
      </c>
      <c r="BP51" s="136">
        <f t="shared" si="17"/>
        <v>186291</v>
      </c>
      <c r="BQ51" s="136">
        <v>99106</v>
      </c>
      <c r="BR51" s="136">
        <v>0</v>
      </c>
      <c r="BS51" s="136">
        <v>87185</v>
      </c>
      <c r="BT51" s="136">
        <v>0</v>
      </c>
      <c r="BU51" s="136">
        <f t="shared" si="18"/>
        <v>673164</v>
      </c>
      <c r="BV51" s="136">
        <v>9518</v>
      </c>
      <c r="BW51" s="136">
        <v>663646</v>
      </c>
      <c r="BX51" s="136">
        <v>0</v>
      </c>
      <c r="BY51" s="136">
        <v>0</v>
      </c>
      <c r="BZ51" s="136">
        <f t="shared" si="19"/>
        <v>832772</v>
      </c>
      <c r="CA51" s="136">
        <v>330415</v>
      </c>
      <c r="CB51" s="136">
        <v>423146</v>
      </c>
      <c r="CC51" s="136">
        <v>42482</v>
      </c>
      <c r="CD51" s="136">
        <v>36729</v>
      </c>
      <c r="CE51" s="136">
        <v>747437</v>
      </c>
      <c r="CF51" s="136">
        <v>1820</v>
      </c>
      <c r="CG51" s="136">
        <v>115794</v>
      </c>
      <c r="CH51" s="136">
        <f t="shared" si="20"/>
        <v>1813464</v>
      </c>
      <c r="CI51" s="136">
        <f aca="true" t="shared" si="147" ref="CI51:CX51">SUM(AE51,+BG51)</f>
        <v>808395</v>
      </c>
      <c r="CJ51" s="136">
        <f t="shared" si="147"/>
        <v>792584</v>
      </c>
      <c r="CK51" s="136">
        <f t="shared" si="147"/>
        <v>0</v>
      </c>
      <c r="CL51" s="136">
        <f t="shared" si="147"/>
        <v>136199</v>
      </c>
      <c r="CM51" s="136">
        <f t="shared" si="147"/>
        <v>642046</v>
      </c>
      <c r="CN51" s="136">
        <f t="shared" si="147"/>
        <v>14339</v>
      </c>
      <c r="CO51" s="136">
        <f t="shared" si="147"/>
        <v>15811</v>
      </c>
      <c r="CP51" s="136">
        <f t="shared" si="147"/>
        <v>65032</v>
      </c>
      <c r="CQ51" s="136">
        <f t="shared" si="147"/>
        <v>12326339</v>
      </c>
      <c r="CR51" s="136">
        <f t="shared" si="147"/>
        <v>3150974</v>
      </c>
      <c r="CS51" s="136">
        <f t="shared" si="147"/>
        <v>952856</v>
      </c>
      <c r="CT51" s="136">
        <f t="shared" si="147"/>
        <v>1680199</v>
      </c>
      <c r="CU51" s="136">
        <f t="shared" si="147"/>
        <v>457727</v>
      </c>
      <c r="CV51" s="136">
        <f t="shared" si="147"/>
        <v>60192</v>
      </c>
      <c r="CW51" s="136">
        <f t="shared" si="147"/>
        <v>2051798</v>
      </c>
      <c r="CX51" s="136">
        <f t="shared" si="147"/>
        <v>429029</v>
      </c>
      <c r="CY51" s="136">
        <f aca="true" t="shared" si="148" ref="CY51:DJ51">SUM(AU51,+BW51)</f>
        <v>1494484</v>
      </c>
      <c r="CZ51" s="136">
        <f t="shared" si="148"/>
        <v>128285</v>
      </c>
      <c r="DA51" s="136">
        <f t="shared" si="148"/>
        <v>68455</v>
      </c>
      <c r="DB51" s="136">
        <f t="shared" si="148"/>
        <v>7050367</v>
      </c>
      <c r="DC51" s="136">
        <f t="shared" si="148"/>
        <v>3148684</v>
      </c>
      <c r="DD51" s="136">
        <f t="shared" si="148"/>
        <v>3411706</v>
      </c>
      <c r="DE51" s="136">
        <f t="shared" si="148"/>
        <v>417440</v>
      </c>
      <c r="DF51" s="136">
        <f t="shared" si="148"/>
        <v>72537</v>
      </c>
      <c r="DG51" s="136">
        <f t="shared" si="148"/>
        <v>1839325</v>
      </c>
      <c r="DH51" s="136">
        <f t="shared" si="148"/>
        <v>4745</v>
      </c>
      <c r="DI51" s="136">
        <f t="shared" si="148"/>
        <v>834651</v>
      </c>
      <c r="DJ51" s="136">
        <f t="shared" si="148"/>
        <v>13969385</v>
      </c>
    </row>
    <row r="52" spans="1:114" s="139" customFormat="1" ht="12" customHeight="1">
      <c r="A52" s="134" t="s">
        <v>341</v>
      </c>
      <c r="B52" s="135" t="s">
        <v>575</v>
      </c>
      <c r="C52" s="134" t="s">
        <v>576</v>
      </c>
      <c r="D52" s="136">
        <f t="shared" si="0"/>
        <v>17174557</v>
      </c>
      <c r="E52" s="136">
        <f t="shared" si="1"/>
        <v>2954505</v>
      </c>
      <c r="F52" s="136">
        <v>38668</v>
      </c>
      <c r="G52" s="136">
        <v>124197</v>
      </c>
      <c r="H52" s="136">
        <v>263800</v>
      </c>
      <c r="I52" s="136">
        <v>1244566</v>
      </c>
      <c r="J52" s="137" t="s">
        <v>586</v>
      </c>
      <c r="K52" s="136">
        <v>1283274</v>
      </c>
      <c r="L52" s="136">
        <v>14220052</v>
      </c>
      <c r="M52" s="136">
        <f t="shared" si="2"/>
        <v>3961450</v>
      </c>
      <c r="N52" s="136">
        <f t="shared" si="3"/>
        <v>499658</v>
      </c>
      <c r="O52" s="136">
        <v>44757</v>
      </c>
      <c r="P52" s="136">
        <v>35110</v>
      </c>
      <c r="Q52" s="136">
        <v>14100</v>
      </c>
      <c r="R52" s="136">
        <v>307790</v>
      </c>
      <c r="S52" s="137" t="s">
        <v>586</v>
      </c>
      <c r="T52" s="136">
        <v>97901</v>
      </c>
      <c r="U52" s="136">
        <v>3461792</v>
      </c>
      <c r="V52" s="136">
        <f aca="true" t="shared" si="149" ref="V52:AA52">+SUM(D52,M52)</f>
        <v>21136007</v>
      </c>
      <c r="W52" s="136">
        <f t="shared" si="149"/>
        <v>3454163</v>
      </c>
      <c r="X52" s="136">
        <f t="shared" si="149"/>
        <v>83425</v>
      </c>
      <c r="Y52" s="136">
        <f t="shared" si="149"/>
        <v>159307</v>
      </c>
      <c r="Z52" s="136">
        <f t="shared" si="149"/>
        <v>277900</v>
      </c>
      <c r="AA52" s="136">
        <f t="shared" si="149"/>
        <v>1552356</v>
      </c>
      <c r="AB52" s="137" t="s">
        <v>586</v>
      </c>
      <c r="AC52" s="136">
        <f t="shared" si="5"/>
        <v>1381175</v>
      </c>
      <c r="AD52" s="136">
        <f t="shared" si="6"/>
        <v>17681844</v>
      </c>
      <c r="AE52" s="136">
        <f t="shared" si="7"/>
        <v>1450458</v>
      </c>
      <c r="AF52" s="136">
        <f t="shared" si="8"/>
        <v>1424016</v>
      </c>
      <c r="AG52" s="136">
        <v>4200</v>
      </c>
      <c r="AH52" s="136">
        <v>1246515</v>
      </c>
      <c r="AI52" s="136">
        <v>24224</v>
      </c>
      <c r="AJ52" s="136">
        <v>149077</v>
      </c>
      <c r="AK52" s="136">
        <v>26442</v>
      </c>
      <c r="AL52" s="136">
        <v>251624</v>
      </c>
      <c r="AM52" s="136">
        <f t="shared" si="9"/>
        <v>11865878</v>
      </c>
      <c r="AN52" s="136">
        <f t="shared" si="10"/>
        <v>2876336</v>
      </c>
      <c r="AO52" s="136">
        <v>918069</v>
      </c>
      <c r="AP52" s="136">
        <v>170378</v>
      </c>
      <c r="AQ52" s="136">
        <v>1662164</v>
      </c>
      <c r="AR52" s="136">
        <v>125725</v>
      </c>
      <c r="AS52" s="136">
        <f t="shared" si="11"/>
        <v>3136879</v>
      </c>
      <c r="AT52" s="136">
        <v>436447</v>
      </c>
      <c r="AU52" s="136">
        <v>2517685</v>
      </c>
      <c r="AV52" s="136">
        <v>182747</v>
      </c>
      <c r="AW52" s="136">
        <v>71893</v>
      </c>
      <c r="AX52" s="136">
        <f t="shared" si="12"/>
        <v>5779856</v>
      </c>
      <c r="AY52" s="136">
        <v>3105146</v>
      </c>
      <c r="AZ52" s="136">
        <v>2395824</v>
      </c>
      <c r="BA52" s="136">
        <v>209835</v>
      </c>
      <c r="BB52" s="136">
        <v>69051</v>
      </c>
      <c r="BC52" s="136">
        <v>3245579</v>
      </c>
      <c r="BD52" s="136">
        <v>914</v>
      </c>
      <c r="BE52" s="136">
        <v>361018</v>
      </c>
      <c r="BF52" s="136">
        <f t="shared" si="13"/>
        <v>13677354</v>
      </c>
      <c r="BG52" s="136">
        <f t="shared" si="14"/>
        <v>38071</v>
      </c>
      <c r="BH52" s="136">
        <f t="shared" si="15"/>
        <v>22082</v>
      </c>
      <c r="BI52" s="136">
        <v>0</v>
      </c>
      <c r="BJ52" s="136">
        <v>22082</v>
      </c>
      <c r="BK52" s="136">
        <v>0</v>
      </c>
      <c r="BL52" s="136">
        <v>0</v>
      </c>
      <c r="BM52" s="136">
        <v>15989</v>
      </c>
      <c r="BN52" s="136">
        <v>216493</v>
      </c>
      <c r="BO52" s="136">
        <f t="shared" si="16"/>
        <v>2463400</v>
      </c>
      <c r="BP52" s="136">
        <f t="shared" si="17"/>
        <v>516985</v>
      </c>
      <c r="BQ52" s="136">
        <v>281774</v>
      </c>
      <c r="BR52" s="136">
        <v>44078</v>
      </c>
      <c r="BS52" s="136">
        <v>190781</v>
      </c>
      <c r="BT52" s="136">
        <v>352</v>
      </c>
      <c r="BU52" s="136">
        <f t="shared" si="18"/>
        <v>1027263</v>
      </c>
      <c r="BV52" s="136">
        <v>46771</v>
      </c>
      <c r="BW52" s="136">
        <v>884509</v>
      </c>
      <c r="BX52" s="136">
        <v>95983</v>
      </c>
      <c r="BY52" s="136">
        <v>0</v>
      </c>
      <c r="BZ52" s="136">
        <f t="shared" si="19"/>
        <v>919152</v>
      </c>
      <c r="CA52" s="136">
        <v>503288</v>
      </c>
      <c r="CB52" s="136">
        <v>211231</v>
      </c>
      <c r="CC52" s="136">
        <v>111423</v>
      </c>
      <c r="CD52" s="136">
        <v>93210</v>
      </c>
      <c r="CE52" s="136">
        <v>1141977</v>
      </c>
      <c r="CF52" s="136">
        <v>0</v>
      </c>
      <c r="CG52" s="136">
        <v>101509</v>
      </c>
      <c r="CH52" s="136">
        <f t="shared" si="20"/>
        <v>2602980</v>
      </c>
      <c r="CI52" s="136">
        <f aca="true" t="shared" si="150" ref="CI52:DJ52">SUM(AE52,+BG52)</f>
        <v>1488529</v>
      </c>
      <c r="CJ52" s="136">
        <f t="shared" si="150"/>
        <v>1446098</v>
      </c>
      <c r="CK52" s="136">
        <f t="shared" si="150"/>
        <v>4200</v>
      </c>
      <c r="CL52" s="136">
        <f t="shared" si="150"/>
        <v>1268597</v>
      </c>
      <c r="CM52" s="136">
        <f t="shared" si="150"/>
        <v>24224</v>
      </c>
      <c r="CN52" s="136">
        <f t="shared" si="150"/>
        <v>149077</v>
      </c>
      <c r="CO52" s="136">
        <f t="shared" si="150"/>
        <v>42431</v>
      </c>
      <c r="CP52" s="136">
        <f t="shared" si="150"/>
        <v>468117</v>
      </c>
      <c r="CQ52" s="136">
        <f t="shared" si="150"/>
        <v>14329278</v>
      </c>
      <c r="CR52" s="136">
        <f t="shared" si="150"/>
        <v>3393321</v>
      </c>
      <c r="CS52" s="136">
        <f t="shared" si="150"/>
        <v>1199843</v>
      </c>
      <c r="CT52" s="136">
        <f t="shared" si="150"/>
        <v>214456</v>
      </c>
      <c r="CU52" s="136">
        <f t="shared" si="150"/>
        <v>1852945</v>
      </c>
      <c r="CV52" s="136">
        <f t="shared" si="150"/>
        <v>126077</v>
      </c>
      <c r="CW52" s="136">
        <f t="shared" si="150"/>
        <v>4164142</v>
      </c>
      <c r="CX52" s="136">
        <f t="shared" si="150"/>
        <v>483218</v>
      </c>
      <c r="CY52" s="136">
        <f t="shared" si="150"/>
        <v>3402194</v>
      </c>
      <c r="CZ52" s="136">
        <f t="shared" si="150"/>
        <v>278730</v>
      </c>
      <c r="DA52" s="136">
        <f t="shared" si="150"/>
        <v>71893</v>
      </c>
      <c r="DB52" s="136">
        <f t="shared" si="150"/>
        <v>6699008</v>
      </c>
      <c r="DC52" s="136">
        <f t="shared" si="150"/>
        <v>3608434</v>
      </c>
      <c r="DD52" s="136">
        <f t="shared" si="150"/>
        <v>2607055</v>
      </c>
      <c r="DE52" s="136">
        <f t="shared" si="150"/>
        <v>321258</v>
      </c>
      <c r="DF52" s="136">
        <f t="shared" si="150"/>
        <v>162261</v>
      </c>
      <c r="DG52" s="136">
        <f t="shared" si="150"/>
        <v>4387556</v>
      </c>
      <c r="DH52" s="136">
        <f t="shared" si="150"/>
        <v>914</v>
      </c>
      <c r="DI52" s="136">
        <f t="shared" si="150"/>
        <v>462527</v>
      </c>
      <c r="DJ52" s="136">
        <f t="shared" si="150"/>
        <v>16280334</v>
      </c>
    </row>
    <row r="53" spans="1:114" s="139" customFormat="1" ht="12" customHeight="1">
      <c r="A53" s="134" t="s">
        <v>578</v>
      </c>
      <c r="B53" s="135" t="s">
        <v>344</v>
      </c>
      <c r="C53" s="134" t="s">
        <v>579</v>
      </c>
      <c r="D53" s="136">
        <f t="shared" si="0"/>
        <v>12872075</v>
      </c>
      <c r="E53" s="136">
        <f t="shared" si="1"/>
        <v>2406816</v>
      </c>
      <c r="F53" s="136">
        <v>244243</v>
      </c>
      <c r="G53" s="136">
        <v>40353</v>
      </c>
      <c r="H53" s="136">
        <v>247700</v>
      </c>
      <c r="I53" s="136">
        <v>1698597</v>
      </c>
      <c r="J53" s="137" t="s">
        <v>586</v>
      </c>
      <c r="K53" s="136">
        <v>175923</v>
      </c>
      <c r="L53" s="136">
        <v>10465259</v>
      </c>
      <c r="M53" s="136">
        <f t="shared" si="2"/>
        <v>1141771</v>
      </c>
      <c r="N53" s="136">
        <f t="shared" si="3"/>
        <v>306103</v>
      </c>
      <c r="O53" s="136">
        <v>2057</v>
      </c>
      <c r="P53" s="136">
        <v>0</v>
      </c>
      <c r="Q53" s="136">
        <v>229740</v>
      </c>
      <c r="R53" s="136">
        <v>54050</v>
      </c>
      <c r="S53" s="137" t="s">
        <v>586</v>
      </c>
      <c r="T53" s="136">
        <v>20256</v>
      </c>
      <c r="U53" s="136">
        <v>835668</v>
      </c>
      <c r="V53" s="136">
        <f aca="true" t="shared" si="151" ref="V53:AA53">+SUM(D53,M53)</f>
        <v>14013846</v>
      </c>
      <c r="W53" s="136">
        <f t="shared" si="151"/>
        <v>2712919</v>
      </c>
      <c r="X53" s="136">
        <f t="shared" si="151"/>
        <v>246300</v>
      </c>
      <c r="Y53" s="136">
        <f t="shared" si="151"/>
        <v>40353</v>
      </c>
      <c r="Z53" s="136">
        <f t="shared" si="151"/>
        <v>477440</v>
      </c>
      <c r="AA53" s="136">
        <f t="shared" si="151"/>
        <v>1752647</v>
      </c>
      <c r="AB53" s="137" t="s">
        <v>586</v>
      </c>
      <c r="AC53" s="136">
        <f t="shared" si="5"/>
        <v>196179</v>
      </c>
      <c r="AD53" s="136">
        <f t="shared" si="6"/>
        <v>11300927</v>
      </c>
      <c r="AE53" s="136">
        <f t="shared" si="7"/>
        <v>605984</v>
      </c>
      <c r="AF53" s="136">
        <f t="shared" si="8"/>
        <v>585985</v>
      </c>
      <c r="AG53" s="136">
        <v>0</v>
      </c>
      <c r="AH53" s="136">
        <v>519636</v>
      </c>
      <c r="AI53" s="136">
        <v>64533</v>
      </c>
      <c r="AJ53" s="136">
        <v>1816</v>
      </c>
      <c r="AK53" s="136">
        <v>19999</v>
      </c>
      <c r="AL53" s="136">
        <v>40326</v>
      </c>
      <c r="AM53" s="136">
        <f t="shared" si="9"/>
        <v>6914225</v>
      </c>
      <c r="AN53" s="136">
        <f t="shared" si="10"/>
        <v>1861254</v>
      </c>
      <c r="AO53" s="136">
        <v>757382</v>
      </c>
      <c r="AP53" s="136">
        <v>651289</v>
      </c>
      <c r="AQ53" s="136">
        <v>435548</v>
      </c>
      <c r="AR53" s="136">
        <v>17035</v>
      </c>
      <c r="AS53" s="136">
        <f t="shared" si="11"/>
        <v>690845</v>
      </c>
      <c r="AT53" s="136">
        <v>228295</v>
      </c>
      <c r="AU53" s="136">
        <v>383958</v>
      </c>
      <c r="AV53" s="136">
        <v>78592</v>
      </c>
      <c r="AW53" s="136">
        <v>21376</v>
      </c>
      <c r="AX53" s="136">
        <f t="shared" si="12"/>
        <v>4332628</v>
      </c>
      <c r="AY53" s="136">
        <v>2938715</v>
      </c>
      <c r="AZ53" s="136">
        <v>875855</v>
      </c>
      <c r="BA53" s="136">
        <v>256974</v>
      </c>
      <c r="BB53" s="136">
        <v>261084</v>
      </c>
      <c r="BC53" s="136">
        <v>4798641</v>
      </c>
      <c r="BD53" s="136">
        <v>8122</v>
      </c>
      <c r="BE53" s="136">
        <v>512899</v>
      </c>
      <c r="BF53" s="136">
        <f t="shared" si="13"/>
        <v>8033108</v>
      </c>
      <c r="BG53" s="136">
        <f t="shared" si="14"/>
        <v>255302</v>
      </c>
      <c r="BH53" s="136">
        <f t="shared" si="15"/>
        <v>255302</v>
      </c>
      <c r="BI53" s="136">
        <v>0</v>
      </c>
      <c r="BJ53" s="136">
        <v>239298</v>
      </c>
      <c r="BK53" s="136">
        <v>0</v>
      </c>
      <c r="BL53" s="136">
        <v>16004</v>
      </c>
      <c r="BM53" s="136">
        <v>0</v>
      </c>
      <c r="BN53" s="136">
        <v>53973</v>
      </c>
      <c r="BO53" s="136">
        <f t="shared" si="16"/>
        <v>294610</v>
      </c>
      <c r="BP53" s="136">
        <f t="shared" si="17"/>
        <v>46453</v>
      </c>
      <c r="BQ53" s="136">
        <v>45329</v>
      </c>
      <c r="BR53" s="136">
        <v>1124</v>
      </c>
      <c r="BS53" s="136">
        <v>0</v>
      </c>
      <c r="BT53" s="136">
        <v>0</v>
      </c>
      <c r="BU53" s="136">
        <f t="shared" si="18"/>
        <v>36917</v>
      </c>
      <c r="BV53" s="136">
        <v>0</v>
      </c>
      <c r="BW53" s="136">
        <v>36917</v>
      </c>
      <c r="BX53" s="136">
        <v>0</v>
      </c>
      <c r="BY53" s="136">
        <v>3200</v>
      </c>
      <c r="BZ53" s="136">
        <f t="shared" si="19"/>
        <v>208030</v>
      </c>
      <c r="CA53" s="136">
        <v>435</v>
      </c>
      <c r="CB53" s="136">
        <v>121953</v>
      </c>
      <c r="CC53" s="136">
        <v>47168</v>
      </c>
      <c r="CD53" s="136">
        <v>38474</v>
      </c>
      <c r="CE53" s="136">
        <v>519754</v>
      </c>
      <c r="CF53" s="136">
        <v>10</v>
      </c>
      <c r="CG53" s="136">
        <v>18132</v>
      </c>
      <c r="CH53" s="136">
        <f t="shared" si="20"/>
        <v>568044</v>
      </c>
      <c r="CI53" s="136">
        <f aca="true" t="shared" si="152" ref="CI53:CW53">SUM(AE53,+BG53)</f>
        <v>861286</v>
      </c>
      <c r="CJ53" s="136">
        <f t="shared" si="152"/>
        <v>841287</v>
      </c>
      <c r="CK53" s="136">
        <f t="shared" si="152"/>
        <v>0</v>
      </c>
      <c r="CL53" s="136">
        <f t="shared" si="152"/>
        <v>758934</v>
      </c>
      <c r="CM53" s="136">
        <f t="shared" si="152"/>
        <v>64533</v>
      </c>
      <c r="CN53" s="136">
        <f t="shared" si="152"/>
        <v>17820</v>
      </c>
      <c r="CO53" s="136">
        <f t="shared" si="152"/>
        <v>19999</v>
      </c>
      <c r="CP53" s="136">
        <f t="shared" si="152"/>
        <v>94299</v>
      </c>
      <c r="CQ53" s="136">
        <f t="shared" si="152"/>
        <v>7208835</v>
      </c>
      <c r="CR53" s="136">
        <f t="shared" si="152"/>
        <v>1907707</v>
      </c>
      <c r="CS53" s="136">
        <f t="shared" si="152"/>
        <v>802711</v>
      </c>
      <c r="CT53" s="136">
        <f t="shared" si="152"/>
        <v>652413</v>
      </c>
      <c r="CU53" s="136">
        <f t="shared" si="152"/>
        <v>435548</v>
      </c>
      <c r="CV53" s="136">
        <f t="shared" si="152"/>
        <v>17035</v>
      </c>
      <c r="CW53" s="136">
        <f t="shared" si="152"/>
        <v>727762</v>
      </c>
      <c r="CX53" s="136">
        <f aca="true" t="shared" si="153" ref="CX53:DJ53">SUM(AT53,+BV53)</f>
        <v>228295</v>
      </c>
      <c r="CY53" s="136">
        <f t="shared" si="153"/>
        <v>420875</v>
      </c>
      <c r="CZ53" s="136">
        <f t="shared" si="153"/>
        <v>78592</v>
      </c>
      <c r="DA53" s="136">
        <f t="shared" si="153"/>
        <v>24576</v>
      </c>
      <c r="DB53" s="136">
        <f t="shared" si="153"/>
        <v>4540658</v>
      </c>
      <c r="DC53" s="136">
        <f t="shared" si="153"/>
        <v>2939150</v>
      </c>
      <c r="DD53" s="136">
        <f t="shared" si="153"/>
        <v>997808</v>
      </c>
      <c r="DE53" s="136">
        <f t="shared" si="153"/>
        <v>304142</v>
      </c>
      <c r="DF53" s="136">
        <f t="shared" si="153"/>
        <v>299558</v>
      </c>
      <c r="DG53" s="136">
        <f t="shared" si="153"/>
        <v>5318395</v>
      </c>
      <c r="DH53" s="136">
        <f t="shared" si="153"/>
        <v>8132</v>
      </c>
      <c r="DI53" s="136">
        <f t="shared" si="153"/>
        <v>531031</v>
      </c>
      <c r="DJ53" s="136">
        <f t="shared" si="153"/>
        <v>8601152</v>
      </c>
    </row>
    <row r="54" spans="1:114" s="133" customFormat="1" ht="12" customHeight="1">
      <c r="A54" s="129" t="s">
        <v>584</v>
      </c>
      <c r="B54" s="130" t="s">
        <v>585</v>
      </c>
      <c r="C54" s="129" t="s">
        <v>285</v>
      </c>
      <c r="D54" s="131">
        <f>SUM($D$7:$D$53)</f>
        <v>1635113526.3007858</v>
      </c>
      <c r="E54" s="131">
        <f>SUM($E$7:$E$53)</f>
        <v>379270342</v>
      </c>
      <c r="F54" s="131">
        <f>SUM($F$7:$F$53)</f>
        <v>25500903</v>
      </c>
      <c r="G54" s="131">
        <f>SUM($G$7:$G$53)</f>
        <v>8523765</v>
      </c>
      <c r="H54" s="131">
        <f>SUM($H$7:$H$53)</f>
        <v>65229778</v>
      </c>
      <c r="I54" s="131">
        <f>SUM($I$7:$I$53)</f>
        <v>182562126</v>
      </c>
      <c r="J54" s="132" t="s">
        <v>286</v>
      </c>
      <c r="K54" s="131">
        <f>SUM($K$7:$K$53)</f>
        <v>97453770</v>
      </c>
      <c r="L54" s="131">
        <f>SUM($L$7:$L$53)</f>
        <v>1255843184.3007858</v>
      </c>
      <c r="M54" s="131">
        <f>SUM($M$7:$M$53)</f>
        <v>204351793</v>
      </c>
      <c r="N54" s="131">
        <f>SUM($N$7:$N$53)</f>
        <v>35166722</v>
      </c>
      <c r="O54" s="131">
        <f>SUM($O$7:$O$53)</f>
        <v>3537245</v>
      </c>
      <c r="P54" s="131">
        <f>SUM($P$7:$P$53)</f>
        <v>1395057</v>
      </c>
      <c r="Q54" s="131">
        <f>SUM($Q$7:$Q$53)</f>
        <v>5754463</v>
      </c>
      <c r="R54" s="131">
        <f>SUM($R$7:$R$53)</f>
        <v>19957625</v>
      </c>
      <c r="S54" s="132" t="s">
        <v>286</v>
      </c>
      <c r="T54" s="131">
        <f>SUM($T$7:$T$53)</f>
        <v>4522332</v>
      </c>
      <c r="U54" s="131">
        <f>SUM($U$7:$U$53)</f>
        <v>169185071</v>
      </c>
      <c r="V54" s="131">
        <f>SUM($V$7:$V$53)</f>
        <v>1839465319.3007858</v>
      </c>
      <c r="W54" s="131">
        <f>SUM($W$7:$W$53)</f>
        <v>414437064</v>
      </c>
      <c r="X54" s="131">
        <f>SUM($X$7:$X$53)</f>
        <v>29038148</v>
      </c>
      <c r="Y54" s="131">
        <f>SUM($Y$7:$Y$53)</f>
        <v>9918822</v>
      </c>
      <c r="Z54" s="131">
        <f>SUM($Z$7:$Z$53)</f>
        <v>70984241</v>
      </c>
      <c r="AA54" s="131">
        <f>SUM($AA$7:$AA$53)</f>
        <v>202519751</v>
      </c>
      <c r="AB54" s="132" t="s">
        <v>286</v>
      </c>
      <c r="AC54" s="131">
        <f>SUM($AC$7:$AC$53)</f>
        <v>101976102</v>
      </c>
      <c r="AD54" s="131">
        <f>SUM($AD$7:$AD$53)</f>
        <v>1425028255.3007858</v>
      </c>
      <c r="AE54" s="131">
        <f>SUM($AE$7:$AE$53)</f>
        <v>130402219</v>
      </c>
      <c r="AF54" s="131">
        <f>SUM($AF$7:$AF$53)</f>
        <v>128159337</v>
      </c>
      <c r="AG54" s="131">
        <f>SUM($AG$7:$AG$53)</f>
        <v>1145523</v>
      </c>
      <c r="AH54" s="131">
        <f>SUM($AH$7:$AH$53)</f>
        <v>107588905</v>
      </c>
      <c r="AI54" s="131">
        <f>SUM($AI$7:$AI$53)</f>
        <v>16741918</v>
      </c>
      <c r="AJ54" s="131">
        <f>SUM($AJ$7:$AJ$53)</f>
        <v>2682991</v>
      </c>
      <c r="AK54" s="131">
        <f>SUM($AK$7:$AK$53)</f>
        <v>2242882</v>
      </c>
      <c r="AL54" s="131">
        <f>SUM($AL$7:$AL$53)</f>
        <v>20230397</v>
      </c>
      <c r="AM54" s="131">
        <f>SUM($AM$7:$AM$53)</f>
        <v>1181447620.6581478</v>
      </c>
      <c r="AN54" s="131">
        <f>SUM($AN$7:$AN$53)</f>
        <v>381577337.7754333</v>
      </c>
      <c r="AO54" s="131">
        <f>SUM($AO$7:$AO$53)</f>
        <v>118922653.21443331</v>
      </c>
      <c r="AP54" s="131">
        <f>SUM($AP$7:$AP$53)</f>
        <v>200485334.561</v>
      </c>
      <c r="AQ54" s="131">
        <f>SUM($AQ$7:$AQ$53)</f>
        <v>56616902</v>
      </c>
      <c r="AR54" s="131">
        <f>SUM($AR$7:$AR$53)</f>
        <v>5552448</v>
      </c>
      <c r="AS54" s="131">
        <f>SUM($AS$7:$AS$53)</f>
        <v>245388880.38128617</v>
      </c>
      <c r="AT54" s="131">
        <f>SUM($AT$7:$AT$53)</f>
        <v>60903136.175</v>
      </c>
      <c r="AU54" s="131">
        <f>SUM($AU$7:$AU$53)</f>
        <v>160826023.2062862</v>
      </c>
      <c r="AV54" s="131">
        <f>SUM($AV$7:$AV$53)</f>
        <v>23659721</v>
      </c>
      <c r="AW54" s="131">
        <f>SUM($AW$7:$AW$53)</f>
        <v>7776683</v>
      </c>
      <c r="AX54" s="131">
        <f>SUM($AX$7:$AX$53)</f>
        <v>545739416.5014285</v>
      </c>
      <c r="AY54" s="131">
        <f>SUM($AY$7:$AY$53)</f>
        <v>292591646</v>
      </c>
      <c r="AZ54" s="131">
        <f>SUM($AZ$7:$AZ$53)</f>
        <v>204917663</v>
      </c>
      <c r="BA54" s="131">
        <f>SUM($BA$7:$BA$53)</f>
        <v>31269442</v>
      </c>
      <c r="BB54" s="131">
        <f>SUM($BB$7:$BB$53)</f>
        <v>16960665.501428492</v>
      </c>
      <c r="BC54" s="131">
        <f>SUM($BC$7:$BC$53)</f>
        <v>236950211</v>
      </c>
      <c r="BD54" s="131">
        <f>SUM($BD$7:$BD$53)</f>
        <v>965303</v>
      </c>
      <c r="BE54" s="131">
        <f>SUM($BE$7:$BE$53)</f>
        <v>65998524.612155475</v>
      </c>
      <c r="BF54" s="131">
        <f>SUM($BF$7:$BF$53)</f>
        <v>1377848364.2703035</v>
      </c>
      <c r="BG54" s="131">
        <f>SUM($BG$7:$BG$53)</f>
        <v>13570871</v>
      </c>
      <c r="BH54" s="131">
        <f>SUM($BH$7:$BH$53)</f>
        <v>13377893</v>
      </c>
      <c r="BI54" s="131">
        <f>SUM($BI$7:$BI$53)</f>
        <v>230399</v>
      </c>
      <c r="BJ54" s="131">
        <f>SUM($BJ$7:$BJ$53)</f>
        <v>11691911</v>
      </c>
      <c r="BK54" s="131">
        <f>SUM($BK$7:$BK$53)</f>
        <v>688765</v>
      </c>
      <c r="BL54" s="131">
        <f>SUM($BL$7:$BL$53)</f>
        <v>766818</v>
      </c>
      <c r="BM54" s="131">
        <f>SUM($BM$7:$BM$53)</f>
        <v>192978</v>
      </c>
      <c r="BN54" s="131">
        <f>SUM($BN$7:$BN$53)</f>
        <v>5387322</v>
      </c>
      <c r="BO54" s="131">
        <f>SUM($BO$7:$BO$53)</f>
        <v>111264433.75677308</v>
      </c>
      <c r="BP54" s="131">
        <f>SUM($BP$7:$BP$53)</f>
        <v>27455923.19256669</v>
      </c>
      <c r="BQ54" s="131">
        <f>SUM($BQ$7:$BQ$53)</f>
        <v>14472124.360566689</v>
      </c>
      <c r="BR54" s="131">
        <f>SUM($BR$7:$BR$53)</f>
        <v>6299880.832</v>
      </c>
      <c r="BS54" s="131">
        <f>SUM($BS$7:$BS$53)</f>
        <v>6317753</v>
      </c>
      <c r="BT54" s="131">
        <f>SUM($BT$7:$BT$53)</f>
        <v>366165</v>
      </c>
      <c r="BU54" s="131">
        <f>SUM($BU$7:$BU$53)</f>
        <v>33483426.616713822</v>
      </c>
      <c r="BV54" s="131">
        <f>SUM($BV$7:$BV$53)</f>
        <v>3305227.788</v>
      </c>
      <c r="BW54" s="131">
        <f>SUM($BW$7:$BW$53)</f>
        <v>28522284.82871382</v>
      </c>
      <c r="BX54" s="131">
        <f>SUM($BX$7:$BX$53)</f>
        <v>1655914</v>
      </c>
      <c r="BY54" s="131">
        <f>SUM($BY$7:$BY$53)</f>
        <v>159784</v>
      </c>
      <c r="BZ54" s="131">
        <f>SUM($BZ$7:$BZ$53)</f>
        <v>50118157.94749257</v>
      </c>
      <c r="CA54" s="131">
        <f>SUM($CA$7:$CA$53)</f>
        <v>22609776</v>
      </c>
      <c r="CB54" s="131">
        <f>SUM($CB$7:$CB$53)</f>
        <v>22605780</v>
      </c>
      <c r="CC54" s="131">
        <f>SUM($CC$7:$CC$53)</f>
        <v>2896147</v>
      </c>
      <c r="CD54" s="131">
        <f>SUM($CD$7:$CD$53)</f>
        <v>2006454.9474925715</v>
      </c>
      <c r="CE54" s="131">
        <f>SUM($CE$7:$CE$53)</f>
        <v>65848604</v>
      </c>
      <c r="CF54" s="131">
        <f>SUM($CF$7:$CF$53)</f>
        <v>47142</v>
      </c>
      <c r="CG54" s="131">
        <f>SUM($CG$7:$CG$53)</f>
        <v>8222099.034844527</v>
      </c>
      <c r="CH54" s="131">
        <f>SUM($CH$7:$CH$53)</f>
        <v>133057403.7916176</v>
      </c>
      <c r="CI54" s="131">
        <f>SUM($CI$7:$CI$53)</f>
        <v>143973090</v>
      </c>
      <c r="CJ54" s="131">
        <f>SUM($CJ$7:$CJ$53)</f>
        <v>141537230</v>
      </c>
      <c r="CK54" s="131">
        <f>SUM($CK$7:$CK$53)</f>
        <v>1375922</v>
      </c>
      <c r="CL54" s="131">
        <f>SUM($CL$7:$CL$53)</f>
        <v>119280816</v>
      </c>
      <c r="CM54" s="131">
        <f>SUM($CM$7:$CM$53)</f>
        <v>17430683</v>
      </c>
      <c r="CN54" s="131">
        <f>SUM($CN$7:$CN$53)</f>
        <v>3449809</v>
      </c>
      <c r="CO54" s="131">
        <f>SUM($CO$7:$CO$53)</f>
        <v>2435860</v>
      </c>
      <c r="CP54" s="131">
        <f>SUM($CP$7:$CP$53)</f>
        <v>25617719</v>
      </c>
      <c r="CQ54" s="131">
        <f>SUM($CQ$7:$CQ$53)</f>
        <v>1292712054.414921</v>
      </c>
      <c r="CR54" s="131">
        <f>SUM($CR$7:$CR$53)</f>
        <v>409033260.968</v>
      </c>
      <c r="CS54" s="131">
        <f>SUM($CS$7:$CS$53)</f>
        <v>133394777.575</v>
      </c>
      <c r="CT54" s="131">
        <f>SUM($CT$7:$CT$53)</f>
        <v>206785215.393</v>
      </c>
      <c r="CU54" s="131">
        <f>SUM($CU$7:$CU$53)</f>
        <v>62934655</v>
      </c>
      <c r="CV54" s="131">
        <f>SUM($CV$7:$CV$53)</f>
        <v>5918613</v>
      </c>
      <c r="CW54" s="131">
        <f>SUM($CW$7:$CW$53)</f>
        <v>278872306.998</v>
      </c>
      <c r="CX54" s="131">
        <f>SUM($CX$7:$CX$53)</f>
        <v>64208363.963</v>
      </c>
      <c r="CY54" s="131">
        <f>SUM($CY$7:$CY$53)</f>
        <v>189348308.035</v>
      </c>
      <c r="CZ54" s="131">
        <f>SUM($CZ$7:$CZ$53)</f>
        <v>25315635</v>
      </c>
      <c r="DA54" s="131">
        <f>SUM($DA$7:$DA$53)</f>
        <v>7936467</v>
      </c>
      <c r="DB54" s="131">
        <f>SUM($DB$7:$DB$53)</f>
        <v>595857574.4489211</v>
      </c>
      <c r="DC54" s="131">
        <f>SUM($DC$7:$DC$53)</f>
        <v>315201422</v>
      </c>
      <c r="DD54" s="131">
        <f>SUM($DD$7:$DD$53)</f>
        <v>227523443</v>
      </c>
      <c r="DE54" s="131">
        <f>SUM($DE$7:$DE$53)</f>
        <v>34165589</v>
      </c>
      <c r="DF54" s="131">
        <f>SUM($DF$7:$DF$53)</f>
        <v>18967120.448921062</v>
      </c>
      <c r="DG54" s="131">
        <f>SUM($DG$7:$DG$53)</f>
        <v>302798815</v>
      </c>
      <c r="DH54" s="131">
        <f>SUM($DH$7:$DH$53)</f>
        <v>1012445</v>
      </c>
      <c r="DI54" s="131">
        <f>SUM($DI$7:$DI$53)</f>
        <v>74220623.647</v>
      </c>
      <c r="DJ54" s="131">
        <f>SUM($DJ$7:$DJ$53)</f>
        <v>1510905768.0619211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4"/>
  <sheetViews>
    <sheetView zoomScalePageLayoutView="0" workbookViewId="0" topLeftCell="A1">
      <pane xSplit="3" ySplit="6" topLeftCell="BO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61" customWidth="1"/>
    <col min="115" max="16384" width="9" style="48" customWidth="1"/>
  </cols>
  <sheetData>
    <row r="1" spans="1:114" s="49" customFormat="1" ht="17.25">
      <c r="A1" s="127" t="s">
        <v>279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62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9" customFormat="1" ht="13.5">
      <c r="A2" s="142" t="s">
        <v>171</v>
      </c>
      <c r="B2" s="142" t="s">
        <v>166</v>
      </c>
      <c r="C2" s="145" t="s">
        <v>167</v>
      </c>
      <c r="D2" s="63" t="s">
        <v>198</v>
      </c>
      <c r="E2" s="64"/>
      <c r="F2" s="64"/>
      <c r="G2" s="64"/>
      <c r="H2" s="64"/>
      <c r="I2" s="64"/>
      <c r="J2" s="64"/>
      <c r="K2" s="64"/>
      <c r="L2" s="65"/>
      <c r="M2" s="63" t="s">
        <v>1</v>
      </c>
      <c r="N2" s="64"/>
      <c r="O2" s="64"/>
      <c r="P2" s="64"/>
      <c r="Q2" s="64"/>
      <c r="R2" s="64"/>
      <c r="S2" s="64"/>
      <c r="T2" s="64"/>
      <c r="U2" s="65"/>
      <c r="V2" s="63" t="s">
        <v>2</v>
      </c>
      <c r="W2" s="64"/>
      <c r="X2" s="64"/>
      <c r="Y2" s="64"/>
      <c r="Z2" s="64"/>
      <c r="AA2" s="64"/>
      <c r="AB2" s="64"/>
      <c r="AC2" s="64"/>
      <c r="AD2" s="65"/>
      <c r="AE2" s="66" t="s">
        <v>179</v>
      </c>
      <c r="AF2" s="67"/>
      <c r="AG2" s="67"/>
      <c r="AH2" s="67"/>
      <c r="AI2" s="67"/>
      <c r="AJ2" s="67"/>
      <c r="AK2" s="67"/>
      <c r="AL2" s="68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68"/>
      <c r="AX2" s="68"/>
      <c r="AY2" s="67"/>
      <c r="AZ2" s="67"/>
      <c r="BA2" s="67"/>
      <c r="BB2" s="67"/>
      <c r="BC2" s="67"/>
      <c r="BD2" s="67"/>
      <c r="BE2" s="67"/>
      <c r="BF2" s="69"/>
      <c r="BG2" s="66" t="s">
        <v>180</v>
      </c>
      <c r="BH2" s="67"/>
      <c r="BI2" s="67"/>
      <c r="BJ2" s="67"/>
      <c r="BK2" s="67"/>
      <c r="BL2" s="67"/>
      <c r="BM2" s="67"/>
      <c r="BN2" s="68"/>
      <c r="BO2" s="67"/>
      <c r="BP2" s="67"/>
      <c r="BQ2" s="67"/>
      <c r="BR2" s="67"/>
      <c r="BS2" s="67"/>
      <c r="BT2" s="67"/>
      <c r="BU2" s="67"/>
      <c r="BV2" s="67"/>
      <c r="BW2" s="67"/>
      <c r="BX2" s="68"/>
      <c r="BY2" s="68"/>
      <c r="BZ2" s="68"/>
      <c r="CA2" s="68"/>
      <c r="CB2" s="68"/>
      <c r="CC2" s="68"/>
      <c r="CD2" s="67"/>
      <c r="CE2" s="67"/>
      <c r="CF2" s="67"/>
      <c r="CG2" s="67"/>
      <c r="CH2" s="69"/>
      <c r="CI2" s="66" t="s">
        <v>181</v>
      </c>
      <c r="CJ2" s="67"/>
      <c r="CK2" s="67"/>
      <c r="CL2" s="67"/>
      <c r="CM2" s="67"/>
      <c r="CN2" s="67"/>
      <c r="CO2" s="67"/>
      <c r="CP2" s="68"/>
      <c r="CQ2" s="67"/>
      <c r="CR2" s="67"/>
      <c r="CS2" s="67"/>
      <c r="CT2" s="67"/>
      <c r="CU2" s="67"/>
      <c r="CV2" s="67"/>
      <c r="CW2" s="67"/>
      <c r="CX2" s="67"/>
      <c r="CY2" s="67"/>
      <c r="CZ2" s="68"/>
      <c r="DA2" s="68"/>
      <c r="DB2" s="68"/>
      <c r="DC2" s="68"/>
      <c r="DD2" s="68"/>
      <c r="DE2" s="68"/>
      <c r="DF2" s="67"/>
      <c r="DG2" s="67"/>
      <c r="DH2" s="67"/>
      <c r="DI2" s="67"/>
      <c r="DJ2" s="69"/>
    </row>
    <row r="3" spans="1:114" s="49" customFormat="1" ht="13.5">
      <c r="A3" s="143"/>
      <c r="B3" s="143"/>
      <c r="C3" s="146"/>
      <c r="D3" s="70" t="s">
        <v>130</v>
      </c>
      <c r="E3" s="71"/>
      <c r="F3" s="71"/>
      <c r="G3" s="71"/>
      <c r="H3" s="71"/>
      <c r="I3" s="71"/>
      <c r="J3" s="71"/>
      <c r="K3" s="71"/>
      <c r="L3" s="72"/>
      <c r="M3" s="70" t="s">
        <v>130</v>
      </c>
      <c r="N3" s="71"/>
      <c r="O3" s="71"/>
      <c r="P3" s="71"/>
      <c r="Q3" s="71"/>
      <c r="R3" s="71"/>
      <c r="S3" s="71"/>
      <c r="T3" s="71"/>
      <c r="U3" s="72"/>
      <c r="V3" s="70" t="s">
        <v>130</v>
      </c>
      <c r="W3" s="71"/>
      <c r="X3" s="71"/>
      <c r="Y3" s="71"/>
      <c r="Z3" s="71"/>
      <c r="AA3" s="71"/>
      <c r="AB3" s="71"/>
      <c r="AC3" s="71"/>
      <c r="AD3" s="72"/>
      <c r="AE3" s="73" t="s">
        <v>104</v>
      </c>
      <c r="AF3" s="67"/>
      <c r="AG3" s="67"/>
      <c r="AH3" s="67"/>
      <c r="AI3" s="67"/>
      <c r="AJ3" s="67"/>
      <c r="AK3" s="67"/>
      <c r="AL3" s="74"/>
      <c r="AM3" s="75" t="s">
        <v>105</v>
      </c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76"/>
      <c r="BD3" s="77"/>
      <c r="BE3" s="78" t="s">
        <v>3</v>
      </c>
      <c r="BF3" s="79" t="s">
        <v>4</v>
      </c>
      <c r="BG3" s="73" t="s">
        <v>104</v>
      </c>
      <c r="BH3" s="67"/>
      <c r="BI3" s="67"/>
      <c r="BJ3" s="67"/>
      <c r="BK3" s="67"/>
      <c r="BL3" s="67"/>
      <c r="BM3" s="67"/>
      <c r="BN3" s="74"/>
      <c r="BO3" s="75" t="s">
        <v>105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76"/>
      <c r="CF3" s="77"/>
      <c r="CG3" s="78" t="s">
        <v>3</v>
      </c>
      <c r="CH3" s="79" t="s">
        <v>4</v>
      </c>
      <c r="CI3" s="73" t="s">
        <v>104</v>
      </c>
      <c r="CJ3" s="67"/>
      <c r="CK3" s="67"/>
      <c r="CL3" s="67"/>
      <c r="CM3" s="67"/>
      <c r="CN3" s="67"/>
      <c r="CO3" s="67"/>
      <c r="CP3" s="74"/>
      <c r="CQ3" s="75" t="s">
        <v>105</v>
      </c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76"/>
      <c r="DH3" s="77"/>
      <c r="DI3" s="78" t="s">
        <v>3</v>
      </c>
      <c r="DJ3" s="79" t="s">
        <v>4</v>
      </c>
    </row>
    <row r="4" spans="1:114" s="49" customFormat="1" ht="13.5" customHeight="1">
      <c r="A4" s="143"/>
      <c r="B4" s="143"/>
      <c r="C4" s="146"/>
      <c r="D4" s="57"/>
      <c r="E4" s="70" t="s">
        <v>131</v>
      </c>
      <c r="F4" s="80"/>
      <c r="G4" s="80"/>
      <c r="H4" s="80"/>
      <c r="I4" s="80"/>
      <c r="J4" s="80"/>
      <c r="K4" s="81"/>
      <c r="L4" s="82" t="s">
        <v>199</v>
      </c>
      <c r="M4" s="57"/>
      <c r="N4" s="70" t="s">
        <v>131</v>
      </c>
      <c r="O4" s="80"/>
      <c r="P4" s="80"/>
      <c r="Q4" s="80"/>
      <c r="R4" s="80"/>
      <c r="S4" s="80"/>
      <c r="T4" s="81"/>
      <c r="U4" s="82" t="s">
        <v>199</v>
      </c>
      <c r="V4" s="57"/>
      <c r="W4" s="70" t="s">
        <v>131</v>
      </c>
      <c r="X4" s="80"/>
      <c r="Y4" s="80"/>
      <c r="Z4" s="80"/>
      <c r="AA4" s="80"/>
      <c r="AB4" s="80"/>
      <c r="AC4" s="81"/>
      <c r="AD4" s="82" t="s">
        <v>5</v>
      </c>
      <c r="AE4" s="79" t="s">
        <v>2</v>
      </c>
      <c r="AF4" s="78" t="s">
        <v>6</v>
      </c>
      <c r="AG4" s="78"/>
      <c r="AH4" s="83"/>
      <c r="AI4" s="67"/>
      <c r="AJ4" s="84"/>
      <c r="AK4" s="85" t="s">
        <v>200</v>
      </c>
      <c r="AL4" s="141" t="s">
        <v>201</v>
      </c>
      <c r="AM4" s="79" t="s">
        <v>2</v>
      </c>
      <c r="AN4" s="73" t="s">
        <v>110</v>
      </c>
      <c r="AO4" s="76"/>
      <c r="AP4" s="76"/>
      <c r="AQ4" s="76"/>
      <c r="AR4" s="77"/>
      <c r="AS4" s="73" t="s">
        <v>9</v>
      </c>
      <c r="AT4" s="67"/>
      <c r="AU4" s="67"/>
      <c r="AV4" s="84"/>
      <c r="AW4" s="78" t="s">
        <v>202</v>
      </c>
      <c r="AX4" s="73" t="s">
        <v>11</v>
      </c>
      <c r="AY4" s="75"/>
      <c r="AZ4" s="76"/>
      <c r="BA4" s="76"/>
      <c r="BB4" s="77"/>
      <c r="BC4" s="86" t="s">
        <v>12</v>
      </c>
      <c r="BD4" s="86" t="s">
        <v>13</v>
      </c>
      <c r="BE4" s="79"/>
      <c r="BF4" s="79"/>
      <c r="BG4" s="79" t="s">
        <v>2</v>
      </c>
      <c r="BH4" s="78" t="s">
        <v>6</v>
      </c>
      <c r="BI4" s="78"/>
      <c r="BJ4" s="83"/>
      <c r="BK4" s="67"/>
      <c r="BL4" s="84"/>
      <c r="BM4" s="85" t="s">
        <v>7</v>
      </c>
      <c r="BN4" s="141" t="s">
        <v>8</v>
      </c>
      <c r="BO4" s="79" t="s">
        <v>2</v>
      </c>
      <c r="BP4" s="73" t="s">
        <v>110</v>
      </c>
      <c r="BQ4" s="76"/>
      <c r="BR4" s="76"/>
      <c r="BS4" s="76"/>
      <c r="BT4" s="77"/>
      <c r="BU4" s="73" t="s">
        <v>9</v>
      </c>
      <c r="BV4" s="67"/>
      <c r="BW4" s="67"/>
      <c r="BX4" s="84"/>
      <c r="BY4" s="78" t="s">
        <v>202</v>
      </c>
      <c r="BZ4" s="73" t="s">
        <v>11</v>
      </c>
      <c r="CA4" s="87"/>
      <c r="CB4" s="87"/>
      <c r="CC4" s="88"/>
      <c r="CD4" s="77"/>
      <c r="CE4" s="86" t="s">
        <v>203</v>
      </c>
      <c r="CF4" s="86" t="s">
        <v>13</v>
      </c>
      <c r="CG4" s="79"/>
      <c r="CH4" s="79"/>
      <c r="CI4" s="79" t="s">
        <v>2</v>
      </c>
      <c r="CJ4" s="78" t="s">
        <v>6</v>
      </c>
      <c r="CK4" s="78"/>
      <c r="CL4" s="83"/>
      <c r="CM4" s="67"/>
      <c r="CN4" s="84"/>
      <c r="CO4" s="85" t="s">
        <v>200</v>
      </c>
      <c r="CP4" s="141" t="s">
        <v>8</v>
      </c>
      <c r="CQ4" s="79" t="s">
        <v>2</v>
      </c>
      <c r="CR4" s="73" t="s">
        <v>110</v>
      </c>
      <c r="CS4" s="76"/>
      <c r="CT4" s="76"/>
      <c r="CU4" s="76"/>
      <c r="CV4" s="77"/>
      <c r="CW4" s="73" t="s">
        <v>9</v>
      </c>
      <c r="CX4" s="67"/>
      <c r="CY4" s="67"/>
      <c r="CZ4" s="84"/>
      <c r="DA4" s="78" t="s">
        <v>10</v>
      </c>
      <c r="DB4" s="73" t="s">
        <v>11</v>
      </c>
      <c r="DC4" s="76"/>
      <c r="DD4" s="76"/>
      <c r="DE4" s="76"/>
      <c r="DF4" s="77"/>
      <c r="DG4" s="86" t="s">
        <v>12</v>
      </c>
      <c r="DH4" s="86" t="s">
        <v>13</v>
      </c>
      <c r="DI4" s="79"/>
      <c r="DJ4" s="79"/>
    </row>
    <row r="5" spans="1:114" s="49" customFormat="1" ht="22.5">
      <c r="A5" s="143"/>
      <c r="B5" s="143"/>
      <c r="C5" s="146"/>
      <c r="D5" s="57"/>
      <c r="E5" s="57" t="s">
        <v>173</v>
      </c>
      <c r="F5" s="89" t="s">
        <v>204</v>
      </c>
      <c r="G5" s="89" t="s">
        <v>205</v>
      </c>
      <c r="H5" s="89" t="s">
        <v>206</v>
      </c>
      <c r="I5" s="89" t="s">
        <v>16</v>
      </c>
      <c r="J5" s="89" t="s">
        <v>17</v>
      </c>
      <c r="K5" s="89" t="s">
        <v>18</v>
      </c>
      <c r="L5" s="56"/>
      <c r="M5" s="57"/>
      <c r="N5" s="57" t="s">
        <v>173</v>
      </c>
      <c r="O5" s="89" t="s">
        <v>204</v>
      </c>
      <c r="P5" s="89" t="s">
        <v>205</v>
      </c>
      <c r="Q5" s="89" t="s">
        <v>206</v>
      </c>
      <c r="R5" s="89" t="s">
        <v>16</v>
      </c>
      <c r="S5" s="89" t="s">
        <v>17</v>
      </c>
      <c r="T5" s="89" t="s">
        <v>18</v>
      </c>
      <c r="U5" s="56"/>
      <c r="V5" s="57"/>
      <c r="W5" s="57" t="s">
        <v>173</v>
      </c>
      <c r="X5" s="89" t="s">
        <v>204</v>
      </c>
      <c r="Y5" s="89" t="s">
        <v>205</v>
      </c>
      <c r="Z5" s="89" t="s">
        <v>206</v>
      </c>
      <c r="AA5" s="89" t="s">
        <v>16</v>
      </c>
      <c r="AB5" s="89" t="s">
        <v>17</v>
      </c>
      <c r="AC5" s="89" t="s">
        <v>18</v>
      </c>
      <c r="AD5" s="56"/>
      <c r="AE5" s="79"/>
      <c r="AF5" s="79" t="s">
        <v>2</v>
      </c>
      <c r="AG5" s="85" t="s">
        <v>19</v>
      </c>
      <c r="AH5" s="85" t="s">
        <v>207</v>
      </c>
      <c r="AI5" s="85" t="s">
        <v>208</v>
      </c>
      <c r="AJ5" s="85" t="s">
        <v>209</v>
      </c>
      <c r="AK5" s="90"/>
      <c r="AL5" s="141"/>
      <c r="AM5" s="79"/>
      <c r="AN5" s="79" t="s">
        <v>173</v>
      </c>
      <c r="AO5" s="79" t="s">
        <v>106</v>
      </c>
      <c r="AP5" s="79" t="s">
        <v>107</v>
      </c>
      <c r="AQ5" s="79" t="s">
        <v>108</v>
      </c>
      <c r="AR5" s="79" t="s">
        <v>109</v>
      </c>
      <c r="AS5" s="79" t="s">
        <v>2</v>
      </c>
      <c r="AT5" s="78" t="s">
        <v>22</v>
      </c>
      <c r="AU5" s="78" t="s">
        <v>23</v>
      </c>
      <c r="AV5" s="78" t="s">
        <v>24</v>
      </c>
      <c r="AW5" s="79"/>
      <c r="AX5" s="79" t="s">
        <v>173</v>
      </c>
      <c r="AY5" s="78" t="s">
        <v>210</v>
      </c>
      <c r="AZ5" s="78" t="s">
        <v>211</v>
      </c>
      <c r="BA5" s="78" t="s">
        <v>212</v>
      </c>
      <c r="BB5" s="86" t="s">
        <v>25</v>
      </c>
      <c r="BC5" s="79"/>
      <c r="BD5" s="79"/>
      <c r="BE5" s="79"/>
      <c r="BF5" s="79"/>
      <c r="BG5" s="79"/>
      <c r="BH5" s="79" t="s">
        <v>2</v>
      </c>
      <c r="BI5" s="85" t="s">
        <v>19</v>
      </c>
      <c r="BJ5" s="85" t="s">
        <v>20</v>
      </c>
      <c r="BK5" s="85" t="s">
        <v>21</v>
      </c>
      <c r="BL5" s="85" t="s">
        <v>209</v>
      </c>
      <c r="BM5" s="90"/>
      <c r="BN5" s="141"/>
      <c r="BO5" s="79"/>
      <c r="BP5" s="79" t="s">
        <v>173</v>
      </c>
      <c r="BQ5" s="79" t="s">
        <v>106</v>
      </c>
      <c r="BR5" s="79" t="s">
        <v>107</v>
      </c>
      <c r="BS5" s="79" t="s">
        <v>108</v>
      </c>
      <c r="BT5" s="79" t="s">
        <v>109</v>
      </c>
      <c r="BU5" s="79" t="s">
        <v>2</v>
      </c>
      <c r="BV5" s="78" t="s">
        <v>22</v>
      </c>
      <c r="BW5" s="78" t="s">
        <v>23</v>
      </c>
      <c r="BX5" s="78" t="s">
        <v>24</v>
      </c>
      <c r="BY5" s="79"/>
      <c r="BZ5" s="79" t="s">
        <v>173</v>
      </c>
      <c r="CA5" s="78" t="s">
        <v>22</v>
      </c>
      <c r="CB5" s="78" t="s">
        <v>23</v>
      </c>
      <c r="CC5" s="78" t="s">
        <v>24</v>
      </c>
      <c r="CD5" s="86" t="s">
        <v>25</v>
      </c>
      <c r="CE5" s="79"/>
      <c r="CF5" s="79"/>
      <c r="CG5" s="79"/>
      <c r="CH5" s="79"/>
      <c r="CI5" s="79"/>
      <c r="CJ5" s="79" t="s">
        <v>2</v>
      </c>
      <c r="CK5" s="85" t="s">
        <v>19</v>
      </c>
      <c r="CL5" s="85" t="s">
        <v>20</v>
      </c>
      <c r="CM5" s="85" t="s">
        <v>21</v>
      </c>
      <c r="CN5" s="85" t="s">
        <v>18</v>
      </c>
      <c r="CO5" s="90"/>
      <c r="CP5" s="141"/>
      <c r="CQ5" s="79"/>
      <c r="CR5" s="79" t="s">
        <v>173</v>
      </c>
      <c r="CS5" s="79" t="s">
        <v>106</v>
      </c>
      <c r="CT5" s="79" t="s">
        <v>107</v>
      </c>
      <c r="CU5" s="79" t="s">
        <v>108</v>
      </c>
      <c r="CV5" s="79" t="s">
        <v>109</v>
      </c>
      <c r="CW5" s="79" t="s">
        <v>2</v>
      </c>
      <c r="CX5" s="78" t="s">
        <v>22</v>
      </c>
      <c r="CY5" s="78" t="s">
        <v>23</v>
      </c>
      <c r="CZ5" s="78" t="s">
        <v>24</v>
      </c>
      <c r="DA5" s="79"/>
      <c r="DB5" s="79" t="s">
        <v>173</v>
      </c>
      <c r="DC5" s="78" t="s">
        <v>22</v>
      </c>
      <c r="DD5" s="78" t="s">
        <v>23</v>
      </c>
      <c r="DE5" s="78" t="s">
        <v>24</v>
      </c>
      <c r="DF5" s="86" t="s">
        <v>25</v>
      </c>
      <c r="DG5" s="79"/>
      <c r="DH5" s="79"/>
      <c r="DI5" s="79"/>
      <c r="DJ5" s="79"/>
    </row>
    <row r="6" spans="1:114" s="50" customFormat="1" ht="13.5">
      <c r="A6" s="144"/>
      <c r="B6" s="144"/>
      <c r="C6" s="147"/>
      <c r="D6" s="91" t="s">
        <v>26</v>
      </c>
      <c r="E6" s="91" t="s">
        <v>27</v>
      </c>
      <c r="F6" s="92" t="s">
        <v>27</v>
      </c>
      <c r="G6" s="92" t="s">
        <v>27</v>
      </c>
      <c r="H6" s="92" t="s">
        <v>27</v>
      </c>
      <c r="I6" s="92" t="s">
        <v>27</v>
      </c>
      <c r="J6" s="92" t="s">
        <v>27</v>
      </c>
      <c r="K6" s="92" t="s">
        <v>27</v>
      </c>
      <c r="L6" s="93" t="s">
        <v>27</v>
      </c>
      <c r="M6" s="91" t="s">
        <v>27</v>
      </c>
      <c r="N6" s="91" t="s">
        <v>27</v>
      </c>
      <c r="O6" s="92" t="s">
        <v>27</v>
      </c>
      <c r="P6" s="92" t="s">
        <v>27</v>
      </c>
      <c r="Q6" s="92" t="s">
        <v>27</v>
      </c>
      <c r="R6" s="92" t="s">
        <v>27</v>
      </c>
      <c r="S6" s="92" t="s">
        <v>27</v>
      </c>
      <c r="T6" s="92" t="s">
        <v>27</v>
      </c>
      <c r="U6" s="93" t="s">
        <v>27</v>
      </c>
      <c r="V6" s="91" t="s">
        <v>27</v>
      </c>
      <c r="W6" s="91" t="s">
        <v>27</v>
      </c>
      <c r="X6" s="92" t="s">
        <v>27</v>
      </c>
      <c r="Y6" s="92" t="s">
        <v>27</v>
      </c>
      <c r="Z6" s="92" t="s">
        <v>27</v>
      </c>
      <c r="AA6" s="92" t="s">
        <v>27</v>
      </c>
      <c r="AB6" s="92" t="s">
        <v>27</v>
      </c>
      <c r="AC6" s="92" t="s">
        <v>27</v>
      </c>
      <c r="AD6" s="93" t="s">
        <v>27</v>
      </c>
      <c r="AE6" s="94" t="s">
        <v>26</v>
      </c>
      <c r="AF6" s="94" t="s">
        <v>27</v>
      </c>
      <c r="AG6" s="95" t="s">
        <v>27</v>
      </c>
      <c r="AH6" s="95" t="s">
        <v>27</v>
      </c>
      <c r="AI6" s="95" t="s">
        <v>27</v>
      </c>
      <c r="AJ6" s="95" t="s">
        <v>27</v>
      </c>
      <c r="AK6" s="96" t="s">
        <v>27</v>
      </c>
      <c r="AL6" s="96" t="s">
        <v>27</v>
      </c>
      <c r="AM6" s="94" t="s">
        <v>27</v>
      </c>
      <c r="AN6" s="94" t="s">
        <v>27</v>
      </c>
      <c r="AO6" s="94" t="s">
        <v>27</v>
      </c>
      <c r="AP6" s="94" t="s">
        <v>27</v>
      </c>
      <c r="AQ6" s="94" t="s">
        <v>27</v>
      </c>
      <c r="AR6" s="94" t="s">
        <v>27</v>
      </c>
      <c r="AS6" s="94" t="s">
        <v>27</v>
      </c>
      <c r="AT6" s="97" t="s">
        <v>27</v>
      </c>
      <c r="AU6" s="97" t="s">
        <v>27</v>
      </c>
      <c r="AV6" s="97" t="s">
        <v>27</v>
      </c>
      <c r="AW6" s="94" t="s">
        <v>27</v>
      </c>
      <c r="AX6" s="94" t="s">
        <v>27</v>
      </c>
      <c r="AY6" s="94" t="s">
        <v>27</v>
      </c>
      <c r="AZ6" s="94" t="s">
        <v>27</v>
      </c>
      <c r="BA6" s="94" t="s">
        <v>27</v>
      </c>
      <c r="BB6" s="94" t="s">
        <v>27</v>
      </c>
      <c r="BC6" s="94" t="s">
        <v>27</v>
      </c>
      <c r="BD6" s="94" t="s">
        <v>27</v>
      </c>
      <c r="BE6" s="94" t="s">
        <v>27</v>
      </c>
      <c r="BF6" s="94" t="s">
        <v>27</v>
      </c>
      <c r="BG6" s="94" t="s">
        <v>26</v>
      </c>
      <c r="BH6" s="94" t="s">
        <v>27</v>
      </c>
      <c r="BI6" s="95" t="s">
        <v>27</v>
      </c>
      <c r="BJ6" s="95" t="s">
        <v>27</v>
      </c>
      <c r="BK6" s="95" t="s">
        <v>27</v>
      </c>
      <c r="BL6" s="95" t="s">
        <v>27</v>
      </c>
      <c r="BM6" s="96" t="s">
        <v>27</v>
      </c>
      <c r="BN6" s="96" t="s">
        <v>27</v>
      </c>
      <c r="BO6" s="94" t="s">
        <v>27</v>
      </c>
      <c r="BP6" s="94" t="s">
        <v>27</v>
      </c>
      <c r="BQ6" s="94" t="s">
        <v>27</v>
      </c>
      <c r="BR6" s="94" t="s">
        <v>27</v>
      </c>
      <c r="BS6" s="94" t="s">
        <v>27</v>
      </c>
      <c r="BT6" s="94" t="s">
        <v>27</v>
      </c>
      <c r="BU6" s="94" t="s">
        <v>27</v>
      </c>
      <c r="BV6" s="97" t="s">
        <v>27</v>
      </c>
      <c r="BW6" s="97" t="s">
        <v>27</v>
      </c>
      <c r="BX6" s="97" t="s">
        <v>27</v>
      </c>
      <c r="BY6" s="94" t="s">
        <v>27</v>
      </c>
      <c r="BZ6" s="94" t="s">
        <v>27</v>
      </c>
      <c r="CA6" s="94" t="s">
        <v>27</v>
      </c>
      <c r="CB6" s="94" t="s">
        <v>27</v>
      </c>
      <c r="CC6" s="94" t="s">
        <v>27</v>
      </c>
      <c r="CD6" s="94" t="s">
        <v>27</v>
      </c>
      <c r="CE6" s="94" t="s">
        <v>27</v>
      </c>
      <c r="CF6" s="94" t="s">
        <v>27</v>
      </c>
      <c r="CG6" s="94" t="s">
        <v>27</v>
      </c>
      <c r="CH6" s="94" t="s">
        <v>27</v>
      </c>
      <c r="CI6" s="94" t="s">
        <v>26</v>
      </c>
      <c r="CJ6" s="94" t="s">
        <v>27</v>
      </c>
      <c r="CK6" s="95" t="s">
        <v>27</v>
      </c>
      <c r="CL6" s="95" t="s">
        <v>27</v>
      </c>
      <c r="CM6" s="95" t="s">
        <v>27</v>
      </c>
      <c r="CN6" s="95" t="s">
        <v>27</v>
      </c>
      <c r="CO6" s="96" t="s">
        <v>27</v>
      </c>
      <c r="CP6" s="96" t="s">
        <v>27</v>
      </c>
      <c r="CQ6" s="94" t="s">
        <v>27</v>
      </c>
      <c r="CR6" s="94" t="s">
        <v>27</v>
      </c>
      <c r="CS6" s="95" t="s">
        <v>27</v>
      </c>
      <c r="CT6" s="95" t="s">
        <v>27</v>
      </c>
      <c r="CU6" s="95" t="s">
        <v>27</v>
      </c>
      <c r="CV6" s="95" t="s">
        <v>27</v>
      </c>
      <c r="CW6" s="94" t="s">
        <v>27</v>
      </c>
      <c r="CX6" s="97" t="s">
        <v>27</v>
      </c>
      <c r="CY6" s="97" t="s">
        <v>27</v>
      </c>
      <c r="CZ6" s="97" t="s">
        <v>27</v>
      </c>
      <c r="DA6" s="94" t="s">
        <v>27</v>
      </c>
      <c r="DB6" s="94" t="s">
        <v>27</v>
      </c>
      <c r="DC6" s="94" t="s">
        <v>27</v>
      </c>
      <c r="DD6" s="94" t="s">
        <v>27</v>
      </c>
      <c r="DE6" s="94" t="s">
        <v>27</v>
      </c>
      <c r="DF6" s="94" t="s">
        <v>27</v>
      </c>
      <c r="DG6" s="94" t="s">
        <v>27</v>
      </c>
      <c r="DH6" s="94" t="s">
        <v>27</v>
      </c>
      <c r="DI6" s="94" t="s">
        <v>27</v>
      </c>
      <c r="DJ6" s="94" t="s">
        <v>27</v>
      </c>
    </row>
    <row r="7" spans="1:114" s="139" customFormat="1" ht="12" customHeight="1">
      <c r="A7" s="134" t="s">
        <v>380</v>
      </c>
      <c r="B7" s="135" t="s">
        <v>381</v>
      </c>
      <c r="C7" s="134" t="s">
        <v>382</v>
      </c>
      <c r="D7" s="136">
        <f aca="true" t="shared" si="0" ref="D7:D53">SUM(E7,+L7)</f>
        <v>6424023</v>
      </c>
      <c r="E7" s="136">
        <f aca="true" t="shared" si="1" ref="E7:E53">SUM(F7:I7)+K7</f>
        <v>6046906</v>
      </c>
      <c r="F7" s="136">
        <v>1634321</v>
      </c>
      <c r="G7" s="136">
        <v>9100</v>
      </c>
      <c r="H7" s="136">
        <v>2246500</v>
      </c>
      <c r="I7" s="136">
        <v>1570553</v>
      </c>
      <c r="J7" s="136">
        <v>12257465</v>
      </c>
      <c r="K7" s="136">
        <v>586432</v>
      </c>
      <c r="L7" s="136">
        <v>377117</v>
      </c>
      <c r="M7" s="136">
        <f aca="true" t="shared" si="2" ref="M7:M53">SUM(N7,+U7)</f>
        <v>1328183</v>
      </c>
      <c r="N7" s="136">
        <f aca="true" t="shared" si="3" ref="N7:N53">SUM(O7:R7)+T7</f>
        <v>1191842</v>
      </c>
      <c r="O7" s="136">
        <v>2379</v>
      </c>
      <c r="P7" s="136">
        <v>14400</v>
      </c>
      <c r="Q7" s="136">
        <v>146600</v>
      </c>
      <c r="R7" s="136">
        <v>973269</v>
      </c>
      <c r="S7" s="136">
        <v>2847590</v>
      </c>
      <c r="T7" s="136">
        <v>55194</v>
      </c>
      <c r="U7" s="136">
        <v>136341</v>
      </c>
      <c r="V7" s="136">
        <f aca="true" t="shared" si="4" ref="V7:AD7">+SUM(D7,M7)</f>
        <v>7752206</v>
      </c>
      <c r="W7" s="136">
        <f t="shared" si="4"/>
        <v>7238748</v>
      </c>
      <c r="X7" s="136">
        <f t="shared" si="4"/>
        <v>1636700</v>
      </c>
      <c r="Y7" s="136">
        <f t="shared" si="4"/>
        <v>23500</v>
      </c>
      <c r="Z7" s="136">
        <f t="shared" si="4"/>
        <v>2393100</v>
      </c>
      <c r="AA7" s="136">
        <f t="shared" si="4"/>
        <v>2543822</v>
      </c>
      <c r="AB7" s="136">
        <f t="shared" si="4"/>
        <v>15105055</v>
      </c>
      <c r="AC7" s="136">
        <f t="shared" si="4"/>
        <v>641626</v>
      </c>
      <c r="AD7" s="136">
        <f t="shared" si="4"/>
        <v>513458</v>
      </c>
      <c r="AE7" s="136">
        <f aca="true" t="shared" si="5" ref="AE7:AE53">SUM(AF7,+AK7)</f>
        <v>4896773</v>
      </c>
      <c r="AF7" s="136">
        <f aca="true" t="shared" si="6" ref="AF7:AF53">SUM(AG7:AJ7)</f>
        <v>4850664</v>
      </c>
      <c r="AG7" s="136">
        <v>0</v>
      </c>
      <c r="AH7" s="136">
        <v>3645290</v>
      </c>
      <c r="AI7" s="136">
        <v>1027392</v>
      </c>
      <c r="AJ7" s="136">
        <v>177982</v>
      </c>
      <c r="AK7" s="136">
        <v>46109</v>
      </c>
      <c r="AL7" s="137" t="s">
        <v>586</v>
      </c>
      <c r="AM7" s="136">
        <f aca="true" t="shared" si="7" ref="AM7:AM53">SUM(AN7,AS7,AW7,AX7,BD7)</f>
        <v>12017833</v>
      </c>
      <c r="AN7" s="136">
        <f aca="true" t="shared" si="8" ref="AN7:AN53">SUM(AO7:AR7)</f>
        <v>1307156</v>
      </c>
      <c r="AO7" s="136">
        <v>846746</v>
      </c>
      <c r="AP7" s="136">
        <v>0</v>
      </c>
      <c r="AQ7" s="136">
        <v>436135</v>
      </c>
      <c r="AR7" s="136">
        <v>24275</v>
      </c>
      <c r="AS7" s="136">
        <f aca="true" t="shared" si="9" ref="AS7:AS53">SUM(AT7:AV7)</f>
        <v>3907698</v>
      </c>
      <c r="AT7" s="136">
        <v>95109</v>
      </c>
      <c r="AU7" s="136">
        <v>3571725</v>
      </c>
      <c r="AV7" s="136">
        <v>240864</v>
      </c>
      <c r="AW7" s="136">
        <v>9765</v>
      </c>
      <c r="AX7" s="136">
        <f aca="true" t="shared" si="10" ref="AX7:AX53">SUM(AY7:BB7)</f>
        <v>6789726</v>
      </c>
      <c r="AY7" s="136">
        <v>651620</v>
      </c>
      <c r="AZ7" s="136">
        <v>5703724</v>
      </c>
      <c r="BA7" s="136">
        <v>367066</v>
      </c>
      <c r="BB7" s="136">
        <v>67316</v>
      </c>
      <c r="BC7" s="137" t="s">
        <v>586</v>
      </c>
      <c r="BD7" s="136">
        <v>3488</v>
      </c>
      <c r="BE7" s="136">
        <v>1766882</v>
      </c>
      <c r="BF7" s="136">
        <f aca="true" t="shared" si="11" ref="BF7:BF53">SUM(AE7,+AM7,+BE7)</f>
        <v>18681488</v>
      </c>
      <c r="BG7" s="136">
        <f aca="true" t="shared" si="12" ref="BG7:BG53">SUM(BH7,+BM7)</f>
        <v>211835</v>
      </c>
      <c r="BH7" s="136">
        <f aca="true" t="shared" si="13" ref="BH7:BH53">SUM(BI7:BL7)</f>
        <v>211835</v>
      </c>
      <c r="BI7" s="136">
        <v>4126</v>
      </c>
      <c r="BJ7" s="136">
        <v>207709</v>
      </c>
      <c r="BK7" s="136">
        <v>0</v>
      </c>
      <c r="BL7" s="136">
        <v>0</v>
      </c>
      <c r="BM7" s="136">
        <v>0</v>
      </c>
      <c r="BN7" s="137" t="s">
        <v>586</v>
      </c>
      <c r="BO7" s="136">
        <f aca="true" t="shared" si="14" ref="BO7:BO53">SUM(BP7,BU7,BY7,BZ7,CF7)</f>
        <v>3833520</v>
      </c>
      <c r="BP7" s="136">
        <f aca="true" t="shared" si="15" ref="BP7:BP53">SUM(BQ7:BT7)</f>
        <v>1029129</v>
      </c>
      <c r="BQ7" s="136">
        <v>668065</v>
      </c>
      <c r="BR7" s="136">
        <v>0</v>
      </c>
      <c r="BS7" s="136">
        <v>313830</v>
      </c>
      <c r="BT7" s="136">
        <v>47234</v>
      </c>
      <c r="BU7" s="136">
        <f aca="true" t="shared" si="16" ref="BU7:BU53">SUM(BV7:BX7)</f>
        <v>1380841</v>
      </c>
      <c r="BV7" s="136">
        <v>46565</v>
      </c>
      <c r="BW7" s="136">
        <v>1283522</v>
      </c>
      <c r="BX7" s="136">
        <v>50754</v>
      </c>
      <c r="BY7" s="136">
        <v>26267</v>
      </c>
      <c r="BZ7" s="136">
        <f aca="true" t="shared" si="17" ref="BZ7:BZ53">SUM(CA7:CD7)</f>
        <v>1397283</v>
      </c>
      <c r="CA7" s="136">
        <v>718526</v>
      </c>
      <c r="CB7" s="136">
        <v>555354</v>
      </c>
      <c r="CC7" s="136">
        <v>235</v>
      </c>
      <c r="CD7" s="136">
        <v>123168</v>
      </c>
      <c r="CE7" s="137" t="s">
        <v>586</v>
      </c>
      <c r="CF7" s="136">
        <v>0</v>
      </c>
      <c r="CG7" s="136">
        <v>130418</v>
      </c>
      <c r="CH7" s="136">
        <f aca="true" t="shared" si="18" ref="CH7:CH53">SUM(BG7,+BO7,+CG7)</f>
        <v>4175773</v>
      </c>
      <c r="CI7" s="136">
        <f aca="true" t="shared" si="19" ref="CI7:CO7">SUM(AE7,+BG7)</f>
        <v>5108608</v>
      </c>
      <c r="CJ7" s="136">
        <f t="shared" si="19"/>
        <v>5062499</v>
      </c>
      <c r="CK7" s="136">
        <f t="shared" si="19"/>
        <v>4126</v>
      </c>
      <c r="CL7" s="136">
        <f t="shared" si="19"/>
        <v>3852999</v>
      </c>
      <c r="CM7" s="136">
        <f t="shared" si="19"/>
        <v>1027392</v>
      </c>
      <c r="CN7" s="136">
        <f t="shared" si="19"/>
        <v>177982</v>
      </c>
      <c r="CO7" s="136">
        <f t="shared" si="19"/>
        <v>46109</v>
      </c>
      <c r="CP7" s="137" t="s">
        <v>586</v>
      </c>
      <c r="CQ7" s="136">
        <f aca="true" t="shared" si="20" ref="CQ7:DF7">SUM(AM7,+BO7)</f>
        <v>15851353</v>
      </c>
      <c r="CR7" s="136">
        <f t="shared" si="20"/>
        <v>2336285</v>
      </c>
      <c r="CS7" s="136">
        <f t="shared" si="20"/>
        <v>1514811</v>
      </c>
      <c r="CT7" s="136">
        <f t="shared" si="20"/>
        <v>0</v>
      </c>
      <c r="CU7" s="136">
        <f t="shared" si="20"/>
        <v>749965</v>
      </c>
      <c r="CV7" s="136">
        <f t="shared" si="20"/>
        <v>71509</v>
      </c>
      <c r="CW7" s="136">
        <f t="shared" si="20"/>
        <v>5288539</v>
      </c>
      <c r="CX7" s="136">
        <f t="shared" si="20"/>
        <v>141674</v>
      </c>
      <c r="CY7" s="136">
        <f t="shared" si="20"/>
        <v>4855247</v>
      </c>
      <c r="CZ7" s="136">
        <f t="shared" si="20"/>
        <v>291618</v>
      </c>
      <c r="DA7" s="136">
        <f t="shared" si="20"/>
        <v>36032</v>
      </c>
      <c r="DB7" s="136">
        <f t="shared" si="20"/>
        <v>8187009</v>
      </c>
      <c r="DC7" s="136">
        <f t="shared" si="20"/>
        <v>1370146</v>
      </c>
      <c r="DD7" s="136">
        <f t="shared" si="20"/>
        <v>6259078</v>
      </c>
      <c r="DE7" s="136">
        <f t="shared" si="20"/>
        <v>367301</v>
      </c>
      <c r="DF7" s="136">
        <f t="shared" si="20"/>
        <v>190484</v>
      </c>
      <c r="DG7" s="137" t="s">
        <v>586</v>
      </c>
      <c r="DH7" s="136">
        <f aca="true" t="shared" si="21" ref="DH7:DH53">SUM(BD7,+CF7)</f>
        <v>3488</v>
      </c>
      <c r="DI7" s="136">
        <f aca="true" t="shared" si="22" ref="DI7:DI53">SUM(BE7,+CG7)</f>
        <v>1897300</v>
      </c>
      <c r="DJ7" s="136">
        <f aca="true" t="shared" si="23" ref="DJ7:DJ53">SUM(BF7,+CH7)</f>
        <v>22857261</v>
      </c>
    </row>
    <row r="8" spans="1:114" s="139" customFormat="1" ht="12" customHeight="1">
      <c r="A8" s="134" t="s">
        <v>386</v>
      </c>
      <c r="B8" s="135" t="s">
        <v>387</v>
      </c>
      <c r="C8" s="134" t="s">
        <v>388</v>
      </c>
      <c r="D8" s="136">
        <f t="shared" si="0"/>
        <v>1644227</v>
      </c>
      <c r="E8" s="136">
        <f t="shared" si="1"/>
        <v>1573864</v>
      </c>
      <c r="F8" s="136">
        <v>102231</v>
      </c>
      <c r="G8" s="136">
        <v>0</v>
      </c>
      <c r="H8" s="136">
        <v>579800</v>
      </c>
      <c r="I8" s="136">
        <v>639771</v>
      </c>
      <c r="J8" s="136">
        <v>6898597</v>
      </c>
      <c r="K8" s="136">
        <v>252062</v>
      </c>
      <c r="L8" s="136">
        <v>70363</v>
      </c>
      <c r="M8" s="136">
        <f t="shared" si="2"/>
        <v>599778</v>
      </c>
      <c r="N8" s="136">
        <f t="shared" si="3"/>
        <v>515556</v>
      </c>
      <c r="O8" s="136">
        <v>299111</v>
      </c>
      <c r="P8" s="136">
        <v>0</v>
      </c>
      <c r="Q8" s="136">
        <v>150700</v>
      </c>
      <c r="R8" s="136">
        <v>40331</v>
      </c>
      <c r="S8" s="136">
        <v>4492151</v>
      </c>
      <c r="T8" s="136">
        <v>25414</v>
      </c>
      <c r="U8" s="136">
        <v>84222</v>
      </c>
      <c r="V8" s="136">
        <f aca="true" t="shared" si="24" ref="V8:AD8">+SUM(D8,M8)</f>
        <v>2244005</v>
      </c>
      <c r="W8" s="136">
        <f t="shared" si="24"/>
        <v>2089420</v>
      </c>
      <c r="X8" s="136">
        <f t="shared" si="24"/>
        <v>401342</v>
      </c>
      <c r="Y8" s="136">
        <f t="shared" si="24"/>
        <v>0</v>
      </c>
      <c r="Z8" s="136">
        <f t="shared" si="24"/>
        <v>730500</v>
      </c>
      <c r="AA8" s="136">
        <f t="shared" si="24"/>
        <v>680102</v>
      </c>
      <c r="AB8" s="136">
        <f t="shared" si="24"/>
        <v>11390748</v>
      </c>
      <c r="AC8" s="136">
        <f t="shared" si="24"/>
        <v>277476</v>
      </c>
      <c r="AD8" s="136">
        <f t="shared" si="24"/>
        <v>154585</v>
      </c>
      <c r="AE8" s="136">
        <f t="shared" si="5"/>
        <v>1173986</v>
      </c>
      <c r="AF8" s="136">
        <f t="shared" si="6"/>
        <v>1173986</v>
      </c>
      <c r="AG8" s="136">
        <v>0</v>
      </c>
      <c r="AH8" s="136">
        <v>799925</v>
      </c>
      <c r="AI8" s="136">
        <v>0</v>
      </c>
      <c r="AJ8" s="136">
        <v>374061</v>
      </c>
      <c r="AK8" s="136">
        <v>0</v>
      </c>
      <c r="AL8" s="137" t="s">
        <v>586</v>
      </c>
      <c r="AM8" s="136">
        <f t="shared" si="7"/>
        <v>7290075</v>
      </c>
      <c r="AN8" s="136">
        <f t="shared" si="8"/>
        <v>1504531</v>
      </c>
      <c r="AO8" s="136">
        <v>1069920</v>
      </c>
      <c r="AP8" s="136">
        <v>0</v>
      </c>
      <c r="AQ8" s="136">
        <v>426250</v>
      </c>
      <c r="AR8" s="136">
        <v>8361</v>
      </c>
      <c r="AS8" s="136">
        <f t="shared" si="9"/>
        <v>2395359</v>
      </c>
      <c r="AT8" s="136">
        <v>1270</v>
      </c>
      <c r="AU8" s="136">
        <v>2221367</v>
      </c>
      <c r="AV8" s="136">
        <v>172722</v>
      </c>
      <c r="AW8" s="136">
        <v>0</v>
      </c>
      <c r="AX8" s="136">
        <f t="shared" si="10"/>
        <v>3385769</v>
      </c>
      <c r="AY8" s="136">
        <v>430751</v>
      </c>
      <c r="AZ8" s="136">
        <v>2927770</v>
      </c>
      <c r="BA8" s="136">
        <v>19731</v>
      </c>
      <c r="BB8" s="136">
        <v>7517</v>
      </c>
      <c r="BC8" s="137" t="s">
        <v>586</v>
      </c>
      <c r="BD8" s="136">
        <v>4416</v>
      </c>
      <c r="BE8" s="136">
        <v>78763</v>
      </c>
      <c r="BF8" s="136">
        <f t="shared" si="11"/>
        <v>8542824</v>
      </c>
      <c r="BG8" s="136">
        <f t="shared" si="12"/>
        <v>2314690</v>
      </c>
      <c r="BH8" s="136">
        <f t="shared" si="13"/>
        <v>2314690</v>
      </c>
      <c r="BI8" s="136">
        <v>0</v>
      </c>
      <c r="BJ8" s="136">
        <v>2301250</v>
      </c>
      <c r="BK8" s="136">
        <v>0</v>
      </c>
      <c r="BL8" s="136">
        <v>13440</v>
      </c>
      <c r="BM8" s="136">
        <v>0</v>
      </c>
      <c r="BN8" s="137" t="s">
        <v>586</v>
      </c>
      <c r="BO8" s="136">
        <f t="shared" si="14"/>
        <v>2636598</v>
      </c>
      <c r="BP8" s="136">
        <f t="shared" si="15"/>
        <v>783546</v>
      </c>
      <c r="BQ8" s="136">
        <v>390163</v>
      </c>
      <c r="BR8" s="136">
        <v>0</v>
      </c>
      <c r="BS8" s="136">
        <v>393383</v>
      </c>
      <c r="BT8" s="136">
        <v>0</v>
      </c>
      <c r="BU8" s="136">
        <f t="shared" si="16"/>
        <v>1295326</v>
      </c>
      <c r="BV8" s="136">
        <v>0</v>
      </c>
      <c r="BW8" s="136">
        <v>1293336</v>
      </c>
      <c r="BX8" s="136">
        <v>1990</v>
      </c>
      <c r="BY8" s="136">
        <v>0</v>
      </c>
      <c r="BZ8" s="136">
        <f t="shared" si="17"/>
        <v>557726</v>
      </c>
      <c r="CA8" s="136">
        <v>47291</v>
      </c>
      <c r="CB8" s="136">
        <v>431100</v>
      </c>
      <c r="CC8" s="136">
        <v>79335</v>
      </c>
      <c r="CD8" s="136">
        <v>0</v>
      </c>
      <c r="CE8" s="137" t="s">
        <v>586</v>
      </c>
      <c r="CF8" s="136">
        <v>0</v>
      </c>
      <c r="CG8" s="136">
        <v>140641</v>
      </c>
      <c r="CH8" s="136">
        <f t="shared" si="18"/>
        <v>5091929</v>
      </c>
      <c r="CI8" s="136">
        <f aca="true" t="shared" si="25" ref="CI8:CO8">SUM(AE8,+BG8)</f>
        <v>3488676</v>
      </c>
      <c r="CJ8" s="136">
        <f t="shared" si="25"/>
        <v>3488676</v>
      </c>
      <c r="CK8" s="136">
        <f t="shared" si="25"/>
        <v>0</v>
      </c>
      <c r="CL8" s="136">
        <f t="shared" si="25"/>
        <v>3101175</v>
      </c>
      <c r="CM8" s="136">
        <f t="shared" si="25"/>
        <v>0</v>
      </c>
      <c r="CN8" s="136">
        <f t="shared" si="25"/>
        <v>387501</v>
      </c>
      <c r="CO8" s="136">
        <f t="shared" si="25"/>
        <v>0</v>
      </c>
      <c r="CP8" s="137" t="s">
        <v>586</v>
      </c>
      <c r="CQ8" s="136">
        <f aca="true" t="shared" si="26" ref="CQ8:DF9">SUM(AM8,+BO8)</f>
        <v>9926673</v>
      </c>
      <c r="CR8" s="136">
        <f t="shared" si="26"/>
        <v>2288077</v>
      </c>
      <c r="CS8" s="136">
        <f t="shared" si="26"/>
        <v>1460083</v>
      </c>
      <c r="CT8" s="136">
        <f t="shared" si="26"/>
        <v>0</v>
      </c>
      <c r="CU8" s="136">
        <f t="shared" si="26"/>
        <v>819633</v>
      </c>
      <c r="CV8" s="136">
        <f t="shared" si="26"/>
        <v>8361</v>
      </c>
      <c r="CW8" s="136">
        <f t="shared" si="26"/>
        <v>3690685</v>
      </c>
      <c r="CX8" s="136">
        <f t="shared" si="26"/>
        <v>1270</v>
      </c>
      <c r="CY8" s="136">
        <f t="shared" si="26"/>
        <v>3514703</v>
      </c>
      <c r="CZ8" s="136">
        <f t="shared" si="26"/>
        <v>174712</v>
      </c>
      <c r="DA8" s="136">
        <f t="shared" si="26"/>
        <v>0</v>
      </c>
      <c r="DB8" s="136">
        <f t="shared" si="26"/>
        <v>3943495</v>
      </c>
      <c r="DC8" s="136">
        <f t="shared" si="26"/>
        <v>478042</v>
      </c>
      <c r="DD8" s="136">
        <f t="shared" si="26"/>
        <v>3358870</v>
      </c>
      <c r="DE8" s="136">
        <f t="shared" si="26"/>
        <v>99066</v>
      </c>
      <c r="DF8" s="136">
        <f t="shared" si="26"/>
        <v>7517</v>
      </c>
      <c r="DG8" s="137" t="s">
        <v>586</v>
      </c>
      <c r="DH8" s="136">
        <f t="shared" si="21"/>
        <v>4416</v>
      </c>
      <c r="DI8" s="136">
        <f t="shared" si="22"/>
        <v>219404</v>
      </c>
      <c r="DJ8" s="136">
        <f t="shared" si="23"/>
        <v>13634753</v>
      </c>
    </row>
    <row r="9" spans="1:114" s="139" customFormat="1" ht="12" customHeight="1">
      <c r="A9" s="134" t="s">
        <v>389</v>
      </c>
      <c r="B9" s="135" t="s">
        <v>390</v>
      </c>
      <c r="C9" s="134" t="s">
        <v>391</v>
      </c>
      <c r="D9" s="136">
        <f t="shared" si="0"/>
        <v>1520958</v>
      </c>
      <c r="E9" s="136">
        <f t="shared" si="1"/>
        <v>1117528</v>
      </c>
      <c r="F9" s="136">
        <v>25833</v>
      </c>
      <c r="G9" s="136">
        <v>27</v>
      </c>
      <c r="H9" s="136">
        <v>56400</v>
      </c>
      <c r="I9" s="136">
        <v>762531</v>
      </c>
      <c r="J9" s="136">
        <v>5646196</v>
      </c>
      <c r="K9" s="136">
        <v>272737</v>
      </c>
      <c r="L9" s="136">
        <v>403430</v>
      </c>
      <c r="M9" s="136">
        <f t="shared" si="2"/>
        <v>1095028</v>
      </c>
      <c r="N9" s="136">
        <f t="shared" si="3"/>
        <v>915639</v>
      </c>
      <c r="O9" s="136">
        <v>0</v>
      </c>
      <c r="P9" s="136">
        <v>100</v>
      </c>
      <c r="Q9" s="136">
        <v>24700</v>
      </c>
      <c r="R9" s="136">
        <v>855619</v>
      </c>
      <c r="S9" s="136">
        <v>2594684</v>
      </c>
      <c r="T9" s="136">
        <v>35220</v>
      </c>
      <c r="U9" s="136">
        <v>179389</v>
      </c>
      <c r="V9" s="136">
        <f aca="true" t="shared" si="27" ref="V9:AD9">+SUM(D9,M9)</f>
        <v>2615986</v>
      </c>
      <c r="W9" s="136">
        <f t="shared" si="27"/>
        <v>2033167</v>
      </c>
      <c r="X9" s="136">
        <f t="shared" si="27"/>
        <v>25833</v>
      </c>
      <c r="Y9" s="136">
        <f t="shared" si="27"/>
        <v>127</v>
      </c>
      <c r="Z9" s="136">
        <f t="shared" si="27"/>
        <v>81100</v>
      </c>
      <c r="AA9" s="136">
        <f t="shared" si="27"/>
        <v>1618150</v>
      </c>
      <c r="AB9" s="136">
        <f t="shared" si="27"/>
        <v>8240880</v>
      </c>
      <c r="AC9" s="136">
        <f t="shared" si="27"/>
        <v>307957</v>
      </c>
      <c r="AD9" s="136">
        <f t="shared" si="27"/>
        <v>582819</v>
      </c>
      <c r="AE9" s="136">
        <f t="shared" si="5"/>
        <v>356468</v>
      </c>
      <c r="AF9" s="136">
        <f t="shared" si="6"/>
        <v>266846</v>
      </c>
      <c r="AG9" s="136">
        <v>0</v>
      </c>
      <c r="AH9" s="136">
        <v>201844</v>
      </c>
      <c r="AI9" s="136">
        <v>57710</v>
      </c>
      <c r="AJ9" s="136">
        <v>7292</v>
      </c>
      <c r="AK9" s="136">
        <v>89622</v>
      </c>
      <c r="AL9" s="137" t="s">
        <v>586</v>
      </c>
      <c r="AM9" s="136">
        <f t="shared" si="7"/>
        <v>6607946</v>
      </c>
      <c r="AN9" s="136">
        <f t="shared" si="8"/>
        <v>941277</v>
      </c>
      <c r="AO9" s="136">
        <v>750003</v>
      </c>
      <c r="AP9" s="136">
        <v>24575</v>
      </c>
      <c r="AQ9" s="136">
        <v>138856</v>
      </c>
      <c r="AR9" s="136">
        <v>27843</v>
      </c>
      <c r="AS9" s="136">
        <f t="shared" si="9"/>
        <v>2066608</v>
      </c>
      <c r="AT9" s="136">
        <v>11200</v>
      </c>
      <c r="AU9" s="136">
        <v>1937749</v>
      </c>
      <c r="AV9" s="136">
        <v>117659</v>
      </c>
      <c r="AW9" s="136">
        <v>0</v>
      </c>
      <c r="AX9" s="136">
        <f t="shared" si="10"/>
        <v>3591313</v>
      </c>
      <c r="AY9" s="136">
        <v>882974</v>
      </c>
      <c r="AZ9" s="136">
        <v>2609857</v>
      </c>
      <c r="BA9" s="136">
        <v>81680</v>
      </c>
      <c r="BB9" s="136">
        <v>16802</v>
      </c>
      <c r="BC9" s="137" t="s">
        <v>586</v>
      </c>
      <c r="BD9" s="136">
        <v>8748</v>
      </c>
      <c r="BE9" s="136">
        <v>202740</v>
      </c>
      <c r="BF9" s="136">
        <f t="shared" si="11"/>
        <v>7167154</v>
      </c>
      <c r="BG9" s="136">
        <f t="shared" si="12"/>
        <v>281009</v>
      </c>
      <c r="BH9" s="136">
        <f t="shared" si="13"/>
        <v>280011</v>
      </c>
      <c r="BI9" s="136">
        <v>0</v>
      </c>
      <c r="BJ9" s="136">
        <v>179011</v>
      </c>
      <c r="BK9" s="136">
        <v>0</v>
      </c>
      <c r="BL9" s="136">
        <v>101000</v>
      </c>
      <c r="BM9" s="136">
        <v>998</v>
      </c>
      <c r="BN9" s="137" t="s">
        <v>586</v>
      </c>
      <c r="BO9" s="136">
        <f t="shared" si="14"/>
        <v>3315190</v>
      </c>
      <c r="BP9" s="136">
        <f t="shared" si="15"/>
        <v>592492</v>
      </c>
      <c r="BQ9" s="136">
        <v>516550</v>
      </c>
      <c r="BR9" s="136">
        <v>0</v>
      </c>
      <c r="BS9" s="136">
        <v>75942</v>
      </c>
      <c r="BT9" s="136">
        <v>0</v>
      </c>
      <c r="BU9" s="136">
        <f t="shared" si="16"/>
        <v>1214912</v>
      </c>
      <c r="BV9" s="136">
        <v>65</v>
      </c>
      <c r="BW9" s="136">
        <v>1213817</v>
      </c>
      <c r="BX9" s="136">
        <v>1030</v>
      </c>
      <c r="BY9" s="136">
        <v>0</v>
      </c>
      <c r="BZ9" s="136">
        <f t="shared" si="17"/>
        <v>1507786</v>
      </c>
      <c r="CA9" s="136">
        <v>692810</v>
      </c>
      <c r="CB9" s="136">
        <v>792986</v>
      </c>
      <c r="CC9" s="136">
        <v>19712</v>
      </c>
      <c r="CD9" s="136">
        <v>2278</v>
      </c>
      <c r="CE9" s="137" t="s">
        <v>586</v>
      </c>
      <c r="CF9" s="136">
        <v>0</v>
      </c>
      <c r="CG9" s="136">
        <v>93513</v>
      </c>
      <c r="CH9" s="136">
        <f t="shared" si="18"/>
        <v>3689712</v>
      </c>
      <c r="CI9" s="136">
        <f aca="true" t="shared" si="28" ref="CI9:CO9">SUM(AE9,+BG9)</f>
        <v>637477</v>
      </c>
      <c r="CJ9" s="136">
        <f t="shared" si="28"/>
        <v>546857</v>
      </c>
      <c r="CK9" s="136">
        <f t="shared" si="28"/>
        <v>0</v>
      </c>
      <c r="CL9" s="136">
        <f t="shared" si="28"/>
        <v>380855</v>
      </c>
      <c r="CM9" s="136">
        <f t="shared" si="28"/>
        <v>57710</v>
      </c>
      <c r="CN9" s="136">
        <f t="shared" si="28"/>
        <v>108292</v>
      </c>
      <c r="CO9" s="136">
        <f t="shared" si="28"/>
        <v>90620</v>
      </c>
      <c r="CP9" s="137" t="s">
        <v>586</v>
      </c>
      <c r="CQ9" s="136">
        <f t="shared" si="26"/>
        <v>9923136</v>
      </c>
      <c r="CR9" s="136">
        <f t="shared" si="26"/>
        <v>1533769</v>
      </c>
      <c r="CS9" s="136">
        <f t="shared" si="26"/>
        <v>1266553</v>
      </c>
      <c r="CT9" s="136">
        <f t="shared" si="26"/>
        <v>24575</v>
      </c>
      <c r="CU9" s="136">
        <f t="shared" si="26"/>
        <v>214798</v>
      </c>
      <c r="CV9" s="136">
        <f t="shared" si="26"/>
        <v>27843</v>
      </c>
      <c r="CW9" s="136">
        <f t="shared" si="26"/>
        <v>3281520</v>
      </c>
      <c r="CX9" s="136">
        <f t="shared" si="26"/>
        <v>11265</v>
      </c>
      <c r="CY9" s="136">
        <f t="shared" si="26"/>
        <v>3151566</v>
      </c>
      <c r="CZ9" s="136">
        <f t="shared" si="26"/>
        <v>118689</v>
      </c>
      <c r="DA9" s="136">
        <f t="shared" si="26"/>
        <v>0</v>
      </c>
      <c r="DB9" s="136">
        <f t="shared" si="26"/>
        <v>5099099</v>
      </c>
      <c r="DC9" s="136">
        <f t="shared" si="26"/>
        <v>1575784</v>
      </c>
      <c r="DD9" s="136">
        <f t="shared" si="26"/>
        <v>3402843</v>
      </c>
      <c r="DE9" s="136">
        <f t="shared" si="26"/>
        <v>101392</v>
      </c>
      <c r="DF9" s="136">
        <f t="shared" si="26"/>
        <v>19080</v>
      </c>
      <c r="DG9" s="137" t="s">
        <v>586</v>
      </c>
      <c r="DH9" s="136">
        <f t="shared" si="21"/>
        <v>8748</v>
      </c>
      <c r="DI9" s="136">
        <f t="shared" si="22"/>
        <v>296253</v>
      </c>
      <c r="DJ9" s="136">
        <f t="shared" si="23"/>
        <v>10856866</v>
      </c>
    </row>
    <row r="10" spans="1:114" s="139" customFormat="1" ht="12" customHeight="1">
      <c r="A10" s="134" t="s">
        <v>392</v>
      </c>
      <c r="B10" s="135" t="s">
        <v>393</v>
      </c>
      <c r="C10" s="134" t="s">
        <v>394</v>
      </c>
      <c r="D10" s="136">
        <f t="shared" si="0"/>
        <v>3508975</v>
      </c>
      <c r="E10" s="136">
        <f t="shared" si="1"/>
        <v>2403390</v>
      </c>
      <c r="F10" s="136">
        <v>801347</v>
      </c>
      <c r="G10" s="136">
        <v>0</v>
      </c>
      <c r="H10" s="136">
        <v>506037</v>
      </c>
      <c r="I10" s="136">
        <v>551897</v>
      </c>
      <c r="J10" s="136">
        <v>4629648</v>
      </c>
      <c r="K10" s="136">
        <v>544109</v>
      </c>
      <c r="L10" s="136">
        <v>1105585</v>
      </c>
      <c r="M10" s="136">
        <f t="shared" si="2"/>
        <v>1225527</v>
      </c>
      <c r="N10" s="136">
        <f t="shared" si="3"/>
        <v>727638</v>
      </c>
      <c r="O10" s="136">
        <v>138302</v>
      </c>
      <c r="P10" s="136">
        <v>0</v>
      </c>
      <c r="Q10" s="136">
        <v>269663</v>
      </c>
      <c r="R10" s="136">
        <v>121307</v>
      </c>
      <c r="S10" s="136">
        <v>3070604</v>
      </c>
      <c r="T10" s="136">
        <v>198366</v>
      </c>
      <c r="U10" s="136">
        <v>497889</v>
      </c>
      <c r="V10" s="136">
        <f aca="true" t="shared" si="29" ref="V10:AD10">+SUM(D10,M10)</f>
        <v>4734502</v>
      </c>
      <c r="W10" s="136">
        <f t="shared" si="29"/>
        <v>3131028</v>
      </c>
      <c r="X10" s="136">
        <f t="shared" si="29"/>
        <v>939649</v>
      </c>
      <c r="Y10" s="136">
        <f t="shared" si="29"/>
        <v>0</v>
      </c>
      <c r="Z10" s="136">
        <f t="shared" si="29"/>
        <v>775700</v>
      </c>
      <c r="AA10" s="136">
        <f t="shared" si="29"/>
        <v>673204</v>
      </c>
      <c r="AB10" s="136">
        <f t="shared" si="29"/>
        <v>7700252</v>
      </c>
      <c r="AC10" s="136">
        <f t="shared" si="29"/>
        <v>742475</v>
      </c>
      <c r="AD10" s="136">
        <f t="shared" si="29"/>
        <v>1603474</v>
      </c>
      <c r="AE10" s="136">
        <f t="shared" si="5"/>
        <v>1249871</v>
      </c>
      <c r="AF10" s="136">
        <f t="shared" si="6"/>
        <v>1193192</v>
      </c>
      <c r="AG10" s="136">
        <v>0</v>
      </c>
      <c r="AH10" s="136">
        <v>896379</v>
      </c>
      <c r="AI10" s="136">
        <v>156128</v>
      </c>
      <c r="AJ10" s="136">
        <v>140685</v>
      </c>
      <c r="AK10" s="136">
        <v>56679</v>
      </c>
      <c r="AL10" s="137" t="s">
        <v>586</v>
      </c>
      <c r="AM10" s="136">
        <f t="shared" si="7"/>
        <v>5759731</v>
      </c>
      <c r="AN10" s="136">
        <f t="shared" si="8"/>
        <v>1134161</v>
      </c>
      <c r="AO10" s="136">
        <v>774629</v>
      </c>
      <c r="AP10" s="136">
        <v>0</v>
      </c>
      <c r="AQ10" s="136">
        <v>347212</v>
      </c>
      <c r="AR10" s="136">
        <v>12320</v>
      </c>
      <c r="AS10" s="136">
        <f t="shared" si="9"/>
        <v>1899383</v>
      </c>
      <c r="AT10" s="136">
        <v>0</v>
      </c>
      <c r="AU10" s="136">
        <v>1793426</v>
      </c>
      <c r="AV10" s="136">
        <v>105957</v>
      </c>
      <c r="AW10" s="136">
        <v>1394</v>
      </c>
      <c r="AX10" s="136">
        <f t="shared" si="10"/>
        <v>2724793</v>
      </c>
      <c r="AY10" s="136">
        <v>938036</v>
      </c>
      <c r="AZ10" s="136">
        <v>1611780</v>
      </c>
      <c r="BA10" s="136">
        <v>70512</v>
      </c>
      <c r="BB10" s="136">
        <v>104465</v>
      </c>
      <c r="BC10" s="137" t="s">
        <v>586</v>
      </c>
      <c r="BD10" s="136">
        <v>0</v>
      </c>
      <c r="BE10" s="136">
        <v>1129021</v>
      </c>
      <c r="BF10" s="136">
        <f t="shared" si="11"/>
        <v>8138623</v>
      </c>
      <c r="BG10" s="136">
        <f t="shared" si="12"/>
        <v>934407</v>
      </c>
      <c r="BH10" s="136">
        <f t="shared" si="13"/>
        <v>934407</v>
      </c>
      <c r="BI10" s="136">
        <v>0</v>
      </c>
      <c r="BJ10" s="136">
        <v>909491</v>
      </c>
      <c r="BK10" s="136">
        <v>0</v>
      </c>
      <c r="BL10" s="136">
        <v>24916</v>
      </c>
      <c r="BM10" s="136">
        <v>0</v>
      </c>
      <c r="BN10" s="137" t="s">
        <v>586</v>
      </c>
      <c r="BO10" s="136">
        <f t="shared" si="14"/>
        <v>2797367</v>
      </c>
      <c r="BP10" s="136">
        <f t="shared" si="15"/>
        <v>466507</v>
      </c>
      <c r="BQ10" s="136">
        <v>341372</v>
      </c>
      <c r="BR10" s="136">
        <v>0</v>
      </c>
      <c r="BS10" s="136">
        <v>125135</v>
      </c>
      <c r="BT10" s="136">
        <v>0</v>
      </c>
      <c r="BU10" s="136">
        <f t="shared" si="16"/>
        <v>1527333</v>
      </c>
      <c r="BV10" s="136">
        <v>0</v>
      </c>
      <c r="BW10" s="136">
        <v>1527333</v>
      </c>
      <c r="BX10" s="136">
        <v>0</v>
      </c>
      <c r="BY10" s="136">
        <v>412</v>
      </c>
      <c r="BZ10" s="136">
        <f t="shared" si="17"/>
        <v>803115</v>
      </c>
      <c r="CA10" s="136">
        <v>147200</v>
      </c>
      <c r="CB10" s="136">
        <v>590079</v>
      </c>
      <c r="CC10" s="136">
        <v>0</v>
      </c>
      <c r="CD10" s="136">
        <v>65836</v>
      </c>
      <c r="CE10" s="137" t="s">
        <v>586</v>
      </c>
      <c r="CF10" s="136">
        <v>0</v>
      </c>
      <c r="CG10" s="136">
        <v>564357</v>
      </c>
      <c r="CH10" s="136">
        <f t="shared" si="18"/>
        <v>4296131</v>
      </c>
      <c r="CI10" s="136">
        <f aca="true" t="shared" si="30" ref="CI10:CO10">SUM(AE10,+BG10)</f>
        <v>2184278</v>
      </c>
      <c r="CJ10" s="136">
        <f t="shared" si="30"/>
        <v>2127599</v>
      </c>
      <c r="CK10" s="136">
        <f t="shared" si="30"/>
        <v>0</v>
      </c>
      <c r="CL10" s="136">
        <f t="shared" si="30"/>
        <v>1805870</v>
      </c>
      <c r="CM10" s="136">
        <f t="shared" si="30"/>
        <v>156128</v>
      </c>
      <c r="CN10" s="136">
        <f t="shared" si="30"/>
        <v>165601</v>
      </c>
      <c r="CO10" s="136">
        <f t="shared" si="30"/>
        <v>56679</v>
      </c>
      <c r="CP10" s="137" t="s">
        <v>586</v>
      </c>
      <c r="CQ10" s="136">
        <f aca="true" t="shared" si="31" ref="CQ10:DF10">SUM(AM10,+BO10)</f>
        <v>8557098</v>
      </c>
      <c r="CR10" s="136">
        <f t="shared" si="31"/>
        <v>1600668</v>
      </c>
      <c r="CS10" s="136">
        <f t="shared" si="31"/>
        <v>1116001</v>
      </c>
      <c r="CT10" s="136">
        <f t="shared" si="31"/>
        <v>0</v>
      </c>
      <c r="CU10" s="136">
        <f t="shared" si="31"/>
        <v>472347</v>
      </c>
      <c r="CV10" s="136">
        <f t="shared" si="31"/>
        <v>12320</v>
      </c>
      <c r="CW10" s="136">
        <f t="shared" si="31"/>
        <v>3426716</v>
      </c>
      <c r="CX10" s="136">
        <f t="shared" si="31"/>
        <v>0</v>
      </c>
      <c r="CY10" s="136">
        <f t="shared" si="31"/>
        <v>3320759</v>
      </c>
      <c r="CZ10" s="136">
        <f t="shared" si="31"/>
        <v>105957</v>
      </c>
      <c r="DA10" s="136">
        <f t="shared" si="31"/>
        <v>1806</v>
      </c>
      <c r="DB10" s="136">
        <f t="shared" si="31"/>
        <v>3527908</v>
      </c>
      <c r="DC10" s="136">
        <f t="shared" si="31"/>
        <v>1085236</v>
      </c>
      <c r="DD10" s="136">
        <f t="shared" si="31"/>
        <v>2201859</v>
      </c>
      <c r="DE10" s="136">
        <f t="shared" si="31"/>
        <v>70512</v>
      </c>
      <c r="DF10" s="136">
        <f t="shared" si="31"/>
        <v>170301</v>
      </c>
      <c r="DG10" s="137" t="s">
        <v>586</v>
      </c>
      <c r="DH10" s="136">
        <f t="shared" si="21"/>
        <v>0</v>
      </c>
      <c r="DI10" s="136">
        <f t="shared" si="22"/>
        <v>1693378</v>
      </c>
      <c r="DJ10" s="136">
        <f t="shared" si="23"/>
        <v>12434754</v>
      </c>
    </row>
    <row r="11" spans="1:114" s="139" customFormat="1" ht="12" customHeight="1">
      <c r="A11" s="134" t="s">
        <v>396</v>
      </c>
      <c r="B11" s="135" t="s">
        <v>397</v>
      </c>
      <c r="C11" s="134" t="s">
        <v>398</v>
      </c>
      <c r="D11" s="136">
        <f t="shared" si="0"/>
        <v>515982</v>
      </c>
      <c r="E11" s="136">
        <f t="shared" si="1"/>
        <v>465379</v>
      </c>
      <c r="F11" s="136">
        <v>4553</v>
      </c>
      <c r="G11" s="136">
        <v>34588</v>
      </c>
      <c r="H11" s="136">
        <v>0</v>
      </c>
      <c r="I11" s="136">
        <v>318304</v>
      </c>
      <c r="J11" s="136">
        <v>1972484</v>
      </c>
      <c r="K11" s="136">
        <v>107934</v>
      </c>
      <c r="L11" s="136">
        <v>50603</v>
      </c>
      <c r="M11" s="136">
        <f t="shared" si="2"/>
        <v>107809</v>
      </c>
      <c r="N11" s="136">
        <f t="shared" si="3"/>
        <v>107291</v>
      </c>
      <c r="O11" s="136">
        <v>0</v>
      </c>
      <c r="P11" s="136">
        <v>0</v>
      </c>
      <c r="Q11" s="136">
        <v>0</v>
      </c>
      <c r="R11" s="136">
        <v>103617</v>
      </c>
      <c r="S11" s="136">
        <v>1718788</v>
      </c>
      <c r="T11" s="136">
        <v>3674</v>
      </c>
      <c r="U11" s="136">
        <v>518</v>
      </c>
      <c r="V11" s="136">
        <f aca="true" t="shared" si="32" ref="V11:AD11">+SUM(D11,M11)</f>
        <v>623791</v>
      </c>
      <c r="W11" s="136">
        <f t="shared" si="32"/>
        <v>572670</v>
      </c>
      <c r="X11" s="136">
        <f t="shared" si="32"/>
        <v>4553</v>
      </c>
      <c r="Y11" s="136">
        <f t="shared" si="32"/>
        <v>34588</v>
      </c>
      <c r="Z11" s="136">
        <f t="shared" si="32"/>
        <v>0</v>
      </c>
      <c r="AA11" s="136">
        <f t="shared" si="32"/>
        <v>421921</v>
      </c>
      <c r="AB11" s="136">
        <f t="shared" si="32"/>
        <v>3691272</v>
      </c>
      <c r="AC11" s="136">
        <f t="shared" si="32"/>
        <v>111608</v>
      </c>
      <c r="AD11" s="136">
        <f t="shared" si="32"/>
        <v>51121</v>
      </c>
      <c r="AE11" s="136">
        <f t="shared" si="5"/>
        <v>62807</v>
      </c>
      <c r="AF11" s="136">
        <f t="shared" si="6"/>
        <v>54581</v>
      </c>
      <c r="AG11" s="136">
        <v>0</v>
      </c>
      <c r="AH11" s="136">
        <v>0</v>
      </c>
      <c r="AI11" s="136">
        <v>48159</v>
      </c>
      <c r="AJ11" s="136">
        <v>6422</v>
      </c>
      <c r="AK11" s="136">
        <v>8226</v>
      </c>
      <c r="AL11" s="137" t="s">
        <v>586</v>
      </c>
      <c r="AM11" s="136">
        <f t="shared" si="7"/>
        <v>2418335</v>
      </c>
      <c r="AN11" s="136">
        <f t="shared" si="8"/>
        <v>711366</v>
      </c>
      <c r="AO11" s="136">
        <v>148571</v>
      </c>
      <c r="AP11" s="136">
        <v>40876</v>
      </c>
      <c r="AQ11" s="136">
        <v>500509</v>
      </c>
      <c r="AR11" s="136">
        <v>21410</v>
      </c>
      <c r="AS11" s="136">
        <f t="shared" si="9"/>
        <v>851872</v>
      </c>
      <c r="AT11" s="136">
        <v>0</v>
      </c>
      <c r="AU11" s="136">
        <v>807800</v>
      </c>
      <c r="AV11" s="136">
        <v>44072</v>
      </c>
      <c r="AW11" s="136">
        <v>0</v>
      </c>
      <c r="AX11" s="136">
        <f t="shared" si="10"/>
        <v>852247</v>
      </c>
      <c r="AY11" s="136">
        <v>117840</v>
      </c>
      <c r="AZ11" s="136">
        <v>681427</v>
      </c>
      <c r="BA11" s="136">
        <v>45085</v>
      </c>
      <c r="BB11" s="136">
        <v>7895</v>
      </c>
      <c r="BC11" s="137" t="s">
        <v>586</v>
      </c>
      <c r="BD11" s="136">
        <v>2850</v>
      </c>
      <c r="BE11" s="136">
        <v>7324</v>
      </c>
      <c r="BF11" s="136">
        <f t="shared" si="11"/>
        <v>2488466</v>
      </c>
      <c r="BG11" s="136">
        <f t="shared" si="12"/>
        <v>37170</v>
      </c>
      <c r="BH11" s="136">
        <f t="shared" si="13"/>
        <v>36225</v>
      </c>
      <c r="BI11" s="136">
        <v>0</v>
      </c>
      <c r="BJ11" s="136">
        <v>0</v>
      </c>
      <c r="BK11" s="136">
        <v>0</v>
      </c>
      <c r="BL11" s="136">
        <v>36225</v>
      </c>
      <c r="BM11" s="136">
        <v>945</v>
      </c>
      <c r="BN11" s="137" t="s">
        <v>586</v>
      </c>
      <c r="BO11" s="136">
        <f t="shared" si="14"/>
        <v>1775566</v>
      </c>
      <c r="BP11" s="136">
        <f t="shared" si="15"/>
        <v>452902</v>
      </c>
      <c r="BQ11" s="136">
        <v>293503</v>
      </c>
      <c r="BR11" s="136">
        <v>0</v>
      </c>
      <c r="BS11" s="136">
        <v>159399</v>
      </c>
      <c r="BT11" s="136">
        <v>0</v>
      </c>
      <c r="BU11" s="136">
        <f t="shared" si="16"/>
        <v>831738</v>
      </c>
      <c r="BV11" s="136">
        <v>0</v>
      </c>
      <c r="BW11" s="136">
        <v>825951</v>
      </c>
      <c r="BX11" s="136">
        <v>5787</v>
      </c>
      <c r="BY11" s="136">
        <v>0</v>
      </c>
      <c r="BZ11" s="136">
        <f t="shared" si="17"/>
        <v>490431</v>
      </c>
      <c r="CA11" s="136">
        <v>1997</v>
      </c>
      <c r="CB11" s="136">
        <v>460632</v>
      </c>
      <c r="CC11" s="136">
        <v>13471</v>
      </c>
      <c r="CD11" s="136">
        <v>14331</v>
      </c>
      <c r="CE11" s="137" t="s">
        <v>586</v>
      </c>
      <c r="CF11" s="136">
        <v>495</v>
      </c>
      <c r="CG11" s="136">
        <v>13861</v>
      </c>
      <c r="CH11" s="136">
        <f t="shared" si="18"/>
        <v>1826597</v>
      </c>
      <c r="CI11" s="136">
        <f aca="true" t="shared" si="33" ref="CI11:CO11">SUM(AE11,+BG11)</f>
        <v>99977</v>
      </c>
      <c r="CJ11" s="136">
        <f t="shared" si="33"/>
        <v>90806</v>
      </c>
      <c r="CK11" s="136">
        <f t="shared" si="33"/>
        <v>0</v>
      </c>
      <c r="CL11" s="136">
        <f t="shared" si="33"/>
        <v>0</v>
      </c>
      <c r="CM11" s="136">
        <f t="shared" si="33"/>
        <v>48159</v>
      </c>
      <c r="CN11" s="136">
        <f t="shared" si="33"/>
        <v>42647</v>
      </c>
      <c r="CO11" s="136">
        <f t="shared" si="33"/>
        <v>9171</v>
      </c>
      <c r="CP11" s="137" t="s">
        <v>586</v>
      </c>
      <c r="CQ11" s="136">
        <f aca="true" t="shared" si="34" ref="CQ11:DF11">SUM(AM11,+BO11)</f>
        <v>4193901</v>
      </c>
      <c r="CR11" s="136">
        <f t="shared" si="34"/>
        <v>1164268</v>
      </c>
      <c r="CS11" s="136">
        <f t="shared" si="34"/>
        <v>442074</v>
      </c>
      <c r="CT11" s="136">
        <f t="shared" si="34"/>
        <v>40876</v>
      </c>
      <c r="CU11" s="136">
        <f t="shared" si="34"/>
        <v>659908</v>
      </c>
      <c r="CV11" s="136">
        <f t="shared" si="34"/>
        <v>21410</v>
      </c>
      <c r="CW11" s="136">
        <f t="shared" si="34"/>
        <v>1683610</v>
      </c>
      <c r="CX11" s="136">
        <f t="shared" si="34"/>
        <v>0</v>
      </c>
      <c r="CY11" s="136">
        <f t="shared" si="34"/>
        <v>1633751</v>
      </c>
      <c r="CZ11" s="136">
        <f t="shared" si="34"/>
        <v>49859</v>
      </c>
      <c r="DA11" s="136">
        <f t="shared" si="34"/>
        <v>0</v>
      </c>
      <c r="DB11" s="136">
        <f t="shared" si="34"/>
        <v>1342678</v>
      </c>
      <c r="DC11" s="136">
        <f t="shared" si="34"/>
        <v>119837</v>
      </c>
      <c r="DD11" s="136">
        <f t="shared" si="34"/>
        <v>1142059</v>
      </c>
      <c r="DE11" s="136">
        <f t="shared" si="34"/>
        <v>58556</v>
      </c>
      <c r="DF11" s="136">
        <f t="shared" si="34"/>
        <v>22226</v>
      </c>
      <c r="DG11" s="137" t="s">
        <v>586</v>
      </c>
      <c r="DH11" s="136">
        <f t="shared" si="21"/>
        <v>3345</v>
      </c>
      <c r="DI11" s="136">
        <f t="shared" si="22"/>
        <v>21185</v>
      </c>
      <c r="DJ11" s="136">
        <f t="shared" si="23"/>
        <v>4315063</v>
      </c>
    </row>
    <row r="12" spans="1:114" s="139" customFormat="1" ht="12" customHeight="1">
      <c r="A12" s="134" t="s">
        <v>399</v>
      </c>
      <c r="B12" s="135" t="s">
        <v>400</v>
      </c>
      <c r="C12" s="134" t="s">
        <v>401</v>
      </c>
      <c r="D12" s="136">
        <f t="shared" si="0"/>
        <v>2606477</v>
      </c>
      <c r="E12" s="136">
        <f t="shared" si="1"/>
        <v>2111502</v>
      </c>
      <c r="F12" s="136">
        <v>34834</v>
      </c>
      <c r="G12" s="136">
        <v>0</v>
      </c>
      <c r="H12" s="136">
        <v>251100</v>
      </c>
      <c r="I12" s="136">
        <v>1468901</v>
      </c>
      <c r="J12" s="136">
        <v>3268202</v>
      </c>
      <c r="K12" s="136">
        <v>356667</v>
      </c>
      <c r="L12" s="136">
        <v>494975</v>
      </c>
      <c r="M12" s="136">
        <f t="shared" si="2"/>
        <v>816762</v>
      </c>
      <c r="N12" s="136">
        <f t="shared" si="3"/>
        <v>775988</v>
      </c>
      <c r="O12" s="136">
        <v>0</v>
      </c>
      <c r="P12" s="136">
        <v>123</v>
      </c>
      <c r="Q12" s="136">
        <v>275900</v>
      </c>
      <c r="R12" s="136">
        <v>396202</v>
      </c>
      <c r="S12" s="136">
        <v>1308582</v>
      </c>
      <c r="T12" s="136">
        <v>103763</v>
      </c>
      <c r="U12" s="136">
        <v>40774</v>
      </c>
      <c r="V12" s="136">
        <f aca="true" t="shared" si="35" ref="V12:AD12">+SUM(D12,M12)</f>
        <v>3423239</v>
      </c>
      <c r="W12" s="136">
        <f t="shared" si="35"/>
        <v>2887490</v>
      </c>
      <c r="X12" s="136">
        <f t="shared" si="35"/>
        <v>34834</v>
      </c>
      <c r="Y12" s="136">
        <f t="shared" si="35"/>
        <v>123</v>
      </c>
      <c r="Z12" s="136">
        <f t="shared" si="35"/>
        <v>527000</v>
      </c>
      <c r="AA12" s="136">
        <f t="shared" si="35"/>
        <v>1865103</v>
      </c>
      <c r="AB12" s="136">
        <f t="shared" si="35"/>
        <v>4576784</v>
      </c>
      <c r="AC12" s="136">
        <f t="shared" si="35"/>
        <v>460430</v>
      </c>
      <c r="AD12" s="136">
        <f t="shared" si="35"/>
        <v>535749</v>
      </c>
      <c r="AE12" s="136">
        <f t="shared" si="5"/>
        <v>282622</v>
      </c>
      <c r="AF12" s="136">
        <f t="shared" si="6"/>
        <v>274636</v>
      </c>
      <c r="AG12" s="136">
        <v>0</v>
      </c>
      <c r="AH12" s="136">
        <v>130691</v>
      </c>
      <c r="AI12" s="136">
        <v>143945</v>
      </c>
      <c r="AJ12" s="136">
        <v>0</v>
      </c>
      <c r="AK12" s="136">
        <v>7986</v>
      </c>
      <c r="AL12" s="137" t="s">
        <v>586</v>
      </c>
      <c r="AM12" s="136">
        <f t="shared" si="7"/>
        <v>5335859</v>
      </c>
      <c r="AN12" s="136">
        <f t="shared" si="8"/>
        <v>970540</v>
      </c>
      <c r="AO12" s="136">
        <v>595288</v>
      </c>
      <c r="AP12" s="136">
        <v>0</v>
      </c>
      <c r="AQ12" s="136">
        <v>338858</v>
      </c>
      <c r="AR12" s="136">
        <v>36394</v>
      </c>
      <c r="AS12" s="136">
        <f t="shared" si="9"/>
        <v>2517491</v>
      </c>
      <c r="AT12" s="136">
        <v>2338</v>
      </c>
      <c r="AU12" s="136">
        <v>2467745</v>
      </c>
      <c r="AV12" s="136">
        <v>47408</v>
      </c>
      <c r="AW12" s="136">
        <v>12368</v>
      </c>
      <c r="AX12" s="136">
        <f t="shared" si="10"/>
        <v>1834840</v>
      </c>
      <c r="AY12" s="136">
        <v>229236</v>
      </c>
      <c r="AZ12" s="136">
        <v>1517143</v>
      </c>
      <c r="BA12" s="136">
        <v>23006</v>
      </c>
      <c r="BB12" s="136">
        <v>65455</v>
      </c>
      <c r="BC12" s="137" t="s">
        <v>586</v>
      </c>
      <c r="BD12" s="136">
        <v>620</v>
      </c>
      <c r="BE12" s="136">
        <v>256198</v>
      </c>
      <c r="BF12" s="136">
        <f t="shared" si="11"/>
        <v>5874679</v>
      </c>
      <c r="BG12" s="136">
        <f t="shared" si="12"/>
        <v>12373</v>
      </c>
      <c r="BH12" s="136">
        <f t="shared" si="13"/>
        <v>25</v>
      </c>
      <c r="BI12" s="136">
        <v>0</v>
      </c>
      <c r="BJ12" s="136">
        <v>25</v>
      </c>
      <c r="BK12" s="136">
        <v>0</v>
      </c>
      <c r="BL12" s="136">
        <v>0</v>
      </c>
      <c r="BM12" s="136">
        <v>12348</v>
      </c>
      <c r="BN12" s="137" t="s">
        <v>586</v>
      </c>
      <c r="BO12" s="136">
        <f t="shared" si="14"/>
        <v>2042532</v>
      </c>
      <c r="BP12" s="136">
        <f t="shared" si="15"/>
        <v>557553</v>
      </c>
      <c r="BQ12" s="136">
        <v>376322</v>
      </c>
      <c r="BR12" s="136">
        <v>99552</v>
      </c>
      <c r="BS12" s="136">
        <v>81679</v>
      </c>
      <c r="BT12" s="136">
        <v>0</v>
      </c>
      <c r="BU12" s="136">
        <f t="shared" si="16"/>
        <v>991295</v>
      </c>
      <c r="BV12" s="136">
        <v>25745</v>
      </c>
      <c r="BW12" s="136">
        <v>965550</v>
      </c>
      <c r="BX12" s="136">
        <v>0</v>
      </c>
      <c r="BY12" s="136">
        <v>0</v>
      </c>
      <c r="BZ12" s="136">
        <f t="shared" si="17"/>
        <v>493684</v>
      </c>
      <c r="CA12" s="136">
        <v>62742</v>
      </c>
      <c r="CB12" s="136">
        <v>390354</v>
      </c>
      <c r="CC12" s="136">
        <v>30600</v>
      </c>
      <c r="CD12" s="136">
        <v>9988</v>
      </c>
      <c r="CE12" s="137" t="s">
        <v>586</v>
      </c>
      <c r="CF12" s="136">
        <v>0</v>
      </c>
      <c r="CG12" s="136">
        <v>70439</v>
      </c>
      <c r="CH12" s="136">
        <f t="shared" si="18"/>
        <v>2125344</v>
      </c>
      <c r="CI12" s="136">
        <f aca="true" t="shared" si="36" ref="CI12:CO12">SUM(AE12,+BG12)</f>
        <v>294995</v>
      </c>
      <c r="CJ12" s="136">
        <f t="shared" si="36"/>
        <v>274661</v>
      </c>
      <c r="CK12" s="136">
        <f t="shared" si="36"/>
        <v>0</v>
      </c>
      <c r="CL12" s="136">
        <f t="shared" si="36"/>
        <v>130716</v>
      </c>
      <c r="CM12" s="136">
        <f t="shared" si="36"/>
        <v>143945</v>
      </c>
      <c r="CN12" s="136">
        <f t="shared" si="36"/>
        <v>0</v>
      </c>
      <c r="CO12" s="136">
        <f t="shared" si="36"/>
        <v>20334</v>
      </c>
      <c r="CP12" s="137" t="s">
        <v>586</v>
      </c>
      <c r="CQ12" s="136">
        <f aca="true" t="shared" si="37" ref="CQ12:DF12">SUM(AM12,+BO12)</f>
        <v>7378391</v>
      </c>
      <c r="CR12" s="136">
        <f t="shared" si="37"/>
        <v>1528093</v>
      </c>
      <c r="CS12" s="136">
        <f t="shared" si="37"/>
        <v>971610</v>
      </c>
      <c r="CT12" s="136">
        <f t="shared" si="37"/>
        <v>99552</v>
      </c>
      <c r="CU12" s="136">
        <f t="shared" si="37"/>
        <v>420537</v>
      </c>
      <c r="CV12" s="136">
        <f t="shared" si="37"/>
        <v>36394</v>
      </c>
      <c r="CW12" s="136">
        <f t="shared" si="37"/>
        <v>3508786</v>
      </c>
      <c r="CX12" s="136">
        <f t="shared" si="37"/>
        <v>28083</v>
      </c>
      <c r="CY12" s="136">
        <f t="shared" si="37"/>
        <v>3433295</v>
      </c>
      <c r="CZ12" s="136">
        <f t="shared" si="37"/>
        <v>47408</v>
      </c>
      <c r="DA12" s="136">
        <f t="shared" si="37"/>
        <v>12368</v>
      </c>
      <c r="DB12" s="136">
        <f t="shared" si="37"/>
        <v>2328524</v>
      </c>
      <c r="DC12" s="136">
        <f t="shared" si="37"/>
        <v>291978</v>
      </c>
      <c r="DD12" s="136">
        <f t="shared" si="37"/>
        <v>1907497</v>
      </c>
      <c r="DE12" s="136">
        <f t="shared" si="37"/>
        <v>53606</v>
      </c>
      <c r="DF12" s="136">
        <f t="shared" si="37"/>
        <v>75443</v>
      </c>
      <c r="DG12" s="137" t="s">
        <v>586</v>
      </c>
      <c r="DH12" s="136">
        <f t="shared" si="21"/>
        <v>620</v>
      </c>
      <c r="DI12" s="136">
        <f t="shared" si="22"/>
        <v>326637</v>
      </c>
      <c r="DJ12" s="136">
        <f t="shared" si="23"/>
        <v>8000023</v>
      </c>
    </row>
    <row r="13" spans="1:114" s="139" customFormat="1" ht="12" customHeight="1">
      <c r="A13" s="134" t="s">
        <v>402</v>
      </c>
      <c r="B13" s="135" t="s">
        <v>403</v>
      </c>
      <c r="C13" s="134" t="s">
        <v>404</v>
      </c>
      <c r="D13" s="136">
        <f t="shared" si="0"/>
        <v>2826496</v>
      </c>
      <c r="E13" s="136">
        <f t="shared" si="1"/>
        <v>2511190</v>
      </c>
      <c r="F13" s="136">
        <v>372758</v>
      </c>
      <c r="G13" s="136">
        <v>4165</v>
      </c>
      <c r="H13" s="136">
        <v>529200</v>
      </c>
      <c r="I13" s="136">
        <v>845074</v>
      </c>
      <c r="J13" s="136">
        <v>5182121</v>
      </c>
      <c r="K13" s="136">
        <v>759993</v>
      </c>
      <c r="L13" s="136">
        <v>315306</v>
      </c>
      <c r="M13" s="136">
        <f t="shared" si="2"/>
        <v>905723</v>
      </c>
      <c r="N13" s="136">
        <f t="shared" si="3"/>
        <v>772640</v>
      </c>
      <c r="O13" s="136">
        <v>29209</v>
      </c>
      <c r="P13" s="136">
        <v>0</v>
      </c>
      <c r="Q13" s="136">
        <v>72200</v>
      </c>
      <c r="R13" s="136">
        <v>620993</v>
      </c>
      <c r="S13" s="136">
        <v>1557220</v>
      </c>
      <c r="T13" s="136">
        <v>50238</v>
      </c>
      <c r="U13" s="136">
        <v>133083</v>
      </c>
      <c r="V13" s="136">
        <f aca="true" t="shared" si="38" ref="V13:AD13">+SUM(D13,M13)</f>
        <v>3732219</v>
      </c>
      <c r="W13" s="136">
        <f t="shared" si="38"/>
        <v>3283830</v>
      </c>
      <c r="X13" s="136">
        <f t="shared" si="38"/>
        <v>401967</v>
      </c>
      <c r="Y13" s="136">
        <f t="shared" si="38"/>
        <v>4165</v>
      </c>
      <c r="Z13" s="136">
        <f t="shared" si="38"/>
        <v>601400</v>
      </c>
      <c r="AA13" s="136">
        <f t="shared" si="38"/>
        <v>1466067</v>
      </c>
      <c r="AB13" s="136">
        <f t="shared" si="38"/>
        <v>6739341</v>
      </c>
      <c r="AC13" s="136">
        <f t="shared" si="38"/>
        <v>810231</v>
      </c>
      <c r="AD13" s="136">
        <f t="shared" si="38"/>
        <v>448389</v>
      </c>
      <c r="AE13" s="136">
        <f t="shared" si="5"/>
        <v>1643753</v>
      </c>
      <c r="AF13" s="136">
        <f t="shared" si="6"/>
        <v>1641968</v>
      </c>
      <c r="AG13" s="136">
        <v>0</v>
      </c>
      <c r="AH13" s="136">
        <v>1612505</v>
      </c>
      <c r="AI13" s="136">
        <v>29463</v>
      </c>
      <c r="AJ13" s="136">
        <v>0</v>
      </c>
      <c r="AK13" s="136">
        <v>1785</v>
      </c>
      <c r="AL13" s="137" t="s">
        <v>586</v>
      </c>
      <c r="AM13" s="136">
        <f t="shared" si="7"/>
        <v>6091242</v>
      </c>
      <c r="AN13" s="136">
        <f t="shared" si="8"/>
        <v>1296714</v>
      </c>
      <c r="AO13" s="136">
        <v>582276</v>
      </c>
      <c r="AP13" s="136">
        <v>25013</v>
      </c>
      <c r="AQ13" s="136">
        <v>635083</v>
      </c>
      <c r="AR13" s="136">
        <v>54342</v>
      </c>
      <c r="AS13" s="136">
        <f t="shared" si="9"/>
        <v>2293657</v>
      </c>
      <c r="AT13" s="136">
        <v>20496</v>
      </c>
      <c r="AU13" s="136">
        <v>2075944</v>
      </c>
      <c r="AV13" s="136">
        <v>197217</v>
      </c>
      <c r="AW13" s="136">
        <v>31886</v>
      </c>
      <c r="AX13" s="136">
        <f t="shared" si="10"/>
        <v>2453914</v>
      </c>
      <c r="AY13" s="136">
        <v>832077</v>
      </c>
      <c r="AZ13" s="136">
        <v>1432135</v>
      </c>
      <c r="BA13" s="136">
        <v>178812</v>
      </c>
      <c r="BB13" s="136">
        <v>10890</v>
      </c>
      <c r="BC13" s="137" t="s">
        <v>586</v>
      </c>
      <c r="BD13" s="136">
        <v>15071</v>
      </c>
      <c r="BE13" s="136">
        <v>273623</v>
      </c>
      <c r="BF13" s="136">
        <f t="shared" si="11"/>
        <v>8008618</v>
      </c>
      <c r="BG13" s="136">
        <f t="shared" si="12"/>
        <v>153717</v>
      </c>
      <c r="BH13" s="136">
        <f t="shared" si="13"/>
        <v>153717</v>
      </c>
      <c r="BI13" s="136">
        <v>0</v>
      </c>
      <c r="BJ13" s="136">
        <v>153717</v>
      </c>
      <c r="BK13" s="136">
        <v>0</v>
      </c>
      <c r="BL13" s="136">
        <v>0</v>
      </c>
      <c r="BM13" s="136">
        <v>0</v>
      </c>
      <c r="BN13" s="137" t="s">
        <v>586</v>
      </c>
      <c r="BO13" s="136">
        <f t="shared" si="14"/>
        <v>2098466</v>
      </c>
      <c r="BP13" s="136">
        <f t="shared" si="15"/>
        <v>754410</v>
      </c>
      <c r="BQ13" s="136">
        <v>326141</v>
      </c>
      <c r="BR13" s="136">
        <v>185121</v>
      </c>
      <c r="BS13" s="136">
        <v>243148</v>
      </c>
      <c r="BT13" s="136">
        <v>0</v>
      </c>
      <c r="BU13" s="136">
        <f t="shared" si="16"/>
        <v>1118222</v>
      </c>
      <c r="BV13" s="136">
        <v>37362</v>
      </c>
      <c r="BW13" s="136">
        <v>1080860</v>
      </c>
      <c r="BX13" s="136">
        <v>0</v>
      </c>
      <c r="BY13" s="136">
        <v>14246</v>
      </c>
      <c r="BZ13" s="136">
        <f t="shared" si="17"/>
        <v>207946</v>
      </c>
      <c r="CA13" s="136">
        <v>139</v>
      </c>
      <c r="CB13" s="136">
        <v>199548</v>
      </c>
      <c r="CC13" s="136">
        <v>277</v>
      </c>
      <c r="CD13" s="136">
        <v>7982</v>
      </c>
      <c r="CE13" s="137" t="s">
        <v>586</v>
      </c>
      <c r="CF13" s="136">
        <v>3642</v>
      </c>
      <c r="CG13" s="136">
        <v>210759</v>
      </c>
      <c r="CH13" s="136">
        <f t="shared" si="18"/>
        <v>2462942</v>
      </c>
      <c r="CI13" s="136">
        <f aca="true" t="shared" si="39" ref="CI13:CO13">SUM(AE13,+BG13)</f>
        <v>1797470</v>
      </c>
      <c r="CJ13" s="136">
        <f t="shared" si="39"/>
        <v>1795685</v>
      </c>
      <c r="CK13" s="136">
        <f t="shared" si="39"/>
        <v>0</v>
      </c>
      <c r="CL13" s="136">
        <f t="shared" si="39"/>
        <v>1766222</v>
      </c>
      <c r="CM13" s="136">
        <f t="shared" si="39"/>
        <v>29463</v>
      </c>
      <c r="CN13" s="136">
        <f t="shared" si="39"/>
        <v>0</v>
      </c>
      <c r="CO13" s="136">
        <f t="shared" si="39"/>
        <v>1785</v>
      </c>
      <c r="CP13" s="137" t="s">
        <v>586</v>
      </c>
      <c r="CQ13" s="136">
        <f aca="true" t="shared" si="40" ref="CQ13:DF14">SUM(AM13,+BO13)</f>
        <v>8189708</v>
      </c>
      <c r="CR13" s="136">
        <f t="shared" si="40"/>
        <v>2051124</v>
      </c>
      <c r="CS13" s="136">
        <f t="shared" si="40"/>
        <v>908417</v>
      </c>
      <c r="CT13" s="136">
        <f t="shared" si="40"/>
        <v>210134</v>
      </c>
      <c r="CU13" s="136">
        <f t="shared" si="40"/>
        <v>878231</v>
      </c>
      <c r="CV13" s="136">
        <f t="shared" si="40"/>
        <v>54342</v>
      </c>
      <c r="CW13" s="136">
        <f t="shared" si="40"/>
        <v>3411879</v>
      </c>
      <c r="CX13" s="136">
        <f t="shared" si="40"/>
        <v>57858</v>
      </c>
      <c r="CY13" s="136">
        <f t="shared" si="40"/>
        <v>3156804</v>
      </c>
      <c r="CZ13" s="136">
        <f t="shared" si="40"/>
        <v>197217</v>
      </c>
      <c r="DA13" s="136">
        <f t="shared" si="40"/>
        <v>46132</v>
      </c>
      <c r="DB13" s="136">
        <f t="shared" si="40"/>
        <v>2661860</v>
      </c>
      <c r="DC13" s="136">
        <f t="shared" si="40"/>
        <v>832216</v>
      </c>
      <c r="DD13" s="136">
        <f t="shared" si="40"/>
        <v>1631683</v>
      </c>
      <c r="DE13" s="136">
        <f t="shared" si="40"/>
        <v>179089</v>
      </c>
      <c r="DF13" s="136">
        <f t="shared" si="40"/>
        <v>18872</v>
      </c>
      <c r="DG13" s="137" t="s">
        <v>586</v>
      </c>
      <c r="DH13" s="136">
        <f t="shared" si="21"/>
        <v>18713</v>
      </c>
      <c r="DI13" s="136">
        <f t="shared" si="22"/>
        <v>484382</v>
      </c>
      <c r="DJ13" s="136">
        <f t="shared" si="23"/>
        <v>10471560</v>
      </c>
    </row>
    <row r="14" spans="1:114" s="139" customFormat="1" ht="12" customHeight="1">
      <c r="A14" s="134" t="s">
        <v>301</v>
      </c>
      <c r="B14" s="135" t="s">
        <v>302</v>
      </c>
      <c r="C14" s="134" t="s">
        <v>285</v>
      </c>
      <c r="D14" s="136">
        <f t="shared" si="0"/>
        <v>12593586</v>
      </c>
      <c r="E14" s="136">
        <f t="shared" si="1"/>
        <v>11123713</v>
      </c>
      <c r="F14" s="136">
        <v>2928225</v>
      </c>
      <c r="G14" s="136">
        <v>0</v>
      </c>
      <c r="H14" s="136">
        <v>5711400</v>
      </c>
      <c r="I14" s="136">
        <v>1921595</v>
      </c>
      <c r="J14" s="136">
        <v>9676803</v>
      </c>
      <c r="K14" s="136">
        <v>562493</v>
      </c>
      <c r="L14" s="136">
        <v>1469873</v>
      </c>
      <c r="M14" s="136">
        <f t="shared" si="2"/>
        <v>427539</v>
      </c>
      <c r="N14" s="136">
        <f t="shared" si="3"/>
        <v>273264</v>
      </c>
      <c r="O14" s="136">
        <v>48672</v>
      </c>
      <c r="P14" s="136">
        <v>0</v>
      </c>
      <c r="Q14" s="136">
        <v>0</v>
      </c>
      <c r="R14" s="136">
        <v>151136</v>
      </c>
      <c r="S14" s="136">
        <v>2519751</v>
      </c>
      <c r="T14" s="136">
        <v>73456</v>
      </c>
      <c r="U14" s="136">
        <v>154275</v>
      </c>
      <c r="V14" s="136">
        <f aca="true" t="shared" si="41" ref="V14:AD14">+SUM(D14,M14)</f>
        <v>13021125</v>
      </c>
      <c r="W14" s="136">
        <f t="shared" si="41"/>
        <v>11396977</v>
      </c>
      <c r="X14" s="136">
        <f t="shared" si="41"/>
        <v>2976897</v>
      </c>
      <c r="Y14" s="136">
        <f t="shared" si="41"/>
        <v>0</v>
      </c>
      <c r="Z14" s="136">
        <f t="shared" si="41"/>
        <v>5711400</v>
      </c>
      <c r="AA14" s="136">
        <f t="shared" si="41"/>
        <v>2072731</v>
      </c>
      <c r="AB14" s="136">
        <f t="shared" si="41"/>
        <v>12196554</v>
      </c>
      <c r="AC14" s="136">
        <f t="shared" si="41"/>
        <v>635949</v>
      </c>
      <c r="AD14" s="136">
        <f t="shared" si="41"/>
        <v>1624148</v>
      </c>
      <c r="AE14" s="136">
        <f t="shared" si="5"/>
        <v>9929634</v>
      </c>
      <c r="AF14" s="136">
        <f t="shared" si="6"/>
        <v>9902894</v>
      </c>
      <c r="AG14" s="136">
        <v>0</v>
      </c>
      <c r="AH14" s="136">
        <v>9707077</v>
      </c>
      <c r="AI14" s="136">
        <v>167297</v>
      </c>
      <c r="AJ14" s="136">
        <v>28520</v>
      </c>
      <c r="AK14" s="136">
        <v>26740</v>
      </c>
      <c r="AL14" s="137" t="s">
        <v>586</v>
      </c>
      <c r="AM14" s="136">
        <f t="shared" si="7"/>
        <v>10419837</v>
      </c>
      <c r="AN14" s="136">
        <f t="shared" si="8"/>
        <v>1969528</v>
      </c>
      <c r="AO14" s="136">
        <v>1232776</v>
      </c>
      <c r="AP14" s="136">
        <v>0</v>
      </c>
      <c r="AQ14" s="136">
        <v>720496</v>
      </c>
      <c r="AR14" s="136">
        <v>16256</v>
      </c>
      <c r="AS14" s="136">
        <f t="shared" si="9"/>
        <v>2677263</v>
      </c>
      <c r="AT14" s="136">
        <v>3010</v>
      </c>
      <c r="AU14" s="136">
        <v>2498279</v>
      </c>
      <c r="AV14" s="136">
        <v>175974</v>
      </c>
      <c r="AW14" s="136">
        <v>0</v>
      </c>
      <c r="AX14" s="136">
        <f t="shared" si="10"/>
        <v>5765690</v>
      </c>
      <c r="AY14" s="136">
        <v>393239</v>
      </c>
      <c r="AZ14" s="136">
        <v>3162468</v>
      </c>
      <c r="BA14" s="136">
        <v>1616958</v>
      </c>
      <c r="BB14" s="136">
        <v>593025</v>
      </c>
      <c r="BC14" s="137" t="s">
        <v>586</v>
      </c>
      <c r="BD14" s="136">
        <v>7356</v>
      </c>
      <c r="BE14" s="136">
        <v>1920918</v>
      </c>
      <c r="BF14" s="136">
        <f t="shared" si="11"/>
        <v>22270389</v>
      </c>
      <c r="BG14" s="136">
        <f t="shared" si="12"/>
        <v>88126</v>
      </c>
      <c r="BH14" s="136">
        <f t="shared" si="13"/>
        <v>88126</v>
      </c>
      <c r="BI14" s="136">
        <v>0</v>
      </c>
      <c r="BJ14" s="136">
        <v>88126</v>
      </c>
      <c r="BK14" s="136">
        <v>0</v>
      </c>
      <c r="BL14" s="136">
        <v>0</v>
      </c>
      <c r="BM14" s="136">
        <v>0</v>
      </c>
      <c r="BN14" s="137" t="s">
        <v>586</v>
      </c>
      <c r="BO14" s="136">
        <f t="shared" si="14"/>
        <v>2502564</v>
      </c>
      <c r="BP14" s="136">
        <f t="shared" si="15"/>
        <v>822357</v>
      </c>
      <c r="BQ14" s="136">
        <v>659010</v>
      </c>
      <c r="BR14" s="136">
        <v>0</v>
      </c>
      <c r="BS14" s="136">
        <v>163347</v>
      </c>
      <c r="BT14" s="136">
        <v>0</v>
      </c>
      <c r="BU14" s="136">
        <f t="shared" si="16"/>
        <v>1296440</v>
      </c>
      <c r="BV14" s="136">
        <v>779</v>
      </c>
      <c r="BW14" s="136">
        <v>1295661</v>
      </c>
      <c r="BX14" s="136">
        <v>0</v>
      </c>
      <c r="BY14" s="136">
        <v>0</v>
      </c>
      <c r="BZ14" s="136">
        <f t="shared" si="17"/>
        <v>380356</v>
      </c>
      <c r="CA14" s="136">
        <v>50</v>
      </c>
      <c r="CB14" s="136">
        <v>255726</v>
      </c>
      <c r="CC14" s="136">
        <v>38680</v>
      </c>
      <c r="CD14" s="136">
        <v>85900</v>
      </c>
      <c r="CE14" s="137" t="s">
        <v>586</v>
      </c>
      <c r="CF14" s="136">
        <v>3411</v>
      </c>
      <c r="CG14" s="136">
        <v>356600</v>
      </c>
      <c r="CH14" s="136">
        <f t="shared" si="18"/>
        <v>2947290</v>
      </c>
      <c r="CI14" s="136">
        <f aca="true" t="shared" si="42" ref="CI14:CO14">SUM(AE14,+BG14)</f>
        <v>10017760</v>
      </c>
      <c r="CJ14" s="136">
        <f t="shared" si="42"/>
        <v>9991020</v>
      </c>
      <c r="CK14" s="136">
        <f t="shared" si="42"/>
        <v>0</v>
      </c>
      <c r="CL14" s="136">
        <f t="shared" si="42"/>
        <v>9795203</v>
      </c>
      <c r="CM14" s="136">
        <f t="shared" si="42"/>
        <v>167297</v>
      </c>
      <c r="CN14" s="136">
        <f t="shared" si="42"/>
        <v>28520</v>
      </c>
      <c r="CO14" s="136">
        <f t="shared" si="42"/>
        <v>26740</v>
      </c>
      <c r="CP14" s="137" t="s">
        <v>586</v>
      </c>
      <c r="CQ14" s="136">
        <f t="shared" si="40"/>
        <v>12922401</v>
      </c>
      <c r="CR14" s="136">
        <f t="shared" si="40"/>
        <v>2791885</v>
      </c>
      <c r="CS14" s="136">
        <f t="shared" si="40"/>
        <v>1891786</v>
      </c>
      <c r="CT14" s="136">
        <f t="shared" si="40"/>
        <v>0</v>
      </c>
      <c r="CU14" s="136">
        <f t="shared" si="40"/>
        <v>883843</v>
      </c>
      <c r="CV14" s="136">
        <f t="shared" si="40"/>
        <v>16256</v>
      </c>
      <c r="CW14" s="136">
        <f t="shared" si="40"/>
        <v>3973703</v>
      </c>
      <c r="CX14" s="136">
        <f t="shared" si="40"/>
        <v>3789</v>
      </c>
      <c r="CY14" s="136">
        <f t="shared" si="40"/>
        <v>3793940</v>
      </c>
      <c r="CZ14" s="136">
        <f t="shared" si="40"/>
        <v>175974</v>
      </c>
      <c r="DA14" s="136">
        <f t="shared" si="40"/>
        <v>0</v>
      </c>
      <c r="DB14" s="136">
        <f t="shared" si="40"/>
        <v>6146046</v>
      </c>
      <c r="DC14" s="136">
        <f t="shared" si="40"/>
        <v>393289</v>
      </c>
      <c r="DD14" s="136">
        <f t="shared" si="40"/>
        <v>3418194</v>
      </c>
      <c r="DE14" s="136">
        <f t="shared" si="40"/>
        <v>1655638</v>
      </c>
      <c r="DF14" s="136">
        <f>SUM(BB14,+CD14)</f>
        <v>678925</v>
      </c>
      <c r="DG14" s="137" t="s">
        <v>586</v>
      </c>
      <c r="DH14" s="136">
        <f t="shared" si="21"/>
        <v>10767</v>
      </c>
      <c r="DI14" s="136">
        <f t="shared" si="22"/>
        <v>2277518</v>
      </c>
      <c r="DJ14" s="136">
        <f t="shared" si="23"/>
        <v>25217679</v>
      </c>
    </row>
    <row r="15" spans="1:114" s="139" customFormat="1" ht="12" customHeight="1">
      <c r="A15" s="134" t="s">
        <v>418</v>
      </c>
      <c r="B15" s="135" t="s">
        <v>420</v>
      </c>
      <c r="C15" s="134" t="s">
        <v>382</v>
      </c>
      <c r="D15" s="136">
        <f t="shared" si="0"/>
        <v>2481105</v>
      </c>
      <c r="E15" s="136">
        <f t="shared" si="1"/>
        <v>2331742</v>
      </c>
      <c r="F15" s="136">
        <v>311432</v>
      </c>
      <c r="G15" s="136">
        <v>0</v>
      </c>
      <c r="H15" s="136">
        <v>548000</v>
      </c>
      <c r="I15" s="136">
        <v>972982</v>
      </c>
      <c r="J15" s="136">
        <v>4484669</v>
      </c>
      <c r="K15" s="136">
        <v>499328</v>
      </c>
      <c r="L15" s="136">
        <v>149363</v>
      </c>
      <c r="M15" s="136">
        <f t="shared" si="2"/>
        <v>392410</v>
      </c>
      <c r="N15" s="136">
        <f t="shared" si="3"/>
        <v>379479</v>
      </c>
      <c r="O15" s="136">
        <v>0</v>
      </c>
      <c r="P15" s="136">
        <v>0</v>
      </c>
      <c r="Q15" s="136">
        <v>0</v>
      </c>
      <c r="R15" s="136">
        <v>347480</v>
      </c>
      <c r="S15" s="136">
        <v>1290582</v>
      </c>
      <c r="T15" s="136">
        <v>31999</v>
      </c>
      <c r="U15" s="136">
        <v>12931</v>
      </c>
      <c r="V15" s="136">
        <f aca="true" t="shared" si="43" ref="V15:AD15">+SUM(D15,M15)</f>
        <v>2873515</v>
      </c>
      <c r="W15" s="136">
        <f t="shared" si="43"/>
        <v>2711221</v>
      </c>
      <c r="X15" s="136">
        <f t="shared" si="43"/>
        <v>311432</v>
      </c>
      <c r="Y15" s="136">
        <f t="shared" si="43"/>
        <v>0</v>
      </c>
      <c r="Z15" s="136">
        <f t="shared" si="43"/>
        <v>548000</v>
      </c>
      <c r="AA15" s="136">
        <f t="shared" si="43"/>
        <v>1320462</v>
      </c>
      <c r="AB15" s="136">
        <f t="shared" si="43"/>
        <v>5775251</v>
      </c>
      <c r="AC15" s="136">
        <f t="shared" si="43"/>
        <v>531327</v>
      </c>
      <c r="AD15" s="136">
        <f t="shared" si="43"/>
        <v>162294</v>
      </c>
      <c r="AE15" s="136">
        <f t="shared" si="5"/>
        <v>1400902</v>
      </c>
      <c r="AF15" s="136">
        <f t="shared" si="6"/>
        <v>1232617</v>
      </c>
      <c r="AG15" s="136">
        <v>0</v>
      </c>
      <c r="AH15" s="136">
        <v>1185158</v>
      </c>
      <c r="AI15" s="136">
        <v>47459</v>
      </c>
      <c r="AJ15" s="136">
        <v>0</v>
      </c>
      <c r="AK15" s="136">
        <v>168285</v>
      </c>
      <c r="AL15" s="137" t="s">
        <v>586</v>
      </c>
      <c r="AM15" s="136">
        <f t="shared" si="7"/>
        <v>5190430</v>
      </c>
      <c r="AN15" s="136">
        <f t="shared" si="8"/>
        <v>516833</v>
      </c>
      <c r="AO15" s="136">
        <v>328035</v>
      </c>
      <c r="AP15" s="136">
        <v>29093</v>
      </c>
      <c r="AQ15" s="136">
        <v>156758</v>
      </c>
      <c r="AR15" s="136">
        <v>2947</v>
      </c>
      <c r="AS15" s="136">
        <f t="shared" si="9"/>
        <v>1298894</v>
      </c>
      <c r="AT15" s="136">
        <v>8092</v>
      </c>
      <c r="AU15" s="136">
        <v>1238734</v>
      </c>
      <c r="AV15" s="136">
        <v>52068</v>
      </c>
      <c r="AW15" s="136">
        <v>0</v>
      </c>
      <c r="AX15" s="136">
        <f t="shared" si="10"/>
        <v>3374703</v>
      </c>
      <c r="AY15" s="136">
        <v>63960</v>
      </c>
      <c r="AZ15" s="136">
        <v>2770858</v>
      </c>
      <c r="BA15" s="136">
        <v>523292</v>
      </c>
      <c r="BB15" s="136">
        <v>16593</v>
      </c>
      <c r="BC15" s="137" t="s">
        <v>586</v>
      </c>
      <c r="BD15" s="136">
        <v>0</v>
      </c>
      <c r="BE15" s="136">
        <v>374442</v>
      </c>
      <c r="BF15" s="136">
        <f t="shared" si="11"/>
        <v>6965774</v>
      </c>
      <c r="BG15" s="136">
        <f t="shared" si="12"/>
        <v>347</v>
      </c>
      <c r="BH15" s="136">
        <f t="shared" si="13"/>
        <v>347</v>
      </c>
      <c r="BI15" s="136">
        <v>0</v>
      </c>
      <c r="BJ15" s="136">
        <v>347</v>
      </c>
      <c r="BK15" s="136">
        <v>0</v>
      </c>
      <c r="BL15" s="136">
        <v>0</v>
      </c>
      <c r="BM15" s="136">
        <v>0</v>
      </c>
      <c r="BN15" s="137" t="s">
        <v>586</v>
      </c>
      <c r="BO15" s="136">
        <f t="shared" si="14"/>
        <v>1647605</v>
      </c>
      <c r="BP15" s="136">
        <f t="shared" si="15"/>
        <v>299953</v>
      </c>
      <c r="BQ15" s="136">
        <v>141802</v>
      </c>
      <c r="BR15" s="136">
        <v>158151</v>
      </c>
      <c r="BS15" s="136">
        <v>0</v>
      </c>
      <c r="BT15" s="136">
        <v>0</v>
      </c>
      <c r="BU15" s="136">
        <f t="shared" si="16"/>
        <v>592516</v>
      </c>
      <c r="BV15" s="136">
        <v>17715</v>
      </c>
      <c r="BW15" s="136">
        <v>574801</v>
      </c>
      <c r="BX15" s="136">
        <v>0</v>
      </c>
      <c r="BY15" s="136">
        <v>0</v>
      </c>
      <c r="BZ15" s="136">
        <f t="shared" si="17"/>
        <v>755136</v>
      </c>
      <c r="CA15" s="136">
        <v>40601</v>
      </c>
      <c r="CB15" s="136">
        <v>674572</v>
      </c>
      <c r="CC15" s="136">
        <v>11071</v>
      </c>
      <c r="CD15" s="136">
        <v>28892</v>
      </c>
      <c r="CE15" s="137" t="s">
        <v>586</v>
      </c>
      <c r="CF15" s="136">
        <v>0</v>
      </c>
      <c r="CG15" s="136">
        <v>35040</v>
      </c>
      <c r="CH15" s="136">
        <f t="shared" si="18"/>
        <v>1682992</v>
      </c>
      <c r="CI15" s="136">
        <f aca="true" t="shared" si="44" ref="CI15:CO15">SUM(AE15,+BG15)</f>
        <v>1401249</v>
      </c>
      <c r="CJ15" s="136">
        <f t="shared" si="44"/>
        <v>1232964</v>
      </c>
      <c r="CK15" s="136">
        <f t="shared" si="44"/>
        <v>0</v>
      </c>
      <c r="CL15" s="136">
        <f t="shared" si="44"/>
        <v>1185505</v>
      </c>
      <c r="CM15" s="136">
        <f t="shared" si="44"/>
        <v>47459</v>
      </c>
      <c r="CN15" s="136">
        <f t="shared" si="44"/>
        <v>0</v>
      </c>
      <c r="CO15" s="136">
        <f t="shared" si="44"/>
        <v>168285</v>
      </c>
      <c r="CP15" s="137" t="s">
        <v>586</v>
      </c>
      <c r="CQ15" s="136">
        <f aca="true" t="shared" si="45" ref="CQ15:DF15">SUM(AM15,+BO15)</f>
        <v>6838035</v>
      </c>
      <c r="CR15" s="136">
        <f t="shared" si="45"/>
        <v>816786</v>
      </c>
      <c r="CS15" s="136">
        <f t="shared" si="45"/>
        <v>469837</v>
      </c>
      <c r="CT15" s="136">
        <f t="shared" si="45"/>
        <v>187244</v>
      </c>
      <c r="CU15" s="136">
        <f t="shared" si="45"/>
        <v>156758</v>
      </c>
      <c r="CV15" s="136">
        <f t="shared" si="45"/>
        <v>2947</v>
      </c>
      <c r="CW15" s="136">
        <f t="shared" si="45"/>
        <v>1891410</v>
      </c>
      <c r="CX15" s="136">
        <f t="shared" si="45"/>
        <v>25807</v>
      </c>
      <c r="CY15" s="136">
        <f t="shared" si="45"/>
        <v>1813535</v>
      </c>
      <c r="CZ15" s="136">
        <f t="shared" si="45"/>
        <v>52068</v>
      </c>
      <c r="DA15" s="136">
        <f t="shared" si="45"/>
        <v>0</v>
      </c>
      <c r="DB15" s="136">
        <f t="shared" si="45"/>
        <v>4129839</v>
      </c>
      <c r="DC15" s="136">
        <f t="shared" si="45"/>
        <v>104561</v>
      </c>
      <c r="DD15" s="136">
        <f t="shared" si="45"/>
        <v>3445430</v>
      </c>
      <c r="DE15" s="136">
        <f t="shared" si="45"/>
        <v>534363</v>
      </c>
      <c r="DF15" s="136">
        <f t="shared" si="45"/>
        <v>45485</v>
      </c>
      <c r="DG15" s="137" t="s">
        <v>586</v>
      </c>
      <c r="DH15" s="136">
        <f t="shared" si="21"/>
        <v>0</v>
      </c>
      <c r="DI15" s="136">
        <f t="shared" si="22"/>
        <v>409482</v>
      </c>
      <c r="DJ15" s="136">
        <f t="shared" si="23"/>
        <v>8648766</v>
      </c>
    </row>
    <row r="16" spans="1:114" s="139" customFormat="1" ht="12" customHeight="1">
      <c r="A16" s="134" t="s">
        <v>349</v>
      </c>
      <c r="B16" s="135" t="s">
        <v>350</v>
      </c>
      <c r="C16" s="134" t="s">
        <v>285</v>
      </c>
      <c r="D16" s="136">
        <f t="shared" si="0"/>
        <v>1209952</v>
      </c>
      <c r="E16" s="136">
        <f t="shared" si="1"/>
        <v>1097633</v>
      </c>
      <c r="F16" s="136">
        <v>72177</v>
      </c>
      <c r="G16" s="136">
        <v>0</v>
      </c>
      <c r="H16" s="136">
        <v>126000</v>
      </c>
      <c r="I16" s="136">
        <v>544154</v>
      </c>
      <c r="J16" s="136">
        <v>2951487</v>
      </c>
      <c r="K16" s="136">
        <v>355302</v>
      </c>
      <c r="L16" s="136">
        <v>112319</v>
      </c>
      <c r="M16" s="136">
        <f t="shared" si="2"/>
        <v>208239</v>
      </c>
      <c r="N16" s="136">
        <f t="shared" si="3"/>
        <v>198077</v>
      </c>
      <c r="O16" s="136">
        <v>0</v>
      </c>
      <c r="P16" s="136">
        <v>0</v>
      </c>
      <c r="Q16" s="136">
        <v>0</v>
      </c>
      <c r="R16" s="136">
        <v>66192</v>
      </c>
      <c r="S16" s="136">
        <v>1169388</v>
      </c>
      <c r="T16" s="136">
        <v>131885</v>
      </c>
      <c r="U16" s="136">
        <v>10162</v>
      </c>
      <c r="V16" s="136">
        <f aca="true" t="shared" si="46" ref="V16:AD16">+SUM(D16,M16)</f>
        <v>1418191</v>
      </c>
      <c r="W16" s="136">
        <f t="shared" si="46"/>
        <v>1295710</v>
      </c>
      <c r="X16" s="136">
        <f t="shared" si="46"/>
        <v>72177</v>
      </c>
      <c r="Y16" s="136">
        <f t="shared" si="46"/>
        <v>0</v>
      </c>
      <c r="Z16" s="136">
        <f t="shared" si="46"/>
        <v>126000</v>
      </c>
      <c r="AA16" s="136">
        <f t="shared" si="46"/>
        <v>610346</v>
      </c>
      <c r="AB16" s="136">
        <f t="shared" si="46"/>
        <v>4120875</v>
      </c>
      <c r="AC16" s="136">
        <f t="shared" si="46"/>
        <v>487187</v>
      </c>
      <c r="AD16" s="136">
        <f t="shared" si="46"/>
        <v>122481</v>
      </c>
      <c r="AE16" s="136">
        <f t="shared" si="5"/>
        <v>358331</v>
      </c>
      <c r="AF16" s="136">
        <f t="shared" si="6"/>
        <v>329752</v>
      </c>
      <c r="AG16" s="136">
        <v>0</v>
      </c>
      <c r="AH16" s="136">
        <v>280497</v>
      </c>
      <c r="AI16" s="136">
        <v>49255</v>
      </c>
      <c r="AJ16" s="136">
        <v>0</v>
      </c>
      <c r="AK16" s="136">
        <v>28579</v>
      </c>
      <c r="AL16" s="137" t="s">
        <v>586</v>
      </c>
      <c r="AM16" s="136">
        <f t="shared" si="7"/>
        <v>3556340</v>
      </c>
      <c r="AN16" s="136">
        <f t="shared" si="8"/>
        <v>553967</v>
      </c>
      <c r="AO16" s="136">
        <v>260189</v>
      </c>
      <c r="AP16" s="136">
        <v>0</v>
      </c>
      <c r="AQ16" s="136">
        <v>268568</v>
      </c>
      <c r="AR16" s="136">
        <v>25210</v>
      </c>
      <c r="AS16" s="136">
        <f t="shared" si="9"/>
        <v>1479509</v>
      </c>
      <c r="AT16" s="136">
        <v>5543</v>
      </c>
      <c r="AU16" s="136">
        <v>1281635</v>
      </c>
      <c r="AV16" s="136">
        <v>192331</v>
      </c>
      <c r="AW16" s="136">
        <v>82670</v>
      </c>
      <c r="AX16" s="136">
        <f t="shared" si="10"/>
        <v>1435717</v>
      </c>
      <c r="AY16" s="136">
        <v>349507</v>
      </c>
      <c r="AZ16" s="136">
        <v>919504</v>
      </c>
      <c r="BA16" s="136">
        <v>166606</v>
      </c>
      <c r="BB16" s="136">
        <v>100</v>
      </c>
      <c r="BC16" s="137" t="s">
        <v>586</v>
      </c>
      <c r="BD16" s="136">
        <v>4477</v>
      </c>
      <c r="BE16" s="136">
        <v>246768</v>
      </c>
      <c r="BF16" s="136">
        <f t="shared" si="11"/>
        <v>4161439</v>
      </c>
      <c r="BG16" s="136">
        <f t="shared" si="12"/>
        <v>8574</v>
      </c>
      <c r="BH16" s="136">
        <f t="shared" si="13"/>
        <v>8574</v>
      </c>
      <c r="BI16" s="136">
        <v>0</v>
      </c>
      <c r="BJ16" s="136">
        <v>8574</v>
      </c>
      <c r="BK16" s="136">
        <v>0</v>
      </c>
      <c r="BL16" s="136">
        <v>0</v>
      </c>
      <c r="BM16" s="136">
        <v>0</v>
      </c>
      <c r="BN16" s="137" t="s">
        <v>586</v>
      </c>
      <c r="BO16" s="136">
        <f t="shared" si="14"/>
        <v>1313991</v>
      </c>
      <c r="BP16" s="136">
        <f t="shared" si="15"/>
        <v>368505</v>
      </c>
      <c r="BQ16" s="136">
        <v>246466</v>
      </c>
      <c r="BR16" s="136">
        <v>0</v>
      </c>
      <c r="BS16" s="136">
        <v>122039</v>
      </c>
      <c r="BT16" s="136">
        <v>0</v>
      </c>
      <c r="BU16" s="136">
        <f t="shared" si="16"/>
        <v>681767</v>
      </c>
      <c r="BV16" s="136">
        <v>1514</v>
      </c>
      <c r="BW16" s="136">
        <v>679975</v>
      </c>
      <c r="BX16" s="136">
        <v>278</v>
      </c>
      <c r="BY16" s="136">
        <v>0</v>
      </c>
      <c r="BZ16" s="136">
        <f t="shared" si="17"/>
        <v>262832</v>
      </c>
      <c r="CA16" s="136">
        <v>32896</v>
      </c>
      <c r="CB16" s="136">
        <v>210628</v>
      </c>
      <c r="CC16" s="136">
        <v>9248</v>
      </c>
      <c r="CD16" s="136">
        <v>10060</v>
      </c>
      <c r="CE16" s="137" t="s">
        <v>586</v>
      </c>
      <c r="CF16" s="136">
        <v>887</v>
      </c>
      <c r="CG16" s="136">
        <v>55062</v>
      </c>
      <c r="CH16" s="136">
        <f t="shared" si="18"/>
        <v>1377627</v>
      </c>
      <c r="CI16" s="136">
        <f aca="true" t="shared" si="47" ref="CI16:CO16">SUM(AE16,+BG16)</f>
        <v>366905</v>
      </c>
      <c r="CJ16" s="136">
        <f t="shared" si="47"/>
        <v>338326</v>
      </c>
      <c r="CK16" s="136">
        <f t="shared" si="47"/>
        <v>0</v>
      </c>
      <c r="CL16" s="136">
        <f t="shared" si="47"/>
        <v>289071</v>
      </c>
      <c r="CM16" s="136">
        <f t="shared" si="47"/>
        <v>49255</v>
      </c>
      <c r="CN16" s="136">
        <f t="shared" si="47"/>
        <v>0</v>
      </c>
      <c r="CO16" s="136">
        <f t="shared" si="47"/>
        <v>28579</v>
      </c>
      <c r="CP16" s="137" t="s">
        <v>586</v>
      </c>
      <c r="CQ16" s="136">
        <f aca="true" t="shared" si="48" ref="CQ16:DF17">SUM(AM16,+BO16)</f>
        <v>4870331</v>
      </c>
      <c r="CR16" s="136">
        <f t="shared" si="48"/>
        <v>922472</v>
      </c>
      <c r="CS16" s="136">
        <f t="shared" si="48"/>
        <v>506655</v>
      </c>
      <c r="CT16" s="136">
        <f t="shared" si="48"/>
        <v>0</v>
      </c>
      <c r="CU16" s="136">
        <f t="shared" si="48"/>
        <v>390607</v>
      </c>
      <c r="CV16" s="136">
        <f t="shared" si="48"/>
        <v>25210</v>
      </c>
      <c r="CW16" s="136">
        <f t="shared" si="48"/>
        <v>2161276</v>
      </c>
      <c r="CX16" s="136">
        <f t="shared" si="48"/>
        <v>7057</v>
      </c>
      <c r="CY16" s="136">
        <f t="shared" si="48"/>
        <v>1961610</v>
      </c>
      <c r="CZ16" s="136">
        <f t="shared" si="48"/>
        <v>192609</v>
      </c>
      <c r="DA16" s="136">
        <f t="shared" si="48"/>
        <v>82670</v>
      </c>
      <c r="DB16" s="136">
        <f t="shared" si="48"/>
        <v>1698549</v>
      </c>
      <c r="DC16" s="136">
        <f t="shared" si="48"/>
        <v>382403</v>
      </c>
      <c r="DD16" s="136">
        <f t="shared" si="48"/>
        <v>1130132</v>
      </c>
      <c r="DE16" s="136">
        <f t="shared" si="48"/>
        <v>175854</v>
      </c>
      <c r="DF16" s="136">
        <f t="shared" si="48"/>
        <v>10160</v>
      </c>
      <c r="DG16" s="137" t="s">
        <v>586</v>
      </c>
      <c r="DH16" s="136">
        <f t="shared" si="21"/>
        <v>5364</v>
      </c>
      <c r="DI16" s="136">
        <f t="shared" si="22"/>
        <v>301830</v>
      </c>
      <c r="DJ16" s="136">
        <f t="shared" si="23"/>
        <v>5539066</v>
      </c>
    </row>
    <row r="17" spans="1:114" s="139" customFormat="1" ht="12" customHeight="1">
      <c r="A17" s="134" t="s">
        <v>428</v>
      </c>
      <c r="B17" s="135" t="s">
        <v>429</v>
      </c>
      <c r="C17" s="134" t="s">
        <v>430</v>
      </c>
      <c r="D17" s="136">
        <f t="shared" si="0"/>
        <v>6112787</v>
      </c>
      <c r="E17" s="136">
        <f t="shared" si="1"/>
        <v>5028128</v>
      </c>
      <c r="F17" s="136">
        <v>3738</v>
      </c>
      <c r="G17" s="136">
        <v>0</v>
      </c>
      <c r="H17" s="136">
        <v>295100</v>
      </c>
      <c r="I17" s="136">
        <v>4060194</v>
      </c>
      <c r="J17" s="136">
        <v>17079090</v>
      </c>
      <c r="K17" s="136">
        <v>669096</v>
      </c>
      <c r="L17" s="136">
        <v>1084659</v>
      </c>
      <c r="M17" s="136">
        <f t="shared" si="2"/>
        <v>390116</v>
      </c>
      <c r="N17" s="136">
        <f t="shared" si="3"/>
        <v>206080</v>
      </c>
      <c r="O17" s="136">
        <v>0</v>
      </c>
      <c r="P17" s="136">
        <v>0</v>
      </c>
      <c r="Q17" s="136">
        <v>0</v>
      </c>
      <c r="R17" s="136">
        <v>116714</v>
      </c>
      <c r="S17" s="136">
        <v>3869153</v>
      </c>
      <c r="T17" s="136">
        <v>89366</v>
      </c>
      <c r="U17" s="136">
        <v>184036</v>
      </c>
      <c r="V17" s="136">
        <f aca="true" t="shared" si="49" ref="V17:AD17">+SUM(D17,M17)</f>
        <v>6502903</v>
      </c>
      <c r="W17" s="136">
        <f t="shared" si="49"/>
        <v>5234208</v>
      </c>
      <c r="X17" s="136">
        <f t="shared" si="49"/>
        <v>3738</v>
      </c>
      <c r="Y17" s="136">
        <f t="shared" si="49"/>
        <v>0</v>
      </c>
      <c r="Z17" s="136">
        <f t="shared" si="49"/>
        <v>295100</v>
      </c>
      <c r="AA17" s="136">
        <f t="shared" si="49"/>
        <v>4176908</v>
      </c>
      <c r="AB17" s="136">
        <f t="shared" si="49"/>
        <v>20948243</v>
      </c>
      <c r="AC17" s="136">
        <f t="shared" si="49"/>
        <v>758462</v>
      </c>
      <c r="AD17" s="136">
        <f t="shared" si="49"/>
        <v>1268695</v>
      </c>
      <c r="AE17" s="136">
        <f t="shared" si="5"/>
        <v>1106981</v>
      </c>
      <c r="AF17" s="136">
        <f t="shared" si="6"/>
        <v>1059379</v>
      </c>
      <c r="AG17" s="136">
        <v>0</v>
      </c>
      <c r="AH17" s="136">
        <v>944261</v>
      </c>
      <c r="AI17" s="136">
        <v>80890</v>
      </c>
      <c r="AJ17" s="136">
        <v>34228</v>
      </c>
      <c r="AK17" s="136">
        <v>47602</v>
      </c>
      <c r="AL17" s="137" t="s">
        <v>586</v>
      </c>
      <c r="AM17" s="136">
        <f t="shared" si="7"/>
        <v>18017730</v>
      </c>
      <c r="AN17" s="136">
        <f t="shared" si="8"/>
        <v>2231652</v>
      </c>
      <c r="AO17" s="136">
        <v>1838442</v>
      </c>
      <c r="AP17" s="136">
        <v>15055</v>
      </c>
      <c r="AQ17" s="136">
        <v>368565</v>
      </c>
      <c r="AR17" s="136">
        <v>9590</v>
      </c>
      <c r="AS17" s="136">
        <f t="shared" si="9"/>
        <v>5428369</v>
      </c>
      <c r="AT17" s="136">
        <v>13809</v>
      </c>
      <c r="AU17" s="136">
        <v>5347463</v>
      </c>
      <c r="AV17" s="136">
        <v>67097</v>
      </c>
      <c r="AW17" s="136">
        <v>0</v>
      </c>
      <c r="AX17" s="136">
        <f t="shared" si="10"/>
        <v>10344723</v>
      </c>
      <c r="AY17" s="136">
        <v>1536472</v>
      </c>
      <c r="AZ17" s="136">
        <v>5759353</v>
      </c>
      <c r="BA17" s="136">
        <v>2237770</v>
      </c>
      <c r="BB17" s="136">
        <v>811128</v>
      </c>
      <c r="BC17" s="137" t="s">
        <v>586</v>
      </c>
      <c r="BD17" s="136">
        <v>12986</v>
      </c>
      <c r="BE17" s="136">
        <v>4067166</v>
      </c>
      <c r="BF17" s="136">
        <f t="shared" si="11"/>
        <v>23191877</v>
      </c>
      <c r="BG17" s="136">
        <f t="shared" si="12"/>
        <v>133283</v>
      </c>
      <c r="BH17" s="136">
        <f t="shared" si="13"/>
        <v>133283</v>
      </c>
      <c r="BI17" s="136">
        <v>0</v>
      </c>
      <c r="BJ17" s="136">
        <v>133283</v>
      </c>
      <c r="BK17" s="136">
        <v>0</v>
      </c>
      <c r="BL17" s="136">
        <v>0</v>
      </c>
      <c r="BM17" s="136">
        <v>0</v>
      </c>
      <c r="BN17" s="137" t="s">
        <v>586</v>
      </c>
      <c r="BO17" s="136">
        <f t="shared" si="14"/>
        <v>2852930</v>
      </c>
      <c r="BP17" s="136">
        <f t="shared" si="15"/>
        <v>695210</v>
      </c>
      <c r="BQ17" s="136">
        <v>483032</v>
      </c>
      <c r="BR17" s="136">
        <v>0</v>
      </c>
      <c r="BS17" s="136">
        <v>212178</v>
      </c>
      <c r="BT17" s="136">
        <v>0</v>
      </c>
      <c r="BU17" s="136">
        <f t="shared" si="16"/>
        <v>1024789</v>
      </c>
      <c r="BV17" s="136">
        <v>45449</v>
      </c>
      <c r="BW17" s="136">
        <v>971636</v>
      </c>
      <c r="BX17" s="136">
        <v>7704</v>
      </c>
      <c r="BY17" s="136">
        <v>0</v>
      </c>
      <c r="BZ17" s="136">
        <f t="shared" si="17"/>
        <v>1132290</v>
      </c>
      <c r="CA17" s="136">
        <v>54825</v>
      </c>
      <c r="CB17" s="136">
        <v>792594</v>
      </c>
      <c r="CC17" s="136">
        <v>31274</v>
      </c>
      <c r="CD17" s="136">
        <v>253597</v>
      </c>
      <c r="CE17" s="137" t="s">
        <v>586</v>
      </c>
      <c r="CF17" s="136">
        <v>641</v>
      </c>
      <c r="CG17" s="136">
        <v>1273056</v>
      </c>
      <c r="CH17" s="136">
        <f t="shared" si="18"/>
        <v>4259269</v>
      </c>
      <c r="CI17" s="136">
        <f aca="true" t="shared" si="50" ref="CI17:CO17">SUM(AE17,+BG17)</f>
        <v>1240264</v>
      </c>
      <c r="CJ17" s="136">
        <f t="shared" si="50"/>
        <v>1192662</v>
      </c>
      <c r="CK17" s="136">
        <f t="shared" si="50"/>
        <v>0</v>
      </c>
      <c r="CL17" s="136">
        <f t="shared" si="50"/>
        <v>1077544</v>
      </c>
      <c r="CM17" s="136">
        <f t="shared" si="50"/>
        <v>80890</v>
      </c>
      <c r="CN17" s="136">
        <f t="shared" si="50"/>
        <v>34228</v>
      </c>
      <c r="CO17" s="136">
        <f t="shared" si="50"/>
        <v>47602</v>
      </c>
      <c r="CP17" s="137" t="s">
        <v>586</v>
      </c>
      <c r="CQ17" s="136">
        <f t="shared" si="48"/>
        <v>20870660</v>
      </c>
      <c r="CR17" s="136">
        <f t="shared" si="48"/>
        <v>2926862</v>
      </c>
      <c r="CS17" s="136">
        <f t="shared" si="48"/>
        <v>2321474</v>
      </c>
      <c r="CT17" s="136">
        <f t="shared" si="48"/>
        <v>15055</v>
      </c>
      <c r="CU17" s="136">
        <f t="shared" si="48"/>
        <v>580743</v>
      </c>
      <c r="CV17" s="136">
        <f t="shared" si="48"/>
        <v>9590</v>
      </c>
      <c r="CW17" s="136">
        <f t="shared" si="48"/>
        <v>6453158</v>
      </c>
      <c r="CX17" s="136">
        <f t="shared" si="48"/>
        <v>59258</v>
      </c>
      <c r="CY17" s="136">
        <f t="shared" si="48"/>
        <v>6319099</v>
      </c>
      <c r="CZ17" s="136">
        <f t="shared" si="48"/>
        <v>74801</v>
      </c>
      <c r="DA17" s="136">
        <f t="shared" si="48"/>
        <v>0</v>
      </c>
      <c r="DB17" s="136">
        <f t="shared" si="48"/>
        <v>11477013</v>
      </c>
      <c r="DC17" s="136">
        <f t="shared" si="48"/>
        <v>1591297</v>
      </c>
      <c r="DD17" s="136">
        <f t="shared" si="48"/>
        <v>6551947</v>
      </c>
      <c r="DE17" s="136">
        <f t="shared" si="48"/>
        <v>2269044</v>
      </c>
      <c r="DF17" s="136">
        <f t="shared" si="48"/>
        <v>1064725</v>
      </c>
      <c r="DG17" s="137" t="s">
        <v>586</v>
      </c>
      <c r="DH17" s="136">
        <f t="shared" si="21"/>
        <v>13627</v>
      </c>
      <c r="DI17" s="136">
        <f t="shared" si="22"/>
        <v>5340222</v>
      </c>
      <c r="DJ17" s="136">
        <f t="shared" si="23"/>
        <v>27451146</v>
      </c>
    </row>
    <row r="18" spans="1:114" s="139" customFormat="1" ht="12" customHeight="1">
      <c r="A18" s="134" t="s">
        <v>433</v>
      </c>
      <c r="B18" s="135" t="s">
        <v>434</v>
      </c>
      <c r="C18" s="134" t="s">
        <v>435</v>
      </c>
      <c r="D18" s="136">
        <f t="shared" si="0"/>
        <v>2966567</v>
      </c>
      <c r="E18" s="136">
        <f t="shared" si="1"/>
        <v>2587289</v>
      </c>
      <c r="F18" s="136">
        <v>10788</v>
      </c>
      <c r="G18" s="136">
        <v>0</v>
      </c>
      <c r="H18" s="136">
        <v>0</v>
      </c>
      <c r="I18" s="136">
        <v>2281108</v>
      </c>
      <c r="J18" s="136">
        <v>7958506</v>
      </c>
      <c r="K18" s="136">
        <v>295393</v>
      </c>
      <c r="L18" s="136">
        <v>379278</v>
      </c>
      <c r="M18" s="136">
        <f t="shared" si="2"/>
        <v>2611639</v>
      </c>
      <c r="N18" s="136">
        <f t="shared" si="3"/>
        <v>2465064</v>
      </c>
      <c r="O18" s="136">
        <v>30002</v>
      </c>
      <c r="P18" s="136">
        <v>0</v>
      </c>
      <c r="Q18" s="136">
        <v>882000</v>
      </c>
      <c r="R18" s="136">
        <v>1467341</v>
      </c>
      <c r="S18" s="136">
        <v>1262973</v>
      </c>
      <c r="T18" s="136">
        <v>85721</v>
      </c>
      <c r="U18" s="136">
        <v>146575</v>
      </c>
      <c r="V18" s="136">
        <f aca="true" t="shared" si="51" ref="V18:AD18">+SUM(D18,M18)</f>
        <v>5578206</v>
      </c>
      <c r="W18" s="136">
        <f t="shared" si="51"/>
        <v>5052353</v>
      </c>
      <c r="X18" s="136">
        <f t="shared" si="51"/>
        <v>40790</v>
      </c>
      <c r="Y18" s="136">
        <f t="shared" si="51"/>
        <v>0</v>
      </c>
      <c r="Z18" s="136">
        <f t="shared" si="51"/>
        <v>882000</v>
      </c>
      <c r="AA18" s="136">
        <f t="shared" si="51"/>
        <v>3748449</v>
      </c>
      <c r="AB18" s="136">
        <f t="shared" si="51"/>
        <v>9221479</v>
      </c>
      <c r="AC18" s="136">
        <f t="shared" si="51"/>
        <v>381114</v>
      </c>
      <c r="AD18" s="136">
        <f t="shared" si="51"/>
        <v>525853</v>
      </c>
      <c r="AE18" s="136">
        <f t="shared" si="5"/>
        <v>380887</v>
      </c>
      <c r="AF18" s="136">
        <f t="shared" si="6"/>
        <v>367230</v>
      </c>
      <c r="AG18" s="136">
        <v>0</v>
      </c>
      <c r="AH18" s="136">
        <v>301007</v>
      </c>
      <c r="AI18" s="136">
        <v>66223</v>
      </c>
      <c r="AJ18" s="136">
        <v>0</v>
      </c>
      <c r="AK18" s="136">
        <v>13657</v>
      </c>
      <c r="AL18" s="137" t="s">
        <v>586</v>
      </c>
      <c r="AM18" s="136">
        <f t="shared" si="7"/>
        <v>9608768</v>
      </c>
      <c r="AN18" s="136">
        <f t="shared" si="8"/>
        <v>1408364</v>
      </c>
      <c r="AO18" s="136">
        <v>1281056</v>
      </c>
      <c r="AP18" s="136">
        <v>13539</v>
      </c>
      <c r="AQ18" s="136">
        <v>71059</v>
      </c>
      <c r="AR18" s="136">
        <v>42710</v>
      </c>
      <c r="AS18" s="136">
        <f t="shared" si="9"/>
        <v>3191014</v>
      </c>
      <c r="AT18" s="136">
        <v>36923</v>
      </c>
      <c r="AU18" s="136">
        <v>2918725</v>
      </c>
      <c r="AV18" s="136">
        <v>235366</v>
      </c>
      <c r="AW18" s="136">
        <v>5421</v>
      </c>
      <c r="AX18" s="136">
        <f t="shared" si="10"/>
        <v>5003969</v>
      </c>
      <c r="AY18" s="136">
        <v>1692514</v>
      </c>
      <c r="AZ18" s="136">
        <v>2947479</v>
      </c>
      <c r="BA18" s="136">
        <v>293112</v>
      </c>
      <c r="BB18" s="136">
        <v>70864</v>
      </c>
      <c r="BC18" s="137" t="s">
        <v>586</v>
      </c>
      <c r="BD18" s="136">
        <v>0</v>
      </c>
      <c r="BE18" s="136">
        <v>935418</v>
      </c>
      <c r="BF18" s="136">
        <f t="shared" si="11"/>
        <v>10925073</v>
      </c>
      <c r="BG18" s="136">
        <f t="shared" si="12"/>
        <v>1040499</v>
      </c>
      <c r="BH18" s="136">
        <f t="shared" si="13"/>
        <v>1040499</v>
      </c>
      <c r="BI18" s="136">
        <v>0</v>
      </c>
      <c r="BJ18" s="136">
        <v>1040499</v>
      </c>
      <c r="BK18" s="136">
        <v>0</v>
      </c>
      <c r="BL18" s="136">
        <v>0</v>
      </c>
      <c r="BM18" s="136">
        <v>0</v>
      </c>
      <c r="BN18" s="137" t="s">
        <v>586</v>
      </c>
      <c r="BO18" s="136">
        <f t="shared" si="14"/>
        <v>2713303</v>
      </c>
      <c r="BP18" s="136">
        <f t="shared" si="15"/>
        <v>942208</v>
      </c>
      <c r="BQ18" s="136">
        <v>712153</v>
      </c>
      <c r="BR18" s="136">
        <v>159943</v>
      </c>
      <c r="BS18" s="136">
        <v>70112</v>
      </c>
      <c r="BT18" s="136">
        <v>0</v>
      </c>
      <c r="BU18" s="136">
        <f t="shared" si="16"/>
        <v>946443</v>
      </c>
      <c r="BV18" s="136">
        <v>54126</v>
      </c>
      <c r="BW18" s="136">
        <v>892317</v>
      </c>
      <c r="BX18" s="136">
        <v>0</v>
      </c>
      <c r="BY18" s="136">
        <v>5426</v>
      </c>
      <c r="BZ18" s="136">
        <f t="shared" si="17"/>
        <v>819226</v>
      </c>
      <c r="CA18" s="136">
        <v>332422</v>
      </c>
      <c r="CB18" s="136">
        <v>453918</v>
      </c>
      <c r="CC18" s="136">
        <v>24822</v>
      </c>
      <c r="CD18" s="136">
        <v>8064</v>
      </c>
      <c r="CE18" s="137" t="s">
        <v>586</v>
      </c>
      <c r="CF18" s="136">
        <v>0</v>
      </c>
      <c r="CG18" s="136">
        <v>120810</v>
      </c>
      <c r="CH18" s="136">
        <f t="shared" si="18"/>
        <v>3874612</v>
      </c>
      <c r="CI18" s="136">
        <f aca="true" t="shared" si="52" ref="CI18:CO18">SUM(AE18,+BG18)</f>
        <v>1421386</v>
      </c>
      <c r="CJ18" s="136">
        <f t="shared" si="52"/>
        <v>1407729</v>
      </c>
      <c r="CK18" s="136">
        <f t="shared" si="52"/>
        <v>0</v>
      </c>
      <c r="CL18" s="136">
        <f t="shared" si="52"/>
        <v>1341506</v>
      </c>
      <c r="CM18" s="136">
        <f t="shared" si="52"/>
        <v>66223</v>
      </c>
      <c r="CN18" s="136">
        <f t="shared" si="52"/>
        <v>0</v>
      </c>
      <c r="CO18" s="136">
        <f t="shared" si="52"/>
        <v>13657</v>
      </c>
      <c r="CP18" s="137" t="s">
        <v>586</v>
      </c>
      <c r="CQ18" s="136">
        <f aca="true" t="shared" si="53" ref="CQ18:DE18">SUM(AM18,+BO18)</f>
        <v>12322071</v>
      </c>
      <c r="CR18" s="136">
        <f t="shared" si="53"/>
        <v>2350572</v>
      </c>
      <c r="CS18" s="136">
        <f t="shared" si="53"/>
        <v>1993209</v>
      </c>
      <c r="CT18" s="136">
        <f t="shared" si="53"/>
        <v>173482</v>
      </c>
      <c r="CU18" s="136">
        <f t="shared" si="53"/>
        <v>141171</v>
      </c>
      <c r="CV18" s="136">
        <f t="shared" si="53"/>
        <v>42710</v>
      </c>
      <c r="CW18" s="136">
        <f t="shared" si="53"/>
        <v>4137457</v>
      </c>
      <c r="CX18" s="136">
        <f t="shared" si="53"/>
        <v>91049</v>
      </c>
      <c r="CY18" s="136">
        <f t="shared" si="53"/>
        <v>3811042</v>
      </c>
      <c r="CZ18" s="136">
        <f t="shared" si="53"/>
        <v>235366</v>
      </c>
      <c r="DA18" s="136">
        <f t="shared" si="53"/>
        <v>10847</v>
      </c>
      <c r="DB18" s="136">
        <f t="shared" si="53"/>
        <v>5823195</v>
      </c>
      <c r="DC18" s="136">
        <f t="shared" si="53"/>
        <v>2024936</v>
      </c>
      <c r="DD18" s="136">
        <f t="shared" si="53"/>
        <v>3401397</v>
      </c>
      <c r="DE18" s="136">
        <f t="shared" si="53"/>
        <v>317934</v>
      </c>
      <c r="DF18" s="136">
        <f>SUM(BB18,+CD18)</f>
        <v>78928</v>
      </c>
      <c r="DG18" s="137" t="s">
        <v>586</v>
      </c>
      <c r="DH18" s="136">
        <f t="shared" si="21"/>
        <v>0</v>
      </c>
      <c r="DI18" s="136">
        <f t="shared" si="22"/>
        <v>1056228</v>
      </c>
      <c r="DJ18" s="136">
        <f t="shared" si="23"/>
        <v>14799685</v>
      </c>
    </row>
    <row r="19" spans="1:114" s="139" customFormat="1" ht="12" customHeight="1">
      <c r="A19" s="134" t="s">
        <v>304</v>
      </c>
      <c r="B19" s="135" t="s">
        <v>305</v>
      </c>
      <c r="C19" s="134" t="s">
        <v>285</v>
      </c>
      <c r="D19" s="136">
        <f t="shared" si="0"/>
        <v>45323395</v>
      </c>
      <c r="E19" s="136">
        <f t="shared" si="1"/>
        <v>26027210</v>
      </c>
      <c r="F19" s="136">
        <v>788931</v>
      </c>
      <c r="G19" s="136">
        <v>78647</v>
      </c>
      <c r="H19" s="136">
        <v>986200</v>
      </c>
      <c r="I19" s="136">
        <v>13975690</v>
      </c>
      <c r="J19" s="136">
        <v>41864682</v>
      </c>
      <c r="K19" s="136">
        <v>10197742</v>
      </c>
      <c r="L19" s="136">
        <v>19296185</v>
      </c>
      <c r="M19" s="136">
        <f t="shared" si="2"/>
        <v>198833</v>
      </c>
      <c r="N19" s="136">
        <f t="shared" si="3"/>
        <v>148377</v>
      </c>
      <c r="O19" s="136">
        <v>0</v>
      </c>
      <c r="P19" s="136">
        <v>0</v>
      </c>
      <c r="Q19" s="136">
        <v>0</v>
      </c>
      <c r="R19" s="136">
        <v>3015</v>
      </c>
      <c r="S19" s="136">
        <v>691798</v>
      </c>
      <c r="T19" s="136">
        <v>145362</v>
      </c>
      <c r="U19" s="136">
        <v>50456</v>
      </c>
      <c r="V19" s="136">
        <f aca="true" t="shared" si="54" ref="V19:AD19">+SUM(D19,M19)</f>
        <v>45522228</v>
      </c>
      <c r="W19" s="136">
        <f t="shared" si="54"/>
        <v>26175587</v>
      </c>
      <c r="X19" s="136">
        <f t="shared" si="54"/>
        <v>788931</v>
      </c>
      <c r="Y19" s="136">
        <f t="shared" si="54"/>
        <v>78647</v>
      </c>
      <c r="Z19" s="136">
        <f t="shared" si="54"/>
        <v>986200</v>
      </c>
      <c r="AA19" s="136">
        <f t="shared" si="54"/>
        <v>13978705</v>
      </c>
      <c r="AB19" s="136">
        <f t="shared" si="54"/>
        <v>42556480</v>
      </c>
      <c r="AC19" s="136">
        <f t="shared" si="54"/>
        <v>10343104</v>
      </c>
      <c r="AD19" s="136">
        <f t="shared" si="54"/>
        <v>19346641</v>
      </c>
      <c r="AE19" s="136">
        <f t="shared" si="5"/>
        <v>4318374</v>
      </c>
      <c r="AF19" s="136">
        <f t="shared" si="6"/>
        <v>4303902</v>
      </c>
      <c r="AG19" s="136">
        <v>0</v>
      </c>
      <c r="AH19" s="136">
        <v>3465024</v>
      </c>
      <c r="AI19" s="136">
        <v>838878</v>
      </c>
      <c r="AJ19" s="136">
        <v>0</v>
      </c>
      <c r="AK19" s="136">
        <v>14472</v>
      </c>
      <c r="AL19" s="137" t="s">
        <v>586</v>
      </c>
      <c r="AM19" s="136">
        <f t="shared" si="7"/>
        <v>60864807</v>
      </c>
      <c r="AN19" s="136">
        <f t="shared" si="8"/>
        <v>13637465</v>
      </c>
      <c r="AO19" s="136">
        <v>9144261</v>
      </c>
      <c r="AP19" s="136">
        <v>0</v>
      </c>
      <c r="AQ19" s="136">
        <v>4458245</v>
      </c>
      <c r="AR19" s="136">
        <v>34959</v>
      </c>
      <c r="AS19" s="136">
        <f t="shared" si="9"/>
        <v>32858726</v>
      </c>
      <c r="AT19" s="136">
        <v>0</v>
      </c>
      <c r="AU19" s="136">
        <v>26236148</v>
      </c>
      <c r="AV19" s="136">
        <v>6622578</v>
      </c>
      <c r="AW19" s="136">
        <v>0</v>
      </c>
      <c r="AX19" s="136">
        <f t="shared" si="10"/>
        <v>14327295</v>
      </c>
      <c r="AY19" s="136">
        <v>0</v>
      </c>
      <c r="AZ19" s="136">
        <v>13197083</v>
      </c>
      <c r="BA19" s="136">
        <v>407470</v>
      </c>
      <c r="BB19" s="136">
        <v>722742</v>
      </c>
      <c r="BC19" s="137" t="s">
        <v>586</v>
      </c>
      <c r="BD19" s="136">
        <v>41321</v>
      </c>
      <c r="BE19" s="136">
        <v>22004896</v>
      </c>
      <c r="BF19" s="136">
        <f t="shared" si="11"/>
        <v>87188077</v>
      </c>
      <c r="BG19" s="136">
        <f t="shared" si="12"/>
        <v>10448</v>
      </c>
      <c r="BH19" s="136">
        <f t="shared" si="13"/>
        <v>10448</v>
      </c>
      <c r="BI19" s="136">
        <v>0</v>
      </c>
      <c r="BJ19" s="136">
        <v>10448</v>
      </c>
      <c r="BK19" s="136">
        <v>0</v>
      </c>
      <c r="BL19" s="136">
        <v>0</v>
      </c>
      <c r="BM19" s="136">
        <v>0</v>
      </c>
      <c r="BN19" s="137" t="s">
        <v>586</v>
      </c>
      <c r="BO19" s="136">
        <f t="shared" si="14"/>
        <v>563799</v>
      </c>
      <c r="BP19" s="136">
        <f t="shared" si="15"/>
        <v>91011</v>
      </c>
      <c r="BQ19" s="136">
        <v>83078</v>
      </c>
      <c r="BR19" s="136">
        <v>0</v>
      </c>
      <c r="BS19" s="136">
        <v>7933</v>
      </c>
      <c r="BT19" s="136">
        <v>0</v>
      </c>
      <c r="BU19" s="136">
        <f t="shared" si="16"/>
        <v>209596</v>
      </c>
      <c r="BV19" s="136">
        <v>0</v>
      </c>
      <c r="BW19" s="136">
        <v>209596</v>
      </c>
      <c r="BX19" s="136">
        <v>0</v>
      </c>
      <c r="BY19" s="136">
        <v>0</v>
      </c>
      <c r="BZ19" s="136">
        <f t="shared" si="17"/>
        <v>261671</v>
      </c>
      <c r="CA19" s="136">
        <v>0</v>
      </c>
      <c r="CB19" s="136">
        <v>261671</v>
      </c>
      <c r="CC19" s="136">
        <v>0</v>
      </c>
      <c r="CD19" s="136">
        <v>0</v>
      </c>
      <c r="CE19" s="137" t="s">
        <v>586</v>
      </c>
      <c r="CF19" s="136">
        <v>1521</v>
      </c>
      <c r="CG19" s="136">
        <v>316384</v>
      </c>
      <c r="CH19" s="136">
        <f t="shared" si="18"/>
        <v>890631</v>
      </c>
      <c r="CI19" s="136">
        <f aca="true" t="shared" si="55" ref="CI19:CO19">SUM(AE19,+BG19)</f>
        <v>4328822</v>
      </c>
      <c r="CJ19" s="136">
        <f t="shared" si="55"/>
        <v>4314350</v>
      </c>
      <c r="CK19" s="136">
        <f t="shared" si="55"/>
        <v>0</v>
      </c>
      <c r="CL19" s="136">
        <f t="shared" si="55"/>
        <v>3475472</v>
      </c>
      <c r="CM19" s="136">
        <f t="shared" si="55"/>
        <v>838878</v>
      </c>
      <c r="CN19" s="136">
        <f t="shared" si="55"/>
        <v>0</v>
      </c>
      <c r="CO19" s="136">
        <f t="shared" si="55"/>
        <v>14472</v>
      </c>
      <c r="CP19" s="137" t="s">
        <v>586</v>
      </c>
      <c r="CQ19" s="136">
        <f aca="true" t="shared" si="56" ref="CQ19:DF19">SUM(AM19,+BO19)</f>
        <v>61428606</v>
      </c>
      <c r="CR19" s="136">
        <f t="shared" si="56"/>
        <v>13728476</v>
      </c>
      <c r="CS19" s="136">
        <f t="shared" si="56"/>
        <v>9227339</v>
      </c>
      <c r="CT19" s="136">
        <f t="shared" si="56"/>
        <v>0</v>
      </c>
      <c r="CU19" s="136">
        <f t="shared" si="56"/>
        <v>4466178</v>
      </c>
      <c r="CV19" s="136">
        <f t="shared" si="56"/>
        <v>34959</v>
      </c>
      <c r="CW19" s="136">
        <f t="shared" si="56"/>
        <v>33068322</v>
      </c>
      <c r="CX19" s="136">
        <f t="shared" si="56"/>
        <v>0</v>
      </c>
      <c r="CY19" s="136">
        <f t="shared" si="56"/>
        <v>26445744</v>
      </c>
      <c r="CZ19" s="136">
        <f t="shared" si="56"/>
        <v>6622578</v>
      </c>
      <c r="DA19" s="136">
        <f t="shared" si="56"/>
        <v>0</v>
      </c>
      <c r="DB19" s="136">
        <f t="shared" si="56"/>
        <v>14588966</v>
      </c>
      <c r="DC19" s="136">
        <f t="shared" si="56"/>
        <v>0</v>
      </c>
      <c r="DD19" s="136">
        <f t="shared" si="56"/>
        <v>13458754</v>
      </c>
      <c r="DE19" s="136">
        <f t="shared" si="56"/>
        <v>407470</v>
      </c>
      <c r="DF19" s="136">
        <f t="shared" si="56"/>
        <v>722742</v>
      </c>
      <c r="DG19" s="137" t="s">
        <v>586</v>
      </c>
      <c r="DH19" s="136">
        <f t="shared" si="21"/>
        <v>42842</v>
      </c>
      <c r="DI19" s="136">
        <f t="shared" si="22"/>
        <v>22321280</v>
      </c>
      <c r="DJ19" s="136">
        <f t="shared" si="23"/>
        <v>88078708</v>
      </c>
    </row>
    <row r="20" spans="1:114" s="139" customFormat="1" ht="12" customHeight="1">
      <c r="A20" s="134" t="s">
        <v>444</v>
      </c>
      <c r="B20" s="135" t="s">
        <v>445</v>
      </c>
      <c r="C20" s="134" t="s">
        <v>446</v>
      </c>
      <c r="D20" s="136">
        <f t="shared" si="0"/>
        <v>4908539</v>
      </c>
      <c r="E20" s="136">
        <f t="shared" si="1"/>
        <v>4847778</v>
      </c>
      <c r="F20" s="136">
        <v>1502241</v>
      </c>
      <c r="G20" s="136">
        <v>126600</v>
      </c>
      <c r="H20" s="136">
        <v>2466200</v>
      </c>
      <c r="I20" s="136">
        <v>671660</v>
      </c>
      <c r="J20" s="136">
        <v>4140593</v>
      </c>
      <c r="K20" s="136">
        <v>81077</v>
      </c>
      <c r="L20" s="136">
        <v>60761</v>
      </c>
      <c r="M20" s="136">
        <f t="shared" si="2"/>
        <v>49009</v>
      </c>
      <c r="N20" s="136">
        <f t="shared" si="3"/>
        <v>49009</v>
      </c>
      <c r="O20" s="136">
        <v>0</v>
      </c>
      <c r="P20" s="136">
        <v>0</v>
      </c>
      <c r="Q20" s="136">
        <v>0</v>
      </c>
      <c r="R20" s="136">
        <v>0</v>
      </c>
      <c r="S20" s="136">
        <v>183117</v>
      </c>
      <c r="T20" s="136">
        <v>49009</v>
      </c>
      <c r="U20" s="136">
        <v>0</v>
      </c>
      <c r="V20" s="136">
        <f aca="true" t="shared" si="57" ref="V20:AD20">+SUM(D20,M20)</f>
        <v>4957548</v>
      </c>
      <c r="W20" s="136">
        <f t="shared" si="57"/>
        <v>4896787</v>
      </c>
      <c r="X20" s="136">
        <f t="shared" si="57"/>
        <v>1502241</v>
      </c>
      <c r="Y20" s="136">
        <f t="shared" si="57"/>
        <v>126600</v>
      </c>
      <c r="Z20" s="136">
        <f t="shared" si="57"/>
        <v>2466200</v>
      </c>
      <c r="AA20" s="136">
        <f t="shared" si="57"/>
        <v>671660</v>
      </c>
      <c r="AB20" s="136">
        <f t="shared" si="57"/>
        <v>4323710</v>
      </c>
      <c r="AC20" s="136">
        <f t="shared" si="57"/>
        <v>130086</v>
      </c>
      <c r="AD20" s="136">
        <f t="shared" si="57"/>
        <v>60761</v>
      </c>
      <c r="AE20" s="136">
        <f t="shared" si="5"/>
        <v>4219276</v>
      </c>
      <c r="AF20" s="136">
        <f t="shared" si="6"/>
        <v>4170009</v>
      </c>
      <c r="AG20" s="136">
        <v>0</v>
      </c>
      <c r="AH20" s="136">
        <v>4167890</v>
      </c>
      <c r="AI20" s="136">
        <v>2119</v>
      </c>
      <c r="AJ20" s="136">
        <v>0</v>
      </c>
      <c r="AK20" s="136">
        <v>49267</v>
      </c>
      <c r="AL20" s="137" t="s">
        <v>586</v>
      </c>
      <c r="AM20" s="136">
        <f t="shared" si="7"/>
        <v>4737332</v>
      </c>
      <c r="AN20" s="136">
        <f t="shared" si="8"/>
        <v>1107358</v>
      </c>
      <c r="AO20" s="136">
        <v>125285</v>
      </c>
      <c r="AP20" s="136">
        <v>0</v>
      </c>
      <c r="AQ20" s="136">
        <v>971126</v>
      </c>
      <c r="AR20" s="136">
        <v>10947</v>
      </c>
      <c r="AS20" s="136">
        <f t="shared" si="9"/>
        <v>2028790</v>
      </c>
      <c r="AT20" s="136">
        <v>0</v>
      </c>
      <c r="AU20" s="136">
        <v>1979142</v>
      </c>
      <c r="AV20" s="136">
        <v>49648</v>
      </c>
      <c r="AW20" s="136">
        <v>0</v>
      </c>
      <c r="AX20" s="136">
        <f t="shared" si="10"/>
        <v>1601184</v>
      </c>
      <c r="AY20" s="136">
        <v>0</v>
      </c>
      <c r="AZ20" s="136">
        <v>1301050</v>
      </c>
      <c r="BA20" s="136">
        <v>180686</v>
      </c>
      <c r="BB20" s="136">
        <v>119448</v>
      </c>
      <c r="BC20" s="137" t="s">
        <v>586</v>
      </c>
      <c r="BD20" s="136">
        <v>0</v>
      </c>
      <c r="BE20" s="136">
        <v>92524</v>
      </c>
      <c r="BF20" s="136">
        <f t="shared" si="11"/>
        <v>9049132</v>
      </c>
      <c r="BG20" s="136">
        <f t="shared" si="12"/>
        <v>19280</v>
      </c>
      <c r="BH20" s="136">
        <f t="shared" si="13"/>
        <v>18545</v>
      </c>
      <c r="BI20" s="136">
        <v>0</v>
      </c>
      <c r="BJ20" s="136">
        <v>18545</v>
      </c>
      <c r="BK20" s="136">
        <v>0</v>
      </c>
      <c r="BL20" s="136">
        <v>0</v>
      </c>
      <c r="BM20" s="136">
        <v>735</v>
      </c>
      <c r="BN20" s="137" t="s">
        <v>586</v>
      </c>
      <c r="BO20" s="136">
        <f t="shared" si="14"/>
        <v>212846</v>
      </c>
      <c r="BP20" s="136">
        <f t="shared" si="15"/>
        <v>76138</v>
      </c>
      <c r="BQ20" s="136">
        <v>39908</v>
      </c>
      <c r="BR20" s="136">
        <v>0</v>
      </c>
      <c r="BS20" s="136">
        <v>36230</v>
      </c>
      <c r="BT20" s="136">
        <v>0</v>
      </c>
      <c r="BU20" s="136">
        <f t="shared" si="16"/>
        <v>97837</v>
      </c>
      <c r="BV20" s="136">
        <v>0</v>
      </c>
      <c r="BW20" s="136">
        <v>97837</v>
      </c>
      <c r="BX20" s="136">
        <v>0</v>
      </c>
      <c r="BY20" s="136">
        <v>0</v>
      </c>
      <c r="BZ20" s="136">
        <f t="shared" si="17"/>
        <v>38871</v>
      </c>
      <c r="CA20" s="136">
        <v>0</v>
      </c>
      <c r="CB20" s="136">
        <v>31148</v>
      </c>
      <c r="CC20" s="136">
        <v>897</v>
      </c>
      <c r="CD20" s="136">
        <v>6826</v>
      </c>
      <c r="CE20" s="137" t="s">
        <v>586</v>
      </c>
      <c r="CF20" s="136">
        <v>0</v>
      </c>
      <c r="CG20" s="136">
        <v>0</v>
      </c>
      <c r="CH20" s="136">
        <f t="shared" si="18"/>
        <v>232126</v>
      </c>
      <c r="CI20" s="136">
        <f aca="true" t="shared" si="58" ref="CI20:CO20">SUM(AE20,+BG20)</f>
        <v>4238556</v>
      </c>
      <c r="CJ20" s="136">
        <f t="shared" si="58"/>
        <v>4188554</v>
      </c>
      <c r="CK20" s="136">
        <f t="shared" si="58"/>
        <v>0</v>
      </c>
      <c r="CL20" s="136">
        <f t="shared" si="58"/>
        <v>4186435</v>
      </c>
      <c r="CM20" s="136">
        <f t="shared" si="58"/>
        <v>2119</v>
      </c>
      <c r="CN20" s="136">
        <f t="shared" si="58"/>
        <v>0</v>
      </c>
      <c r="CO20" s="136">
        <f t="shared" si="58"/>
        <v>50002</v>
      </c>
      <c r="CP20" s="137" t="s">
        <v>586</v>
      </c>
      <c r="CQ20" s="136">
        <f aca="true" t="shared" si="59" ref="CQ20:DF20">SUM(AM20,+BO20)</f>
        <v>4950178</v>
      </c>
      <c r="CR20" s="136">
        <f t="shared" si="59"/>
        <v>1183496</v>
      </c>
      <c r="CS20" s="136">
        <f t="shared" si="59"/>
        <v>165193</v>
      </c>
      <c r="CT20" s="136">
        <f t="shared" si="59"/>
        <v>0</v>
      </c>
      <c r="CU20" s="136">
        <f t="shared" si="59"/>
        <v>1007356</v>
      </c>
      <c r="CV20" s="136">
        <f t="shared" si="59"/>
        <v>10947</v>
      </c>
      <c r="CW20" s="136">
        <f t="shared" si="59"/>
        <v>2126627</v>
      </c>
      <c r="CX20" s="136">
        <f t="shared" si="59"/>
        <v>0</v>
      </c>
      <c r="CY20" s="136">
        <f t="shared" si="59"/>
        <v>2076979</v>
      </c>
      <c r="CZ20" s="136">
        <f t="shared" si="59"/>
        <v>49648</v>
      </c>
      <c r="DA20" s="136">
        <f t="shared" si="59"/>
        <v>0</v>
      </c>
      <c r="DB20" s="136">
        <f t="shared" si="59"/>
        <v>1640055</v>
      </c>
      <c r="DC20" s="136">
        <f t="shared" si="59"/>
        <v>0</v>
      </c>
      <c r="DD20" s="136">
        <f t="shared" si="59"/>
        <v>1332198</v>
      </c>
      <c r="DE20" s="136">
        <f t="shared" si="59"/>
        <v>181583</v>
      </c>
      <c r="DF20" s="136">
        <f t="shared" si="59"/>
        <v>126274</v>
      </c>
      <c r="DG20" s="137" t="s">
        <v>586</v>
      </c>
      <c r="DH20" s="136">
        <f t="shared" si="21"/>
        <v>0</v>
      </c>
      <c r="DI20" s="136">
        <f t="shared" si="22"/>
        <v>92524</v>
      </c>
      <c r="DJ20" s="136">
        <f t="shared" si="23"/>
        <v>9281258</v>
      </c>
    </row>
    <row r="21" spans="1:114" s="139" customFormat="1" ht="12" customHeight="1">
      <c r="A21" s="134" t="s">
        <v>451</v>
      </c>
      <c r="B21" s="135" t="s">
        <v>452</v>
      </c>
      <c r="C21" s="134" t="s">
        <v>453</v>
      </c>
      <c r="D21" s="136">
        <f t="shared" si="0"/>
        <v>1638932</v>
      </c>
      <c r="E21" s="136">
        <f t="shared" si="1"/>
        <v>1356570</v>
      </c>
      <c r="F21" s="136">
        <v>165241</v>
      </c>
      <c r="G21" s="136">
        <v>163185</v>
      </c>
      <c r="H21" s="136">
        <v>439900</v>
      </c>
      <c r="I21" s="136">
        <v>545884</v>
      </c>
      <c r="J21" s="136">
        <v>2602616</v>
      </c>
      <c r="K21" s="136">
        <v>42360</v>
      </c>
      <c r="L21" s="136">
        <v>282362</v>
      </c>
      <c r="M21" s="136">
        <f t="shared" si="2"/>
        <v>135247</v>
      </c>
      <c r="N21" s="136">
        <f t="shared" si="3"/>
        <v>122751</v>
      </c>
      <c r="O21" s="136">
        <v>0</v>
      </c>
      <c r="P21" s="136">
        <v>0</v>
      </c>
      <c r="Q21" s="136">
        <v>0</v>
      </c>
      <c r="R21" s="136">
        <v>56060</v>
      </c>
      <c r="S21" s="136">
        <v>921298</v>
      </c>
      <c r="T21" s="136">
        <v>66691</v>
      </c>
      <c r="U21" s="136">
        <v>12496</v>
      </c>
      <c r="V21" s="136">
        <f aca="true" t="shared" si="60" ref="V21:AD21">+SUM(D21,M21)</f>
        <v>1774179</v>
      </c>
      <c r="W21" s="136">
        <f t="shared" si="60"/>
        <v>1479321</v>
      </c>
      <c r="X21" s="136">
        <f t="shared" si="60"/>
        <v>165241</v>
      </c>
      <c r="Y21" s="136">
        <f t="shared" si="60"/>
        <v>163185</v>
      </c>
      <c r="Z21" s="136">
        <f t="shared" si="60"/>
        <v>439900</v>
      </c>
      <c r="AA21" s="136">
        <f t="shared" si="60"/>
        <v>601944</v>
      </c>
      <c r="AB21" s="136">
        <f t="shared" si="60"/>
        <v>3523914</v>
      </c>
      <c r="AC21" s="136">
        <f t="shared" si="60"/>
        <v>109051</v>
      </c>
      <c r="AD21" s="136">
        <f t="shared" si="60"/>
        <v>294858</v>
      </c>
      <c r="AE21" s="136">
        <f t="shared" si="5"/>
        <v>895801</v>
      </c>
      <c r="AF21" s="136">
        <f t="shared" si="6"/>
        <v>877052</v>
      </c>
      <c r="AG21" s="136">
        <v>0</v>
      </c>
      <c r="AH21" s="136">
        <v>218403</v>
      </c>
      <c r="AI21" s="136">
        <v>649201</v>
      </c>
      <c r="AJ21" s="136">
        <v>9448</v>
      </c>
      <c r="AK21" s="136">
        <v>18749</v>
      </c>
      <c r="AL21" s="137" t="s">
        <v>586</v>
      </c>
      <c r="AM21" s="136">
        <f t="shared" si="7"/>
        <v>3309448</v>
      </c>
      <c r="AN21" s="136">
        <f t="shared" si="8"/>
        <v>529963</v>
      </c>
      <c r="AO21" s="136">
        <v>359494</v>
      </c>
      <c r="AP21" s="136">
        <v>0</v>
      </c>
      <c r="AQ21" s="136">
        <v>128560</v>
      </c>
      <c r="AR21" s="136">
        <v>41909</v>
      </c>
      <c r="AS21" s="136">
        <f t="shared" si="9"/>
        <v>1959788</v>
      </c>
      <c r="AT21" s="136">
        <v>0</v>
      </c>
      <c r="AU21" s="136">
        <v>1811708</v>
      </c>
      <c r="AV21" s="136">
        <v>148080</v>
      </c>
      <c r="AW21" s="136">
        <v>0</v>
      </c>
      <c r="AX21" s="136">
        <f t="shared" si="10"/>
        <v>819697</v>
      </c>
      <c r="AY21" s="136">
        <v>44199</v>
      </c>
      <c r="AZ21" s="136">
        <v>718172</v>
      </c>
      <c r="BA21" s="136">
        <v>48002</v>
      </c>
      <c r="BB21" s="136">
        <v>9324</v>
      </c>
      <c r="BC21" s="137" t="s">
        <v>586</v>
      </c>
      <c r="BD21" s="136">
        <v>0</v>
      </c>
      <c r="BE21" s="136">
        <v>36299</v>
      </c>
      <c r="BF21" s="136">
        <f t="shared" si="11"/>
        <v>4241548</v>
      </c>
      <c r="BG21" s="136">
        <f t="shared" si="12"/>
        <v>105231</v>
      </c>
      <c r="BH21" s="136">
        <f t="shared" si="13"/>
        <v>105231</v>
      </c>
      <c r="BI21" s="136">
        <v>0</v>
      </c>
      <c r="BJ21" s="136">
        <v>18023</v>
      </c>
      <c r="BK21" s="136">
        <v>0</v>
      </c>
      <c r="BL21" s="136">
        <v>87208</v>
      </c>
      <c r="BM21" s="136">
        <v>0</v>
      </c>
      <c r="BN21" s="137" t="s">
        <v>586</v>
      </c>
      <c r="BO21" s="136">
        <f t="shared" si="14"/>
        <v>914403</v>
      </c>
      <c r="BP21" s="136">
        <f t="shared" si="15"/>
        <v>192665</v>
      </c>
      <c r="BQ21" s="136">
        <v>182679</v>
      </c>
      <c r="BR21" s="136">
        <v>0</v>
      </c>
      <c r="BS21" s="136">
        <v>9986</v>
      </c>
      <c r="BT21" s="136">
        <v>0</v>
      </c>
      <c r="BU21" s="136">
        <f t="shared" si="16"/>
        <v>562026</v>
      </c>
      <c r="BV21" s="136">
        <v>0</v>
      </c>
      <c r="BW21" s="136">
        <v>562026</v>
      </c>
      <c r="BX21" s="136">
        <v>0</v>
      </c>
      <c r="BY21" s="136">
        <v>0</v>
      </c>
      <c r="BZ21" s="136">
        <f t="shared" si="17"/>
        <v>159712</v>
      </c>
      <c r="CA21" s="136">
        <v>26359</v>
      </c>
      <c r="CB21" s="136">
        <v>131883</v>
      </c>
      <c r="CC21" s="136">
        <v>0</v>
      </c>
      <c r="CD21" s="136">
        <v>1470</v>
      </c>
      <c r="CE21" s="137" t="s">
        <v>586</v>
      </c>
      <c r="CF21" s="136">
        <v>0</v>
      </c>
      <c r="CG21" s="136">
        <v>36911</v>
      </c>
      <c r="CH21" s="136">
        <f t="shared" si="18"/>
        <v>1056545</v>
      </c>
      <c r="CI21" s="136">
        <f aca="true" t="shared" si="61" ref="CI21:CO21">SUM(AE21,+BG21)</f>
        <v>1001032</v>
      </c>
      <c r="CJ21" s="136">
        <f t="shared" si="61"/>
        <v>982283</v>
      </c>
      <c r="CK21" s="136">
        <f t="shared" si="61"/>
        <v>0</v>
      </c>
      <c r="CL21" s="136">
        <f t="shared" si="61"/>
        <v>236426</v>
      </c>
      <c r="CM21" s="136">
        <f t="shared" si="61"/>
        <v>649201</v>
      </c>
      <c r="CN21" s="136">
        <f t="shared" si="61"/>
        <v>96656</v>
      </c>
      <c r="CO21" s="136">
        <f t="shared" si="61"/>
        <v>18749</v>
      </c>
      <c r="CP21" s="137" t="s">
        <v>586</v>
      </c>
      <c r="CQ21" s="136">
        <f aca="true" t="shared" si="62" ref="CQ21:DF21">SUM(AM21,+BO21)</f>
        <v>4223851</v>
      </c>
      <c r="CR21" s="136">
        <f t="shared" si="62"/>
        <v>722628</v>
      </c>
      <c r="CS21" s="136">
        <f t="shared" si="62"/>
        <v>542173</v>
      </c>
      <c r="CT21" s="136">
        <f t="shared" si="62"/>
        <v>0</v>
      </c>
      <c r="CU21" s="136">
        <f t="shared" si="62"/>
        <v>138546</v>
      </c>
      <c r="CV21" s="136">
        <f t="shared" si="62"/>
        <v>41909</v>
      </c>
      <c r="CW21" s="136">
        <f t="shared" si="62"/>
        <v>2521814</v>
      </c>
      <c r="CX21" s="136">
        <f t="shared" si="62"/>
        <v>0</v>
      </c>
      <c r="CY21" s="136">
        <f t="shared" si="62"/>
        <v>2373734</v>
      </c>
      <c r="CZ21" s="136">
        <f t="shared" si="62"/>
        <v>148080</v>
      </c>
      <c r="DA21" s="136">
        <f t="shared" si="62"/>
        <v>0</v>
      </c>
      <c r="DB21" s="136">
        <f t="shared" si="62"/>
        <v>979409</v>
      </c>
      <c r="DC21" s="136">
        <f t="shared" si="62"/>
        <v>70558</v>
      </c>
      <c r="DD21" s="136">
        <f t="shared" si="62"/>
        <v>850055</v>
      </c>
      <c r="DE21" s="136">
        <f t="shared" si="62"/>
        <v>48002</v>
      </c>
      <c r="DF21" s="136">
        <f t="shared" si="62"/>
        <v>10794</v>
      </c>
      <c r="DG21" s="137" t="s">
        <v>586</v>
      </c>
      <c r="DH21" s="136">
        <f t="shared" si="21"/>
        <v>0</v>
      </c>
      <c r="DI21" s="136">
        <f t="shared" si="22"/>
        <v>73210</v>
      </c>
      <c r="DJ21" s="136">
        <f t="shared" si="23"/>
        <v>5298093</v>
      </c>
    </row>
    <row r="22" spans="1:114" s="139" customFormat="1" ht="12" customHeight="1">
      <c r="A22" s="134" t="s">
        <v>459</v>
      </c>
      <c r="B22" s="135" t="s">
        <v>460</v>
      </c>
      <c r="C22" s="134" t="s">
        <v>461</v>
      </c>
      <c r="D22" s="136">
        <f t="shared" si="0"/>
        <v>2345750</v>
      </c>
      <c r="E22" s="136">
        <f t="shared" si="1"/>
        <v>1968717</v>
      </c>
      <c r="F22" s="136">
        <v>126227</v>
      </c>
      <c r="G22" s="136">
        <v>20000</v>
      </c>
      <c r="H22" s="136">
        <v>490900</v>
      </c>
      <c r="I22" s="136">
        <v>1037324</v>
      </c>
      <c r="J22" s="136">
        <v>1884518</v>
      </c>
      <c r="K22" s="136">
        <v>294266</v>
      </c>
      <c r="L22" s="136">
        <v>377033</v>
      </c>
      <c r="M22" s="136">
        <f t="shared" si="2"/>
        <v>219030</v>
      </c>
      <c r="N22" s="136">
        <f t="shared" si="3"/>
        <v>219030</v>
      </c>
      <c r="O22" s="136">
        <v>152370</v>
      </c>
      <c r="P22" s="136">
        <v>0</v>
      </c>
      <c r="Q22" s="136">
        <v>57000</v>
      </c>
      <c r="R22" s="136">
        <v>4975</v>
      </c>
      <c r="S22" s="136">
        <v>629743</v>
      </c>
      <c r="T22" s="136">
        <v>4685</v>
      </c>
      <c r="U22" s="136">
        <v>0</v>
      </c>
      <c r="V22" s="136">
        <f aca="true" t="shared" si="63" ref="V22:AD22">+SUM(D22,M22)</f>
        <v>2564780</v>
      </c>
      <c r="W22" s="136">
        <f t="shared" si="63"/>
        <v>2187747</v>
      </c>
      <c r="X22" s="136">
        <f t="shared" si="63"/>
        <v>278597</v>
      </c>
      <c r="Y22" s="136">
        <f t="shared" si="63"/>
        <v>20000</v>
      </c>
      <c r="Z22" s="136">
        <f t="shared" si="63"/>
        <v>547900</v>
      </c>
      <c r="AA22" s="136">
        <f t="shared" si="63"/>
        <v>1042299</v>
      </c>
      <c r="AB22" s="136">
        <f t="shared" si="63"/>
        <v>2514261</v>
      </c>
      <c r="AC22" s="136">
        <f t="shared" si="63"/>
        <v>298951</v>
      </c>
      <c r="AD22" s="136">
        <f t="shared" si="63"/>
        <v>377033</v>
      </c>
      <c r="AE22" s="136">
        <f t="shared" si="5"/>
        <v>680583</v>
      </c>
      <c r="AF22" s="136">
        <f t="shared" si="6"/>
        <v>652629</v>
      </c>
      <c r="AG22" s="136">
        <v>0</v>
      </c>
      <c r="AH22" s="136">
        <v>370699</v>
      </c>
      <c r="AI22" s="136">
        <v>274263</v>
      </c>
      <c r="AJ22" s="136">
        <v>7667</v>
      </c>
      <c r="AK22" s="136">
        <v>27954</v>
      </c>
      <c r="AL22" s="137" t="s">
        <v>586</v>
      </c>
      <c r="AM22" s="136">
        <f t="shared" si="7"/>
        <v>3221850</v>
      </c>
      <c r="AN22" s="136">
        <f t="shared" si="8"/>
        <v>928625</v>
      </c>
      <c r="AO22" s="136">
        <v>696739</v>
      </c>
      <c r="AP22" s="136">
        <v>0</v>
      </c>
      <c r="AQ22" s="136">
        <v>224228</v>
      </c>
      <c r="AR22" s="136">
        <v>7658</v>
      </c>
      <c r="AS22" s="136">
        <f t="shared" si="9"/>
        <v>1234642</v>
      </c>
      <c r="AT22" s="136">
        <v>0</v>
      </c>
      <c r="AU22" s="136">
        <v>1078278</v>
      </c>
      <c r="AV22" s="136">
        <v>156364</v>
      </c>
      <c r="AW22" s="136">
        <v>0</v>
      </c>
      <c r="AX22" s="136">
        <f t="shared" si="10"/>
        <v>1052059</v>
      </c>
      <c r="AY22" s="136">
        <v>7</v>
      </c>
      <c r="AZ22" s="136">
        <v>755838</v>
      </c>
      <c r="BA22" s="136">
        <v>23447</v>
      </c>
      <c r="BB22" s="136">
        <v>272767</v>
      </c>
      <c r="BC22" s="137" t="s">
        <v>586</v>
      </c>
      <c r="BD22" s="136">
        <v>6524</v>
      </c>
      <c r="BE22" s="136">
        <v>327835</v>
      </c>
      <c r="BF22" s="136">
        <f t="shared" si="11"/>
        <v>4230268</v>
      </c>
      <c r="BG22" s="136">
        <f t="shared" si="12"/>
        <v>136853</v>
      </c>
      <c r="BH22" s="136">
        <f t="shared" si="13"/>
        <v>136853</v>
      </c>
      <c r="BI22" s="136">
        <v>0</v>
      </c>
      <c r="BJ22" s="136">
        <v>14553</v>
      </c>
      <c r="BK22" s="136">
        <v>0</v>
      </c>
      <c r="BL22" s="136">
        <v>122300</v>
      </c>
      <c r="BM22" s="136">
        <v>0</v>
      </c>
      <c r="BN22" s="137" t="s">
        <v>586</v>
      </c>
      <c r="BO22" s="136">
        <f t="shared" si="14"/>
        <v>498539</v>
      </c>
      <c r="BP22" s="136">
        <f t="shared" si="15"/>
        <v>191492</v>
      </c>
      <c r="BQ22" s="136">
        <v>95873</v>
      </c>
      <c r="BR22" s="136">
        <v>0</v>
      </c>
      <c r="BS22" s="136">
        <v>95619</v>
      </c>
      <c r="BT22" s="136">
        <v>0</v>
      </c>
      <c r="BU22" s="136">
        <f t="shared" si="16"/>
        <v>264115</v>
      </c>
      <c r="BV22" s="136">
        <v>0</v>
      </c>
      <c r="BW22" s="136">
        <v>264115</v>
      </c>
      <c r="BX22" s="136">
        <v>0</v>
      </c>
      <c r="BY22" s="136">
        <v>0</v>
      </c>
      <c r="BZ22" s="136">
        <f t="shared" si="17"/>
        <v>42932</v>
      </c>
      <c r="CA22" s="136">
        <v>31000</v>
      </c>
      <c r="CB22" s="136">
        <v>0</v>
      </c>
      <c r="CC22" s="136">
        <v>0</v>
      </c>
      <c r="CD22" s="136">
        <v>11932</v>
      </c>
      <c r="CE22" s="137" t="s">
        <v>586</v>
      </c>
      <c r="CF22" s="136">
        <v>0</v>
      </c>
      <c r="CG22" s="136">
        <v>213381</v>
      </c>
      <c r="CH22" s="136">
        <f t="shared" si="18"/>
        <v>848773</v>
      </c>
      <c r="CI22" s="136">
        <f aca="true" t="shared" si="64" ref="CI22:CO22">SUM(AE22,+BG22)</f>
        <v>817436</v>
      </c>
      <c r="CJ22" s="136">
        <f t="shared" si="64"/>
        <v>789482</v>
      </c>
      <c r="CK22" s="136">
        <f t="shared" si="64"/>
        <v>0</v>
      </c>
      <c r="CL22" s="136">
        <f t="shared" si="64"/>
        <v>385252</v>
      </c>
      <c r="CM22" s="136">
        <f t="shared" si="64"/>
        <v>274263</v>
      </c>
      <c r="CN22" s="136">
        <f t="shared" si="64"/>
        <v>129967</v>
      </c>
      <c r="CO22" s="136">
        <f t="shared" si="64"/>
        <v>27954</v>
      </c>
      <c r="CP22" s="137" t="s">
        <v>586</v>
      </c>
      <c r="CQ22" s="136">
        <f aca="true" t="shared" si="65" ref="CQ22:DF22">SUM(AM22,+BO22)</f>
        <v>3720389</v>
      </c>
      <c r="CR22" s="136">
        <f t="shared" si="65"/>
        <v>1120117</v>
      </c>
      <c r="CS22" s="136">
        <f t="shared" si="65"/>
        <v>792612</v>
      </c>
      <c r="CT22" s="136">
        <f t="shared" si="65"/>
        <v>0</v>
      </c>
      <c r="CU22" s="136">
        <f t="shared" si="65"/>
        <v>319847</v>
      </c>
      <c r="CV22" s="136">
        <f t="shared" si="65"/>
        <v>7658</v>
      </c>
      <c r="CW22" s="136">
        <f t="shared" si="65"/>
        <v>1498757</v>
      </c>
      <c r="CX22" s="136">
        <f t="shared" si="65"/>
        <v>0</v>
      </c>
      <c r="CY22" s="136">
        <f t="shared" si="65"/>
        <v>1342393</v>
      </c>
      <c r="CZ22" s="136">
        <f t="shared" si="65"/>
        <v>156364</v>
      </c>
      <c r="DA22" s="136">
        <f t="shared" si="65"/>
        <v>0</v>
      </c>
      <c r="DB22" s="136">
        <f t="shared" si="65"/>
        <v>1094991</v>
      </c>
      <c r="DC22" s="136">
        <f t="shared" si="65"/>
        <v>31007</v>
      </c>
      <c r="DD22" s="136">
        <f t="shared" si="65"/>
        <v>755838</v>
      </c>
      <c r="DE22" s="136">
        <f t="shared" si="65"/>
        <v>23447</v>
      </c>
      <c r="DF22" s="136">
        <f t="shared" si="65"/>
        <v>284699</v>
      </c>
      <c r="DG22" s="137" t="s">
        <v>586</v>
      </c>
      <c r="DH22" s="136">
        <f t="shared" si="21"/>
        <v>6524</v>
      </c>
      <c r="DI22" s="136">
        <f t="shared" si="22"/>
        <v>541216</v>
      </c>
      <c r="DJ22" s="136">
        <f t="shared" si="23"/>
        <v>5079041</v>
      </c>
    </row>
    <row r="23" spans="1:114" s="139" customFormat="1" ht="12" customHeight="1">
      <c r="A23" s="134" t="s">
        <v>462</v>
      </c>
      <c r="B23" s="135" t="s">
        <v>463</v>
      </c>
      <c r="C23" s="134" t="s">
        <v>435</v>
      </c>
      <c r="D23" s="136">
        <f t="shared" si="0"/>
        <v>1694750</v>
      </c>
      <c r="E23" s="136">
        <f t="shared" si="1"/>
        <v>1217311</v>
      </c>
      <c r="F23" s="136">
        <v>0</v>
      </c>
      <c r="G23" s="136">
        <v>12371</v>
      </c>
      <c r="H23" s="136">
        <v>266400</v>
      </c>
      <c r="I23" s="136">
        <v>728327</v>
      </c>
      <c r="J23" s="136">
        <v>4360163</v>
      </c>
      <c r="K23" s="136">
        <v>210213</v>
      </c>
      <c r="L23" s="136">
        <v>477439</v>
      </c>
      <c r="M23" s="136">
        <f t="shared" si="2"/>
        <v>57141</v>
      </c>
      <c r="N23" s="136">
        <f t="shared" si="3"/>
        <v>35960</v>
      </c>
      <c r="O23" s="136">
        <v>0</v>
      </c>
      <c r="P23" s="136">
        <v>0</v>
      </c>
      <c r="Q23" s="136">
        <v>0</v>
      </c>
      <c r="R23" s="136">
        <v>31210</v>
      </c>
      <c r="S23" s="136">
        <v>795205</v>
      </c>
      <c r="T23" s="136">
        <v>4750</v>
      </c>
      <c r="U23" s="136">
        <v>21181</v>
      </c>
      <c r="V23" s="136">
        <f aca="true" t="shared" si="66" ref="V23:AD23">+SUM(D23,M23)</f>
        <v>1751891</v>
      </c>
      <c r="W23" s="136">
        <f t="shared" si="66"/>
        <v>1253271</v>
      </c>
      <c r="X23" s="136">
        <f t="shared" si="66"/>
        <v>0</v>
      </c>
      <c r="Y23" s="136">
        <f t="shared" si="66"/>
        <v>12371</v>
      </c>
      <c r="Z23" s="136">
        <f t="shared" si="66"/>
        <v>266400</v>
      </c>
      <c r="AA23" s="136">
        <f t="shared" si="66"/>
        <v>759537</v>
      </c>
      <c r="AB23" s="136">
        <f t="shared" si="66"/>
        <v>5155368</v>
      </c>
      <c r="AC23" s="136">
        <f t="shared" si="66"/>
        <v>214963</v>
      </c>
      <c r="AD23" s="136">
        <f t="shared" si="66"/>
        <v>498620</v>
      </c>
      <c r="AE23" s="136">
        <f t="shared" si="5"/>
        <v>1208292</v>
      </c>
      <c r="AF23" s="136">
        <f t="shared" si="6"/>
        <v>1177642</v>
      </c>
      <c r="AG23" s="136">
        <v>0</v>
      </c>
      <c r="AH23" s="136">
        <v>1170401</v>
      </c>
      <c r="AI23" s="136">
        <v>7241</v>
      </c>
      <c r="AJ23" s="136">
        <v>0</v>
      </c>
      <c r="AK23" s="136">
        <v>30650</v>
      </c>
      <c r="AL23" s="137" t="s">
        <v>586</v>
      </c>
      <c r="AM23" s="136">
        <f t="shared" si="7"/>
        <v>4715718</v>
      </c>
      <c r="AN23" s="136">
        <f t="shared" si="8"/>
        <v>989722</v>
      </c>
      <c r="AO23" s="136">
        <v>568377</v>
      </c>
      <c r="AP23" s="136">
        <v>0</v>
      </c>
      <c r="AQ23" s="136">
        <v>391345</v>
      </c>
      <c r="AR23" s="136">
        <v>30000</v>
      </c>
      <c r="AS23" s="136">
        <f t="shared" si="9"/>
        <v>1988020</v>
      </c>
      <c r="AT23" s="136">
        <v>0</v>
      </c>
      <c r="AU23" s="136">
        <v>1886853</v>
      </c>
      <c r="AV23" s="136">
        <v>101167</v>
      </c>
      <c r="AW23" s="136">
        <v>0</v>
      </c>
      <c r="AX23" s="136">
        <f t="shared" si="10"/>
        <v>1737976</v>
      </c>
      <c r="AY23" s="136">
        <v>0</v>
      </c>
      <c r="AZ23" s="136">
        <v>1702695</v>
      </c>
      <c r="BA23" s="136">
        <v>14868</v>
      </c>
      <c r="BB23" s="136">
        <v>20413</v>
      </c>
      <c r="BC23" s="137" t="s">
        <v>586</v>
      </c>
      <c r="BD23" s="136">
        <v>0</v>
      </c>
      <c r="BE23" s="136">
        <v>130903</v>
      </c>
      <c r="BF23" s="136">
        <f t="shared" si="11"/>
        <v>6054913</v>
      </c>
      <c r="BG23" s="136">
        <f t="shared" si="12"/>
        <v>10813</v>
      </c>
      <c r="BH23" s="136">
        <f t="shared" si="13"/>
        <v>10813</v>
      </c>
      <c r="BI23" s="136">
        <v>0</v>
      </c>
      <c r="BJ23" s="136">
        <v>10813</v>
      </c>
      <c r="BK23" s="136">
        <v>0</v>
      </c>
      <c r="BL23" s="136">
        <v>0</v>
      </c>
      <c r="BM23" s="136">
        <v>0</v>
      </c>
      <c r="BN23" s="137" t="s">
        <v>586</v>
      </c>
      <c r="BO23" s="136">
        <f t="shared" si="14"/>
        <v>824198</v>
      </c>
      <c r="BP23" s="136">
        <f t="shared" si="15"/>
        <v>261132</v>
      </c>
      <c r="BQ23" s="136">
        <v>134271</v>
      </c>
      <c r="BR23" s="136">
        <v>0</v>
      </c>
      <c r="BS23" s="136">
        <v>126861</v>
      </c>
      <c r="BT23" s="136">
        <v>0</v>
      </c>
      <c r="BU23" s="136">
        <f t="shared" si="16"/>
        <v>409835</v>
      </c>
      <c r="BV23" s="136">
        <v>0</v>
      </c>
      <c r="BW23" s="136">
        <v>409835</v>
      </c>
      <c r="BX23" s="136">
        <v>0</v>
      </c>
      <c r="BY23" s="136">
        <v>0</v>
      </c>
      <c r="BZ23" s="136">
        <f t="shared" si="17"/>
        <v>153231</v>
      </c>
      <c r="CA23" s="136">
        <v>0</v>
      </c>
      <c r="CB23" s="136">
        <v>143933</v>
      </c>
      <c r="CC23" s="136">
        <v>4528</v>
      </c>
      <c r="CD23" s="136">
        <v>4770</v>
      </c>
      <c r="CE23" s="137" t="s">
        <v>586</v>
      </c>
      <c r="CF23" s="136">
        <v>0</v>
      </c>
      <c r="CG23" s="136">
        <v>17335</v>
      </c>
      <c r="CH23" s="136">
        <f t="shared" si="18"/>
        <v>852346</v>
      </c>
      <c r="CI23" s="136">
        <f aca="true" t="shared" si="67" ref="CI23:CO23">SUM(AE23,+BG23)</f>
        <v>1219105</v>
      </c>
      <c r="CJ23" s="136">
        <f t="shared" si="67"/>
        <v>1188455</v>
      </c>
      <c r="CK23" s="136">
        <f t="shared" si="67"/>
        <v>0</v>
      </c>
      <c r="CL23" s="136">
        <f t="shared" si="67"/>
        <v>1181214</v>
      </c>
      <c r="CM23" s="136">
        <f t="shared" si="67"/>
        <v>7241</v>
      </c>
      <c r="CN23" s="136">
        <f t="shared" si="67"/>
        <v>0</v>
      </c>
      <c r="CO23" s="136">
        <f t="shared" si="67"/>
        <v>30650</v>
      </c>
      <c r="CP23" s="137" t="s">
        <v>586</v>
      </c>
      <c r="CQ23" s="136">
        <f aca="true" t="shared" si="68" ref="CQ23:DF23">SUM(AM23,+BO23)</f>
        <v>5539916</v>
      </c>
      <c r="CR23" s="136">
        <f t="shared" si="68"/>
        <v>1250854</v>
      </c>
      <c r="CS23" s="136">
        <f t="shared" si="68"/>
        <v>702648</v>
      </c>
      <c r="CT23" s="136">
        <f t="shared" si="68"/>
        <v>0</v>
      </c>
      <c r="CU23" s="136">
        <f t="shared" si="68"/>
        <v>518206</v>
      </c>
      <c r="CV23" s="136">
        <f t="shared" si="68"/>
        <v>30000</v>
      </c>
      <c r="CW23" s="136">
        <f t="shared" si="68"/>
        <v>2397855</v>
      </c>
      <c r="CX23" s="136">
        <f t="shared" si="68"/>
        <v>0</v>
      </c>
      <c r="CY23" s="136">
        <f t="shared" si="68"/>
        <v>2296688</v>
      </c>
      <c r="CZ23" s="136">
        <f t="shared" si="68"/>
        <v>101167</v>
      </c>
      <c r="DA23" s="136">
        <f t="shared" si="68"/>
        <v>0</v>
      </c>
      <c r="DB23" s="136">
        <f t="shared" si="68"/>
        <v>1891207</v>
      </c>
      <c r="DC23" s="136">
        <f t="shared" si="68"/>
        <v>0</v>
      </c>
      <c r="DD23" s="136">
        <f t="shared" si="68"/>
        <v>1846628</v>
      </c>
      <c r="DE23" s="136">
        <f t="shared" si="68"/>
        <v>19396</v>
      </c>
      <c r="DF23" s="136">
        <f t="shared" si="68"/>
        <v>25183</v>
      </c>
      <c r="DG23" s="137" t="s">
        <v>586</v>
      </c>
      <c r="DH23" s="136">
        <f t="shared" si="21"/>
        <v>0</v>
      </c>
      <c r="DI23" s="136">
        <f t="shared" si="22"/>
        <v>148238</v>
      </c>
      <c r="DJ23" s="136">
        <f t="shared" si="23"/>
        <v>6907259</v>
      </c>
    </row>
    <row r="24" spans="1:114" s="139" customFormat="1" ht="12" customHeight="1">
      <c r="A24" s="134" t="s">
        <v>465</v>
      </c>
      <c r="B24" s="135" t="s">
        <v>466</v>
      </c>
      <c r="C24" s="134" t="s">
        <v>467</v>
      </c>
      <c r="D24" s="136">
        <f t="shared" si="0"/>
        <v>847958</v>
      </c>
      <c r="E24" s="136">
        <f t="shared" si="1"/>
        <v>731677</v>
      </c>
      <c r="F24" s="136">
        <v>0</v>
      </c>
      <c r="G24" s="136">
        <v>3020</v>
      </c>
      <c r="H24" s="136">
        <v>0</v>
      </c>
      <c r="I24" s="136">
        <v>613988</v>
      </c>
      <c r="J24" s="136">
        <v>3117184</v>
      </c>
      <c r="K24" s="136">
        <v>114669</v>
      </c>
      <c r="L24" s="136">
        <v>116281</v>
      </c>
      <c r="M24" s="136">
        <f t="shared" si="2"/>
        <v>157478</v>
      </c>
      <c r="N24" s="136">
        <f t="shared" si="3"/>
        <v>115716</v>
      </c>
      <c r="O24" s="136">
        <v>0</v>
      </c>
      <c r="P24" s="136">
        <v>0</v>
      </c>
      <c r="Q24" s="136">
        <v>0</v>
      </c>
      <c r="R24" s="136">
        <v>11065</v>
      </c>
      <c r="S24" s="136">
        <v>591918</v>
      </c>
      <c r="T24" s="136">
        <v>104651</v>
      </c>
      <c r="U24" s="136">
        <v>41762</v>
      </c>
      <c r="V24" s="136">
        <f aca="true" t="shared" si="69" ref="V24:AD24">+SUM(D24,M24)</f>
        <v>1005436</v>
      </c>
      <c r="W24" s="136">
        <f t="shared" si="69"/>
        <v>847393</v>
      </c>
      <c r="X24" s="136">
        <f t="shared" si="69"/>
        <v>0</v>
      </c>
      <c r="Y24" s="136">
        <f t="shared" si="69"/>
        <v>3020</v>
      </c>
      <c r="Z24" s="136">
        <f t="shared" si="69"/>
        <v>0</v>
      </c>
      <c r="AA24" s="136">
        <f t="shared" si="69"/>
        <v>625053</v>
      </c>
      <c r="AB24" s="136">
        <f t="shared" si="69"/>
        <v>3709102</v>
      </c>
      <c r="AC24" s="136">
        <f t="shared" si="69"/>
        <v>219320</v>
      </c>
      <c r="AD24" s="136">
        <f t="shared" si="69"/>
        <v>158043</v>
      </c>
      <c r="AE24" s="136">
        <f t="shared" si="5"/>
        <v>515</v>
      </c>
      <c r="AF24" s="136">
        <f t="shared" si="6"/>
        <v>515</v>
      </c>
      <c r="AG24" s="136">
        <v>0</v>
      </c>
      <c r="AH24" s="136">
        <v>515</v>
      </c>
      <c r="AI24" s="136">
        <v>0</v>
      </c>
      <c r="AJ24" s="136">
        <v>0</v>
      </c>
      <c r="AK24" s="136">
        <v>0</v>
      </c>
      <c r="AL24" s="137" t="s">
        <v>586</v>
      </c>
      <c r="AM24" s="136">
        <f t="shared" si="7"/>
        <v>3423412</v>
      </c>
      <c r="AN24" s="136">
        <f t="shared" si="8"/>
        <v>364996</v>
      </c>
      <c r="AO24" s="136">
        <v>219911</v>
      </c>
      <c r="AP24" s="136">
        <v>14112</v>
      </c>
      <c r="AQ24" s="136">
        <v>118603</v>
      </c>
      <c r="AR24" s="136">
        <v>12370</v>
      </c>
      <c r="AS24" s="136">
        <f t="shared" si="9"/>
        <v>1561121</v>
      </c>
      <c r="AT24" s="136">
        <v>4698</v>
      </c>
      <c r="AU24" s="136">
        <v>1403731</v>
      </c>
      <c r="AV24" s="136">
        <v>152692</v>
      </c>
      <c r="AW24" s="136">
        <v>8424</v>
      </c>
      <c r="AX24" s="136">
        <f t="shared" si="10"/>
        <v>1455133</v>
      </c>
      <c r="AY24" s="136">
        <v>338338</v>
      </c>
      <c r="AZ24" s="136">
        <v>1063310</v>
      </c>
      <c r="BA24" s="136">
        <v>47525</v>
      </c>
      <c r="BB24" s="136">
        <v>5960</v>
      </c>
      <c r="BC24" s="137" t="s">
        <v>586</v>
      </c>
      <c r="BD24" s="136">
        <v>33738</v>
      </c>
      <c r="BE24" s="136">
        <v>541215</v>
      </c>
      <c r="BF24" s="136">
        <f t="shared" si="11"/>
        <v>3965142</v>
      </c>
      <c r="BG24" s="136">
        <f t="shared" si="12"/>
        <v>127609</v>
      </c>
      <c r="BH24" s="136">
        <f t="shared" si="13"/>
        <v>125750</v>
      </c>
      <c r="BI24" s="136">
        <v>0</v>
      </c>
      <c r="BJ24" s="136">
        <v>114450</v>
      </c>
      <c r="BK24" s="136">
        <v>0</v>
      </c>
      <c r="BL24" s="136">
        <v>11300</v>
      </c>
      <c r="BM24" s="136">
        <v>1859</v>
      </c>
      <c r="BN24" s="137" t="s">
        <v>586</v>
      </c>
      <c r="BO24" s="136">
        <f t="shared" si="14"/>
        <v>529903</v>
      </c>
      <c r="BP24" s="136">
        <f t="shared" si="15"/>
        <v>72586</v>
      </c>
      <c r="BQ24" s="136">
        <v>72586</v>
      </c>
      <c r="BR24" s="136">
        <v>0</v>
      </c>
      <c r="BS24" s="136">
        <v>0</v>
      </c>
      <c r="BT24" s="136">
        <v>0</v>
      </c>
      <c r="BU24" s="136">
        <f t="shared" si="16"/>
        <v>250804</v>
      </c>
      <c r="BV24" s="136">
        <v>7146</v>
      </c>
      <c r="BW24" s="136">
        <v>243561</v>
      </c>
      <c r="BX24" s="136">
        <v>97</v>
      </c>
      <c r="BY24" s="136">
        <v>0</v>
      </c>
      <c r="BZ24" s="136">
        <f t="shared" si="17"/>
        <v>206446</v>
      </c>
      <c r="CA24" s="136">
        <v>0</v>
      </c>
      <c r="CB24" s="136">
        <v>187101</v>
      </c>
      <c r="CC24" s="136">
        <v>4224</v>
      </c>
      <c r="CD24" s="136">
        <v>15121</v>
      </c>
      <c r="CE24" s="137" t="s">
        <v>586</v>
      </c>
      <c r="CF24" s="136">
        <v>67</v>
      </c>
      <c r="CG24" s="136">
        <v>91884</v>
      </c>
      <c r="CH24" s="136">
        <f t="shared" si="18"/>
        <v>749396</v>
      </c>
      <c r="CI24" s="136">
        <f aca="true" t="shared" si="70" ref="CI24:CO24">SUM(AE24,+BG24)</f>
        <v>128124</v>
      </c>
      <c r="CJ24" s="136">
        <f t="shared" si="70"/>
        <v>126265</v>
      </c>
      <c r="CK24" s="136">
        <f t="shared" si="70"/>
        <v>0</v>
      </c>
      <c r="CL24" s="136">
        <f t="shared" si="70"/>
        <v>114965</v>
      </c>
      <c r="CM24" s="136">
        <f t="shared" si="70"/>
        <v>0</v>
      </c>
      <c r="CN24" s="136">
        <f t="shared" si="70"/>
        <v>11300</v>
      </c>
      <c r="CO24" s="136">
        <f t="shared" si="70"/>
        <v>1859</v>
      </c>
      <c r="CP24" s="137" t="s">
        <v>586</v>
      </c>
      <c r="CQ24" s="136">
        <f aca="true" t="shared" si="71" ref="CQ24:DF24">SUM(AM24,+BO24)</f>
        <v>3953315</v>
      </c>
      <c r="CR24" s="136">
        <f t="shared" si="71"/>
        <v>437582</v>
      </c>
      <c r="CS24" s="136">
        <f t="shared" si="71"/>
        <v>292497</v>
      </c>
      <c r="CT24" s="136">
        <f t="shared" si="71"/>
        <v>14112</v>
      </c>
      <c r="CU24" s="136">
        <f t="shared" si="71"/>
        <v>118603</v>
      </c>
      <c r="CV24" s="136">
        <f t="shared" si="71"/>
        <v>12370</v>
      </c>
      <c r="CW24" s="136">
        <f t="shared" si="71"/>
        <v>1811925</v>
      </c>
      <c r="CX24" s="136">
        <f t="shared" si="71"/>
        <v>11844</v>
      </c>
      <c r="CY24" s="136">
        <f t="shared" si="71"/>
        <v>1647292</v>
      </c>
      <c r="CZ24" s="136">
        <f t="shared" si="71"/>
        <v>152789</v>
      </c>
      <c r="DA24" s="136">
        <f t="shared" si="71"/>
        <v>8424</v>
      </c>
      <c r="DB24" s="136">
        <f t="shared" si="71"/>
        <v>1661579</v>
      </c>
      <c r="DC24" s="136">
        <f t="shared" si="71"/>
        <v>338338</v>
      </c>
      <c r="DD24" s="136">
        <f t="shared" si="71"/>
        <v>1250411</v>
      </c>
      <c r="DE24" s="136">
        <f t="shared" si="71"/>
        <v>51749</v>
      </c>
      <c r="DF24" s="136">
        <f t="shared" si="71"/>
        <v>21081</v>
      </c>
      <c r="DG24" s="137" t="s">
        <v>586</v>
      </c>
      <c r="DH24" s="136">
        <f t="shared" si="21"/>
        <v>33805</v>
      </c>
      <c r="DI24" s="136">
        <f t="shared" si="22"/>
        <v>633099</v>
      </c>
      <c r="DJ24" s="136">
        <f t="shared" si="23"/>
        <v>4714538</v>
      </c>
    </row>
    <row r="25" spans="1:114" s="139" customFormat="1" ht="12" customHeight="1">
      <c r="A25" s="134" t="s">
        <v>314</v>
      </c>
      <c r="B25" s="135" t="s">
        <v>315</v>
      </c>
      <c r="C25" s="134" t="s">
        <v>285</v>
      </c>
      <c r="D25" s="136">
        <f t="shared" si="0"/>
        <v>1203183</v>
      </c>
      <c r="E25" s="136">
        <f t="shared" si="1"/>
        <v>896354</v>
      </c>
      <c r="F25" s="136">
        <v>2036</v>
      </c>
      <c r="G25" s="136">
        <v>311</v>
      </c>
      <c r="H25" s="136">
        <v>219900</v>
      </c>
      <c r="I25" s="136">
        <v>553040</v>
      </c>
      <c r="J25" s="136">
        <v>2653273</v>
      </c>
      <c r="K25" s="136">
        <v>121067</v>
      </c>
      <c r="L25" s="136">
        <v>306829</v>
      </c>
      <c r="M25" s="136">
        <f t="shared" si="2"/>
        <v>192499</v>
      </c>
      <c r="N25" s="136">
        <f t="shared" si="3"/>
        <v>110107</v>
      </c>
      <c r="O25" s="136">
        <v>0</v>
      </c>
      <c r="P25" s="136">
        <v>0</v>
      </c>
      <c r="Q25" s="136">
        <v>0</v>
      </c>
      <c r="R25" s="136">
        <v>72674</v>
      </c>
      <c r="S25" s="136">
        <v>694110</v>
      </c>
      <c r="T25" s="136">
        <v>37433</v>
      </c>
      <c r="U25" s="136">
        <v>82392</v>
      </c>
      <c r="V25" s="136">
        <f aca="true" t="shared" si="72" ref="V25:AD26">+SUM(D25,M25)</f>
        <v>1395682</v>
      </c>
      <c r="W25" s="136">
        <f t="shared" si="72"/>
        <v>1006461</v>
      </c>
      <c r="X25" s="136">
        <f t="shared" si="72"/>
        <v>2036</v>
      </c>
      <c r="Y25" s="136">
        <f t="shared" si="72"/>
        <v>311</v>
      </c>
      <c r="Z25" s="136">
        <f t="shared" si="72"/>
        <v>219900</v>
      </c>
      <c r="AA25" s="136">
        <f t="shared" si="72"/>
        <v>625714</v>
      </c>
      <c r="AB25" s="136">
        <f t="shared" si="72"/>
        <v>3347383</v>
      </c>
      <c r="AC25" s="136">
        <f t="shared" si="72"/>
        <v>158500</v>
      </c>
      <c r="AD25" s="136">
        <f t="shared" si="72"/>
        <v>389221</v>
      </c>
      <c r="AE25" s="136">
        <f t="shared" si="5"/>
        <v>106477</v>
      </c>
      <c r="AF25" s="136">
        <f t="shared" si="6"/>
        <v>4085</v>
      </c>
      <c r="AG25" s="136">
        <v>0</v>
      </c>
      <c r="AH25" s="136">
        <v>4085</v>
      </c>
      <c r="AI25" s="136">
        <v>0</v>
      </c>
      <c r="AJ25" s="136">
        <v>0</v>
      </c>
      <c r="AK25" s="136">
        <v>102392</v>
      </c>
      <c r="AL25" s="137" t="s">
        <v>586</v>
      </c>
      <c r="AM25" s="136">
        <f t="shared" si="7"/>
        <v>2931499</v>
      </c>
      <c r="AN25" s="136">
        <f t="shared" si="8"/>
        <v>491836</v>
      </c>
      <c r="AO25" s="136">
        <v>282267</v>
      </c>
      <c r="AP25" s="136">
        <v>34977</v>
      </c>
      <c r="AQ25" s="136">
        <v>174592</v>
      </c>
      <c r="AR25" s="136">
        <v>0</v>
      </c>
      <c r="AS25" s="136">
        <f t="shared" si="9"/>
        <v>1249599</v>
      </c>
      <c r="AT25" s="136">
        <v>7916</v>
      </c>
      <c r="AU25" s="136">
        <v>1239448</v>
      </c>
      <c r="AV25" s="136">
        <v>2235</v>
      </c>
      <c r="AW25" s="136">
        <v>10185</v>
      </c>
      <c r="AX25" s="136">
        <f t="shared" si="10"/>
        <v>1179879</v>
      </c>
      <c r="AY25" s="136">
        <v>165255</v>
      </c>
      <c r="AZ25" s="136">
        <v>558152</v>
      </c>
      <c r="BA25" s="136">
        <v>349397</v>
      </c>
      <c r="BB25" s="136">
        <v>107075</v>
      </c>
      <c r="BC25" s="137" t="s">
        <v>586</v>
      </c>
      <c r="BD25" s="136">
        <v>0</v>
      </c>
      <c r="BE25" s="136">
        <v>818480</v>
      </c>
      <c r="BF25" s="136">
        <f t="shared" si="11"/>
        <v>3856456</v>
      </c>
      <c r="BG25" s="136">
        <f t="shared" si="12"/>
        <v>8348</v>
      </c>
      <c r="BH25" s="136">
        <f t="shared" si="13"/>
        <v>8348</v>
      </c>
      <c r="BI25" s="136">
        <v>0</v>
      </c>
      <c r="BJ25" s="136">
        <v>8348</v>
      </c>
      <c r="BK25" s="136">
        <v>0</v>
      </c>
      <c r="BL25" s="136">
        <v>0</v>
      </c>
      <c r="BM25" s="136">
        <v>0</v>
      </c>
      <c r="BN25" s="137" t="s">
        <v>586</v>
      </c>
      <c r="BO25" s="136">
        <f t="shared" si="14"/>
        <v>795847</v>
      </c>
      <c r="BP25" s="136">
        <f t="shared" si="15"/>
        <v>147990</v>
      </c>
      <c r="BQ25" s="136">
        <v>61022</v>
      </c>
      <c r="BR25" s="136">
        <v>0</v>
      </c>
      <c r="BS25" s="136">
        <v>86968</v>
      </c>
      <c r="BT25" s="136">
        <v>0</v>
      </c>
      <c r="BU25" s="136">
        <f t="shared" si="16"/>
        <v>280656</v>
      </c>
      <c r="BV25" s="136">
        <v>0</v>
      </c>
      <c r="BW25" s="136">
        <v>280656</v>
      </c>
      <c r="BX25" s="136">
        <v>0</v>
      </c>
      <c r="BY25" s="136">
        <v>0</v>
      </c>
      <c r="BZ25" s="136">
        <f t="shared" si="17"/>
        <v>367201</v>
      </c>
      <c r="CA25" s="136">
        <v>4000</v>
      </c>
      <c r="CB25" s="136">
        <v>48203</v>
      </c>
      <c r="CC25" s="136">
        <v>46474</v>
      </c>
      <c r="CD25" s="136">
        <v>268524</v>
      </c>
      <c r="CE25" s="137" t="s">
        <v>586</v>
      </c>
      <c r="CF25" s="136">
        <v>0</v>
      </c>
      <c r="CG25" s="136">
        <v>82414</v>
      </c>
      <c r="CH25" s="136">
        <f t="shared" si="18"/>
        <v>886609</v>
      </c>
      <c r="CI25" s="136">
        <f aca="true" t="shared" si="73" ref="CI25:CO25">SUM(AE25,+BG25)</f>
        <v>114825</v>
      </c>
      <c r="CJ25" s="136">
        <f t="shared" si="73"/>
        <v>12433</v>
      </c>
      <c r="CK25" s="136">
        <f t="shared" si="73"/>
        <v>0</v>
      </c>
      <c r="CL25" s="136">
        <f t="shared" si="73"/>
        <v>12433</v>
      </c>
      <c r="CM25" s="136">
        <f t="shared" si="73"/>
        <v>0</v>
      </c>
      <c r="CN25" s="136">
        <f t="shared" si="73"/>
        <v>0</v>
      </c>
      <c r="CO25" s="136">
        <f t="shared" si="73"/>
        <v>102392</v>
      </c>
      <c r="CP25" s="137" t="s">
        <v>586</v>
      </c>
      <c r="CQ25" s="136">
        <f aca="true" t="shared" si="74" ref="CQ25:DF26">SUM(AM25,+BO25)</f>
        <v>3727346</v>
      </c>
      <c r="CR25" s="136">
        <f t="shared" si="74"/>
        <v>639826</v>
      </c>
      <c r="CS25" s="136">
        <f t="shared" si="74"/>
        <v>343289</v>
      </c>
      <c r="CT25" s="136">
        <f t="shared" si="74"/>
        <v>34977</v>
      </c>
      <c r="CU25" s="136">
        <f t="shared" si="74"/>
        <v>261560</v>
      </c>
      <c r="CV25" s="136">
        <f t="shared" si="74"/>
        <v>0</v>
      </c>
      <c r="CW25" s="136">
        <f t="shared" si="74"/>
        <v>1530255</v>
      </c>
      <c r="CX25" s="136">
        <f t="shared" si="74"/>
        <v>7916</v>
      </c>
      <c r="CY25" s="136">
        <f t="shared" si="74"/>
        <v>1520104</v>
      </c>
      <c r="CZ25" s="136">
        <f t="shared" si="74"/>
        <v>2235</v>
      </c>
      <c r="DA25" s="136">
        <f t="shared" si="74"/>
        <v>10185</v>
      </c>
      <c r="DB25" s="136">
        <f t="shared" si="74"/>
        <v>1547080</v>
      </c>
      <c r="DC25" s="136">
        <f t="shared" si="74"/>
        <v>169255</v>
      </c>
      <c r="DD25" s="136">
        <f t="shared" si="74"/>
        <v>606355</v>
      </c>
      <c r="DE25" s="136">
        <f t="shared" si="74"/>
        <v>395871</v>
      </c>
      <c r="DF25" s="136">
        <f t="shared" si="74"/>
        <v>375599</v>
      </c>
      <c r="DG25" s="137" t="s">
        <v>586</v>
      </c>
      <c r="DH25" s="136">
        <f t="shared" si="21"/>
        <v>0</v>
      </c>
      <c r="DI25" s="136">
        <f t="shared" si="22"/>
        <v>900894</v>
      </c>
      <c r="DJ25" s="136">
        <f t="shared" si="23"/>
        <v>4743065</v>
      </c>
    </row>
    <row r="26" spans="1:114" s="139" customFormat="1" ht="12" customHeight="1">
      <c r="A26" s="134" t="s">
        <v>316</v>
      </c>
      <c r="B26" s="135" t="s">
        <v>317</v>
      </c>
      <c r="C26" s="134" t="s">
        <v>285</v>
      </c>
      <c r="D26" s="136">
        <f t="shared" si="0"/>
        <v>3132276</v>
      </c>
      <c r="E26" s="136">
        <f t="shared" si="1"/>
        <v>3023386</v>
      </c>
      <c r="F26" s="136">
        <v>24273</v>
      </c>
      <c r="G26" s="136">
        <v>0</v>
      </c>
      <c r="H26" s="136">
        <v>48900</v>
      </c>
      <c r="I26" s="136">
        <v>2322754</v>
      </c>
      <c r="J26" s="136">
        <v>5558837</v>
      </c>
      <c r="K26" s="136">
        <v>627459</v>
      </c>
      <c r="L26" s="136">
        <v>108890</v>
      </c>
      <c r="M26" s="136">
        <f t="shared" si="2"/>
        <v>1278421</v>
      </c>
      <c r="N26" s="136">
        <f t="shared" si="3"/>
        <v>915311</v>
      </c>
      <c r="O26" s="136">
        <v>2835</v>
      </c>
      <c r="P26" s="136">
        <v>0</v>
      </c>
      <c r="Q26" s="136">
        <v>124300</v>
      </c>
      <c r="R26" s="136">
        <v>625412</v>
      </c>
      <c r="S26" s="136">
        <v>2718118</v>
      </c>
      <c r="T26" s="136">
        <v>162764</v>
      </c>
      <c r="U26" s="136">
        <v>363110</v>
      </c>
      <c r="V26" s="136">
        <f t="shared" si="72"/>
        <v>4410697</v>
      </c>
      <c r="W26" s="136">
        <f t="shared" si="72"/>
        <v>3938697</v>
      </c>
      <c r="X26" s="136">
        <f t="shared" si="72"/>
        <v>27108</v>
      </c>
      <c r="Y26" s="136">
        <f t="shared" si="72"/>
        <v>0</v>
      </c>
      <c r="Z26" s="136">
        <f t="shared" si="72"/>
        <v>173200</v>
      </c>
      <c r="AA26" s="136">
        <f t="shared" si="72"/>
        <v>2948166</v>
      </c>
      <c r="AB26" s="136">
        <f t="shared" si="72"/>
        <v>8276955</v>
      </c>
      <c r="AC26" s="136">
        <f t="shared" si="72"/>
        <v>790223</v>
      </c>
      <c r="AD26" s="136">
        <f t="shared" si="72"/>
        <v>472000</v>
      </c>
      <c r="AE26" s="136">
        <f t="shared" si="5"/>
        <v>319940</v>
      </c>
      <c r="AF26" s="136">
        <f t="shared" si="6"/>
        <v>283163</v>
      </c>
      <c r="AG26" s="136">
        <v>0</v>
      </c>
      <c r="AH26" s="136">
        <v>266227</v>
      </c>
      <c r="AI26" s="136">
        <v>16936</v>
      </c>
      <c r="AJ26" s="136">
        <v>0</v>
      </c>
      <c r="AK26" s="136">
        <v>36777</v>
      </c>
      <c r="AL26" s="137" t="s">
        <v>586</v>
      </c>
      <c r="AM26" s="136">
        <f t="shared" si="7"/>
        <v>7549602</v>
      </c>
      <c r="AN26" s="136">
        <f t="shared" si="8"/>
        <v>1280377</v>
      </c>
      <c r="AO26" s="136">
        <v>752897</v>
      </c>
      <c r="AP26" s="136">
        <v>0</v>
      </c>
      <c r="AQ26" s="136">
        <v>501695</v>
      </c>
      <c r="AR26" s="136">
        <v>25785</v>
      </c>
      <c r="AS26" s="136">
        <f t="shared" si="9"/>
        <v>3292512</v>
      </c>
      <c r="AT26" s="136">
        <v>0</v>
      </c>
      <c r="AU26" s="136">
        <v>3232199</v>
      </c>
      <c r="AV26" s="136">
        <v>60313</v>
      </c>
      <c r="AW26" s="136">
        <v>4305</v>
      </c>
      <c r="AX26" s="136">
        <f t="shared" si="10"/>
        <v>2933788</v>
      </c>
      <c r="AY26" s="136">
        <v>283564</v>
      </c>
      <c r="AZ26" s="136">
        <v>2278082</v>
      </c>
      <c r="BA26" s="136">
        <v>311771</v>
      </c>
      <c r="BB26" s="136">
        <v>60371</v>
      </c>
      <c r="BC26" s="137" t="s">
        <v>586</v>
      </c>
      <c r="BD26" s="136">
        <v>38620</v>
      </c>
      <c r="BE26" s="136">
        <v>821571</v>
      </c>
      <c r="BF26" s="136">
        <f t="shared" si="11"/>
        <v>8691113</v>
      </c>
      <c r="BG26" s="136">
        <f t="shared" si="12"/>
        <v>311390</v>
      </c>
      <c r="BH26" s="136">
        <f t="shared" si="13"/>
        <v>308198</v>
      </c>
      <c r="BI26" s="136">
        <v>31944</v>
      </c>
      <c r="BJ26" s="136">
        <v>161498</v>
      </c>
      <c r="BK26" s="136">
        <v>0</v>
      </c>
      <c r="BL26" s="136">
        <v>114756</v>
      </c>
      <c r="BM26" s="136">
        <v>3192</v>
      </c>
      <c r="BN26" s="137" t="s">
        <v>586</v>
      </c>
      <c r="BO26" s="136">
        <f t="shared" si="14"/>
        <v>3575241</v>
      </c>
      <c r="BP26" s="136">
        <f t="shared" si="15"/>
        <v>797003</v>
      </c>
      <c r="BQ26" s="136">
        <v>592047</v>
      </c>
      <c r="BR26" s="136">
        <v>32501</v>
      </c>
      <c r="BS26" s="136">
        <v>172455</v>
      </c>
      <c r="BT26" s="136">
        <v>0</v>
      </c>
      <c r="BU26" s="136">
        <f t="shared" si="16"/>
        <v>2150813</v>
      </c>
      <c r="BV26" s="136">
        <v>16900</v>
      </c>
      <c r="BW26" s="136">
        <v>2128169</v>
      </c>
      <c r="BX26" s="136">
        <v>5744</v>
      </c>
      <c r="BY26" s="136">
        <v>0</v>
      </c>
      <c r="BZ26" s="136">
        <f t="shared" si="17"/>
        <v>626900</v>
      </c>
      <c r="CA26" s="136">
        <v>150929</v>
      </c>
      <c r="CB26" s="136">
        <v>454207</v>
      </c>
      <c r="CC26" s="136">
        <v>16049</v>
      </c>
      <c r="CD26" s="136">
        <v>5715</v>
      </c>
      <c r="CE26" s="137" t="s">
        <v>586</v>
      </c>
      <c r="CF26" s="136">
        <v>525</v>
      </c>
      <c r="CG26" s="136">
        <v>109908</v>
      </c>
      <c r="CH26" s="136">
        <f t="shared" si="18"/>
        <v>3996539</v>
      </c>
      <c r="CI26" s="136">
        <f aca="true" t="shared" si="75" ref="CI26:CO26">SUM(AE26,+BG26)</f>
        <v>631330</v>
      </c>
      <c r="CJ26" s="136">
        <f t="shared" si="75"/>
        <v>591361</v>
      </c>
      <c r="CK26" s="136">
        <f t="shared" si="75"/>
        <v>31944</v>
      </c>
      <c r="CL26" s="136">
        <f t="shared" si="75"/>
        <v>427725</v>
      </c>
      <c r="CM26" s="136">
        <f t="shared" si="75"/>
        <v>16936</v>
      </c>
      <c r="CN26" s="136">
        <f t="shared" si="75"/>
        <v>114756</v>
      </c>
      <c r="CO26" s="136">
        <f t="shared" si="75"/>
        <v>39969</v>
      </c>
      <c r="CP26" s="137" t="s">
        <v>586</v>
      </c>
      <c r="CQ26" s="136">
        <f t="shared" si="74"/>
        <v>11124843</v>
      </c>
      <c r="CR26" s="136">
        <f t="shared" si="74"/>
        <v>2077380</v>
      </c>
      <c r="CS26" s="136">
        <f t="shared" si="74"/>
        <v>1344944</v>
      </c>
      <c r="CT26" s="136">
        <f t="shared" si="74"/>
        <v>32501</v>
      </c>
      <c r="CU26" s="136">
        <f t="shared" si="74"/>
        <v>674150</v>
      </c>
      <c r="CV26" s="136">
        <f t="shared" si="74"/>
        <v>25785</v>
      </c>
      <c r="CW26" s="136">
        <f t="shared" si="74"/>
        <v>5443325</v>
      </c>
      <c r="CX26" s="136">
        <f t="shared" si="74"/>
        <v>16900</v>
      </c>
      <c r="CY26" s="136">
        <f t="shared" si="74"/>
        <v>5360368</v>
      </c>
      <c r="CZ26" s="136">
        <f t="shared" si="74"/>
        <v>66057</v>
      </c>
      <c r="DA26" s="136">
        <f t="shared" si="74"/>
        <v>4305</v>
      </c>
      <c r="DB26" s="136">
        <f t="shared" si="74"/>
        <v>3560688</v>
      </c>
      <c r="DC26" s="136">
        <f t="shared" si="74"/>
        <v>434493</v>
      </c>
      <c r="DD26" s="136">
        <f t="shared" si="74"/>
        <v>2732289</v>
      </c>
      <c r="DE26" s="136">
        <f t="shared" si="74"/>
        <v>327820</v>
      </c>
      <c r="DF26" s="136">
        <f t="shared" si="74"/>
        <v>66086</v>
      </c>
      <c r="DG26" s="137" t="s">
        <v>586</v>
      </c>
      <c r="DH26" s="136">
        <f t="shared" si="21"/>
        <v>39145</v>
      </c>
      <c r="DI26" s="136">
        <f t="shared" si="22"/>
        <v>931479</v>
      </c>
      <c r="DJ26" s="136">
        <f t="shared" si="23"/>
        <v>12687652</v>
      </c>
    </row>
    <row r="27" spans="1:114" s="139" customFormat="1" ht="12" customHeight="1">
      <c r="A27" s="134" t="s">
        <v>473</v>
      </c>
      <c r="B27" s="135" t="s">
        <v>474</v>
      </c>
      <c r="C27" s="134" t="s">
        <v>475</v>
      </c>
      <c r="D27" s="136">
        <f t="shared" si="0"/>
        <v>1796305</v>
      </c>
      <c r="E27" s="136">
        <f t="shared" si="1"/>
        <v>1561642</v>
      </c>
      <c r="F27" s="136">
        <v>28729</v>
      </c>
      <c r="G27" s="136">
        <v>0</v>
      </c>
      <c r="H27" s="136">
        <v>0</v>
      </c>
      <c r="I27" s="136">
        <v>729826</v>
      </c>
      <c r="J27" s="136">
        <v>4921394</v>
      </c>
      <c r="K27" s="136">
        <v>803087</v>
      </c>
      <c r="L27" s="136">
        <v>234663</v>
      </c>
      <c r="M27" s="136">
        <f t="shared" si="2"/>
        <v>231643</v>
      </c>
      <c r="N27" s="136">
        <f t="shared" si="3"/>
        <v>81371</v>
      </c>
      <c r="O27" s="136">
        <v>0</v>
      </c>
      <c r="P27" s="136">
        <v>0</v>
      </c>
      <c r="Q27" s="136">
        <v>0</v>
      </c>
      <c r="R27" s="136">
        <v>81303</v>
      </c>
      <c r="S27" s="136">
        <v>1491399</v>
      </c>
      <c r="T27" s="136">
        <v>68</v>
      </c>
      <c r="U27" s="136">
        <v>150272</v>
      </c>
      <c r="V27" s="136">
        <f aca="true" t="shared" si="76" ref="V27:AD27">+SUM(D27,M27)</f>
        <v>2027948</v>
      </c>
      <c r="W27" s="136">
        <f t="shared" si="76"/>
        <v>1643013</v>
      </c>
      <c r="X27" s="136">
        <f t="shared" si="76"/>
        <v>28729</v>
      </c>
      <c r="Y27" s="136">
        <f t="shared" si="76"/>
        <v>0</v>
      </c>
      <c r="Z27" s="136">
        <f t="shared" si="76"/>
        <v>0</v>
      </c>
      <c r="AA27" s="136">
        <f t="shared" si="76"/>
        <v>811129</v>
      </c>
      <c r="AB27" s="136">
        <f t="shared" si="76"/>
        <v>6412793</v>
      </c>
      <c r="AC27" s="136">
        <f t="shared" si="76"/>
        <v>803155</v>
      </c>
      <c r="AD27" s="136">
        <f t="shared" si="76"/>
        <v>384935</v>
      </c>
      <c r="AE27" s="136">
        <f t="shared" si="5"/>
        <v>1051540</v>
      </c>
      <c r="AF27" s="136">
        <f t="shared" si="6"/>
        <v>822110</v>
      </c>
      <c r="AG27" s="136">
        <v>0</v>
      </c>
      <c r="AH27" s="136">
        <v>499673</v>
      </c>
      <c r="AI27" s="136">
        <v>322437</v>
      </c>
      <c r="AJ27" s="136">
        <v>0</v>
      </c>
      <c r="AK27" s="136">
        <v>229430</v>
      </c>
      <c r="AL27" s="137" t="s">
        <v>586</v>
      </c>
      <c r="AM27" s="136">
        <f t="shared" si="7"/>
        <v>5374124</v>
      </c>
      <c r="AN27" s="136">
        <f t="shared" si="8"/>
        <v>707644</v>
      </c>
      <c r="AO27" s="136">
        <v>560358</v>
      </c>
      <c r="AP27" s="136">
        <v>0</v>
      </c>
      <c r="AQ27" s="136">
        <v>147286</v>
      </c>
      <c r="AR27" s="136">
        <v>0</v>
      </c>
      <c r="AS27" s="136">
        <f t="shared" si="9"/>
        <v>2057060</v>
      </c>
      <c r="AT27" s="136">
        <v>0</v>
      </c>
      <c r="AU27" s="136">
        <v>2043124</v>
      </c>
      <c r="AV27" s="136">
        <v>13936</v>
      </c>
      <c r="AW27" s="136">
        <v>4098</v>
      </c>
      <c r="AX27" s="136">
        <f t="shared" si="10"/>
        <v>2605322</v>
      </c>
      <c r="AY27" s="136">
        <v>17047</v>
      </c>
      <c r="AZ27" s="136">
        <v>2259681</v>
      </c>
      <c r="BA27" s="136">
        <v>255452</v>
      </c>
      <c r="BB27" s="136">
        <v>73142</v>
      </c>
      <c r="BC27" s="137" t="s">
        <v>586</v>
      </c>
      <c r="BD27" s="136">
        <v>0</v>
      </c>
      <c r="BE27" s="136">
        <v>292035</v>
      </c>
      <c r="BF27" s="136">
        <f t="shared" si="11"/>
        <v>6717699</v>
      </c>
      <c r="BG27" s="136">
        <f t="shared" si="12"/>
        <v>140528</v>
      </c>
      <c r="BH27" s="136">
        <f t="shared" si="13"/>
        <v>133178</v>
      </c>
      <c r="BI27" s="136">
        <v>0</v>
      </c>
      <c r="BJ27" s="136">
        <v>133178</v>
      </c>
      <c r="BK27" s="136">
        <v>0</v>
      </c>
      <c r="BL27" s="136">
        <v>0</v>
      </c>
      <c r="BM27" s="136">
        <v>7350</v>
      </c>
      <c r="BN27" s="137" t="s">
        <v>586</v>
      </c>
      <c r="BO27" s="136">
        <f t="shared" si="14"/>
        <v>1367962</v>
      </c>
      <c r="BP27" s="136">
        <f t="shared" si="15"/>
        <v>366581</v>
      </c>
      <c r="BQ27" s="136">
        <v>204349</v>
      </c>
      <c r="BR27" s="136">
        <v>0</v>
      </c>
      <c r="BS27" s="136">
        <v>162232</v>
      </c>
      <c r="BT27" s="136">
        <v>0</v>
      </c>
      <c r="BU27" s="136">
        <f t="shared" si="16"/>
        <v>672678</v>
      </c>
      <c r="BV27" s="136">
        <v>0</v>
      </c>
      <c r="BW27" s="136">
        <v>648243</v>
      </c>
      <c r="BX27" s="136">
        <v>24435</v>
      </c>
      <c r="BY27" s="136">
        <v>0</v>
      </c>
      <c r="BZ27" s="136">
        <f t="shared" si="17"/>
        <v>326332</v>
      </c>
      <c r="CA27" s="136">
        <v>0</v>
      </c>
      <c r="CB27" s="136">
        <v>302648</v>
      </c>
      <c r="CC27" s="136">
        <v>16977</v>
      </c>
      <c r="CD27" s="136">
        <v>6707</v>
      </c>
      <c r="CE27" s="137" t="s">
        <v>586</v>
      </c>
      <c r="CF27" s="136">
        <v>2371</v>
      </c>
      <c r="CG27" s="136">
        <v>214552</v>
      </c>
      <c r="CH27" s="136">
        <f t="shared" si="18"/>
        <v>1723042</v>
      </c>
      <c r="CI27" s="136">
        <f aca="true" t="shared" si="77" ref="CI27:CO27">SUM(AE27,+BG27)</f>
        <v>1192068</v>
      </c>
      <c r="CJ27" s="136">
        <f t="shared" si="77"/>
        <v>955288</v>
      </c>
      <c r="CK27" s="136">
        <f t="shared" si="77"/>
        <v>0</v>
      </c>
      <c r="CL27" s="136">
        <f t="shared" si="77"/>
        <v>632851</v>
      </c>
      <c r="CM27" s="136">
        <f t="shared" si="77"/>
        <v>322437</v>
      </c>
      <c r="CN27" s="136">
        <f t="shared" si="77"/>
        <v>0</v>
      </c>
      <c r="CO27" s="136">
        <f t="shared" si="77"/>
        <v>236780</v>
      </c>
      <c r="CP27" s="137" t="s">
        <v>586</v>
      </c>
      <c r="CQ27" s="136">
        <f aca="true" t="shared" si="78" ref="CQ27:DF27">SUM(AM27,+BO27)</f>
        <v>6742086</v>
      </c>
      <c r="CR27" s="136">
        <f t="shared" si="78"/>
        <v>1074225</v>
      </c>
      <c r="CS27" s="136">
        <f t="shared" si="78"/>
        <v>764707</v>
      </c>
      <c r="CT27" s="136">
        <f t="shared" si="78"/>
        <v>0</v>
      </c>
      <c r="CU27" s="136">
        <f t="shared" si="78"/>
        <v>309518</v>
      </c>
      <c r="CV27" s="136">
        <f t="shared" si="78"/>
        <v>0</v>
      </c>
      <c r="CW27" s="136">
        <f t="shared" si="78"/>
        <v>2729738</v>
      </c>
      <c r="CX27" s="136">
        <f t="shared" si="78"/>
        <v>0</v>
      </c>
      <c r="CY27" s="136">
        <f t="shared" si="78"/>
        <v>2691367</v>
      </c>
      <c r="CZ27" s="136">
        <f t="shared" si="78"/>
        <v>38371</v>
      </c>
      <c r="DA27" s="136">
        <f t="shared" si="78"/>
        <v>4098</v>
      </c>
      <c r="DB27" s="136">
        <f t="shared" si="78"/>
        <v>2931654</v>
      </c>
      <c r="DC27" s="136">
        <f t="shared" si="78"/>
        <v>17047</v>
      </c>
      <c r="DD27" s="136">
        <f t="shared" si="78"/>
        <v>2562329</v>
      </c>
      <c r="DE27" s="136">
        <f t="shared" si="78"/>
        <v>272429</v>
      </c>
      <c r="DF27" s="136">
        <f t="shared" si="78"/>
        <v>79849</v>
      </c>
      <c r="DG27" s="137" t="s">
        <v>586</v>
      </c>
      <c r="DH27" s="136">
        <f t="shared" si="21"/>
        <v>2371</v>
      </c>
      <c r="DI27" s="136">
        <f t="shared" si="22"/>
        <v>506587</v>
      </c>
      <c r="DJ27" s="136">
        <f t="shared" si="23"/>
        <v>8440741</v>
      </c>
    </row>
    <row r="28" spans="1:114" s="139" customFormat="1" ht="12" customHeight="1">
      <c r="A28" s="134" t="s">
        <v>478</v>
      </c>
      <c r="B28" s="135" t="s">
        <v>479</v>
      </c>
      <c r="C28" s="134" t="s">
        <v>480</v>
      </c>
      <c r="D28" s="136">
        <f t="shared" si="0"/>
        <v>1380140</v>
      </c>
      <c r="E28" s="136">
        <f t="shared" si="1"/>
        <v>1290706</v>
      </c>
      <c r="F28" s="136">
        <v>0</v>
      </c>
      <c r="G28" s="136">
        <v>2255</v>
      </c>
      <c r="H28" s="136">
        <v>0</v>
      </c>
      <c r="I28" s="136">
        <v>771294</v>
      </c>
      <c r="J28" s="136">
        <v>6028104</v>
      </c>
      <c r="K28" s="136">
        <v>517157</v>
      </c>
      <c r="L28" s="136">
        <v>89434</v>
      </c>
      <c r="M28" s="136">
        <f t="shared" si="2"/>
        <v>183274</v>
      </c>
      <c r="N28" s="136">
        <f t="shared" si="3"/>
        <v>2249</v>
      </c>
      <c r="O28" s="136">
        <v>0</v>
      </c>
      <c r="P28" s="136">
        <v>0</v>
      </c>
      <c r="Q28" s="136">
        <v>0</v>
      </c>
      <c r="R28" s="136">
        <v>419</v>
      </c>
      <c r="S28" s="136">
        <v>2205017</v>
      </c>
      <c r="T28" s="136">
        <v>1830</v>
      </c>
      <c r="U28" s="136">
        <v>181025</v>
      </c>
      <c r="V28" s="136">
        <f aca="true" t="shared" si="79" ref="V28:AD28">+SUM(D28,M28)</f>
        <v>1563414</v>
      </c>
      <c r="W28" s="136">
        <f t="shared" si="79"/>
        <v>1292955</v>
      </c>
      <c r="X28" s="136">
        <f t="shared" si="79"/>
        <v>0</v>
      </c>
      <c r="Y28" s="136">
        <f t="shared" si="79"/>
        <v>2255</v>
      </c>
      <c r="Z28" s="136">
        <f t="shared" si="79"/>
        <v>0</v>
      </c>
      <c r="AA28" s="136">
        <f t="shared" si="79"/>
        <v>771713</v>
      </c>
      <c r="AB28" s="136">
        <f t="shared" si="79"/>
        <v>8233121</v>
      </c>
      <c r="AC28" s="136">
        <f t="shared" si="79"/>
        <v>518987</v>
      </c>
      <c r="AD28" s="136">
        <f t="shared" si="79"/>
        <v>270459</v>
      </c>
      <c r="AE28" s="136">
        <f t="shared" si="5"/>
        <v>254883</v>
      </c>
      <c r="AF28" s="136">
        <f t="shared" si="6"/>
        <v>143084</v>
      </c>
      <c r="AG28" s="136">
        <v>0</v>
      </c>
      <c r="AH28" s="136">
        <v>135104</v>
      </c>
      <c r="AI28" s="136">
        <v>7980</v>
      </c>
      <c r="AJ28" s="136">
        <v>0</v>
      </c>
      <c r="AK28" s="136">
        <v>111799</v>
      </c>
      <c r="AL28" s="137" t="s">
        <v>586</v>
      </c>
      <c r="AM28" s="136">
        <f t="shared" si="7"/>
        <v>6504378</v>
      </c>
      <c r="AN28" s="136">
        <f t="shared" si="8"/>
        <v>848117</v>
      </c>
      <c r="AO28" s="136">
        <v>491448</v>
      </c>
      <c r="AP28" s="136">
        <v>0</v>
      </c>
      <c r="AQ28" s="136">
        <v>356669</v>
      </c>
      <c r="AR28" s="136">
        <v>0</v>
      </c>
      <c r="AS28" s="136">
        <f t="shared" si="9"/>
        <v>2120598</v>
      </c>
      <c r="AT28" s="136">
        <v>15580</v>
      </c>
      <c r="AU28" s="136">
        <v>2003434</v>
      </c>
      <c r="AV28" s="136">
        <v>101584</v>
      </c>
      <c r="AW28" s="136">
        <v>3856</v>
      </c>
      <c r="AX28" s="136">
        <f t="shared" si="10"/>
        <v>3531138</v>
      </c>
      <c r="AY28" s="136">
        <v>129652</v>
      </c>
      <c r="AZ28" s="136">
        <v>3013111</v>
      </c>
      <c r="BA28" s="136">
        <v>82011</v>
      </c>
      <c r="BB28" s="136">
        <v>306364</v>
      </c>
      <c r="BC28" s="137" t="s">
        <v>586</v>
      </c>
      <c r="BD28" s="136">
        <v>669</v>
      </c>
      <c r="BE28" s="136">
        <v>648983</v>
      </c>
      <c r="BF28" s="136">
        <f t="shared" si="11"/>
        <v>7408244</v>
      </c>
      <c r="BG28" s="136">
        <f t="shared" si="12"/>
        <v>348772</v>
      </c>
      <c r="BH28" s="136">
        <f t="shared" si="13"/>
        <v>348772</v>
      </c>
      <c r="BI28" s="136">
        <v>0</v>
      </c>
      <c r="BJ28" s="136">
        <v>348772</v>
      </c>
      <c r="BK28" s="136">
        <v>0</v>
      </c>
      <c r="BL28" s="136">
        <v>0</v>
      </c>
      <c r="BM28" s="136">
        <v>0</v>
      </c>
      <c r="BN28" s="137" t="s">
        <v>586</v>
      </c>
      <c r="BO28" s="136">
        <f t="shared" si="14"/>
        <v>1927844</v>
      </c>
      <c r="BP28" s="136">
        <f t="shared" si="15"/>
        <v>242191</v>
      </c>
      <c r="BQ28" s="136">
        <v>141211</v>
      </c>
      <c r="BR28" s="136">
        <v>0</v>
      </c>
      <c r="BS28" s="136">
        <v>100980</v>
      </c>
      <c r="BT28" s="136">
        <v>0</v>
      </c>
      <c r="BU28" s="136">
        <f t="shared" si="16"/>
        <v>956821</v>
      </c>
      <c r="BV28" s="136">
        <v>3199</v>
      </c>
      <c r="BW28" s="136">
        <v>942242</v>
      </c>
      <c r="BX28" s="136">
        <v>11380</v>
      </c>
      <c r="BY28" s="136">
        <v>0</v>
      </c>
      <c r="BZ28" s="136">
        <f t="shared" si="17"/>
        <v>728832</v>
      </c>
      <c r="CA28" s="136">
        <v>0</v>
      </c>
      <c r="CB28" s="136">
        <v>612915</v>
      </c>
      <c r="CC28" s="136">
        <v>113902</v>
      </c>
      <c r="CD28" s="136">
        <v>2015</v>
      </c>
      <c r="CE28" s="137" t="s">
        <v>586</v>
      </c>
      <c r="CF28" s="136">
        <v>0</v>
      </c>
      <c r="CG28" s="136">
        <v>111675</v>
      </c>
      <c r="CH28" s="136">
        <f t="shared" si="18"/>
        <v>2388291</v>
      </c>
      <c r="CI28" s="136">
        <f aca="true" t="shared" si="80" ref="CI28:CO28">SUM(AE28,+BG28)</f>
        <v>603655</v>
      </c>
      <c r="CJ28" s="136">
        <f t="shared" si="80"/>
        <v>491856</v>
      </c>
      <c r="CK28" s="136">
        <f t="shared" si="80"/>
        <v>0</v>
      </c>
      <c r="CL28" s="136">
        <f t="shared" si="80"/>
        <v>483876</v>
      </c>
      <c r="CM28" s="136">
        <f t="shared" si="80"/>
        <v>7980</v>
      </c>
      <c r="CN28" s="136">
        <f t="shared" si="80"/>
        <v>0</v>
      </c>
      <c r="CO28" s="136">
        <f t="shared" si="80"/>
        <v>111799</v>
      </c>
      <c r="CP28" s="137" t="s">
        <v>586</v>
      </c>
      <c r="CQ28" s="136">
        <f aca="true" t="shared" si="81" ref="CQ28:DF29">SUM(AM28,+BO28)</f>
        <v>8432222</v>
      </c>
      <c r="CR28" s="136">
        <f t="shared" si="81"/>
        <v>1090308</v>
      </c>
      <c r="CS28" s="136">
        <f t="shared" si="81"/>
        <v>632659</v>
      </c>
      <c r="CT28" s="136">
        <f t="shared" si="81"/>
        <v>0</v>
      </c>
      <c r="CU28" s="136">
        <f t="shared" si="81"/>
        <v>457649</v>
      </c>
      <c r="CV28" s="136">
        <f t="shared" si="81"/>
        <v>0</v>
      </c>
      <c r="CW28" s="136">
        <f t="shared" si="81"/>
        <v>3077419</v>
      </c>
      <c r="CX28" s="136">
        <f t="shared" si="81"/>
        <v>18779</v>
      </c>
      <c r="CY28" s="136">
        <f t="shared" si="81"/>
        <v>2945676</v>
      </c>
      <c r="CZ28" s="136">
        <f t="shared" si="81"/>
        <v>112964</v>
      </c>
      <c r="DA28" s="136">
        <f t="shared" si="81"/>
        <v>3856</v>
      </c>
      <c r="DB28" s="136">
        <f t="shared" si="81"/>
        <v>4259970</v>
      </c>
      <c r="DC28" s="136">
        <f t="shared" si="81"/>
        <v>129652</v>
      </c>
      <c r="DD28" s="136">
        <f t="shared" si="81"/>
        <v>3626026</v>
      </c>
      <c r="DE28" s="136">
        <f t="shared" si="81"/>
        <v>195913</v>
      </c>
      <c r="DF28" s="136">
        <f t="shared" si="81"/>
        <v>308379</v>
      </c>
      <c r="DG28" s="137" t="s">
        <v>586</v>
      </c>
      <c r="DH28" s="136">
        <f t="shared" si="21"/>
        <v>669</v>
      </c>
      <c r="DI28" s="136">
        <f t="shared" si="22"/>
        <v>760658</v>
      </c>
      <c r="DJ28" s="136">
        <f t="shared" si="23"/>
        <v>9796535</v>
      </c>
    </row>
    <row r="29" spans="1:114" s="139" customFormat="1" ht="12" customHeight="1">
      <c r="A29" s="134" t="s">
        <v>481</v>
      </c>
      <c r="B29" s="135" t="s">
        <v>482</v>
      </c>
      <c r="C29" s="134" t="s">
        <v>483</v>
      </c>
      <c r="D29" s="136">
        <f t="shared" si="0"/>
        <v>5499868</v>
      </c>
      <c r="E29" s="136">
        <f t="shared" si="1"/>
        <v>3778462</v>
      </c>
      <c r="F29" s="136">
        <v>19792</v>
      </c>
      <c r="G29" s="136">
        <v>0</v>
      </c>
      <c r="H29" s="136">
        <v>1402700</v>
      </c>
      <c r="I29" s="136">
        <v>1881261</v>
      </c>
      <c r="J29" s="136">
        <v>9492533</v>
      </c>
      <c r="K29" s="136">
        <v>474709</v>
      </c>
      <c r="L29" s="136">
        <v>1721406</v>
      </c>
      <c r="M29" s="136">
        <f t="shared" si="2"/>
        <v>570005</v>
      </c>
      <c r="N29" s="136">
        <f t="shared" si="3"/>
        <v>413398</v>
      </c>
      <c r="O29" s="136">
        <v>0</v>
      </c>
      <c r="P29" s="136">
        <v>0</v>
      </c>
      <c r="Q29" s="136">
        <v>0</v>
      </c>
      <c r="R29" s="136">
        <v>133834</v>
      </c>
      <c r="S29" s="136">
        <v>3676746</v>
      </c>
      <c r="T29" s="136">
        <v>279564</v>
      </c>
      <c r="U29" s="136">
        <v>156607</v>
      </c>
      <c r="V29" s="136">
        <f aca="true" t="shared" si="82" ref="V29:AD29">+SUM(D29,M29)</f>
        <v>6069873</v>
      </c>
      <c r="W29" s="136">
        <f t="shared" si="82"/>
        <v>4191860</v>
      </c>
      <c r="X29" s="136">
        <f t="shared" si="82"/>
        <v>19792</v>
      </c>
      <c r="Y29" s="136">
        <f t="shared" si="82"/>
        <v>0</v>
      </c>
      <c r="Z29" s="136">
        <f t="shared" si="82"/>
        <v>1402700</v>
      </c>
      <c r="AA29" s="136">
        <f t="shared" si="82"/>
        <v>2015095</v>
      </c>
      <c r="AB29" s="136">
        <f t="shared" si="82"/>
        <v>13169279</v>
      </c>
      <c r="AC29" s="136">
        <f t="shared" si="82"/>
        <v>754273</v>
      </c>
      <c r="AD29" s="136">
        <f t="shared" si="82"/>
        <v>1878013</v>
      </c>
      <c r="AE29" s="136">
        <f t="shared" si="5"/>
        <v>1686875</v>
      </c>
      <c r="AF29" s="136">
        <f t="shared" si="6"/>
        <v>1654740</v>
      </c>
      <c r="AG29" s="136">
        <v>0</v>
      </c>
      <c r="AH29" s="136">
        <v>1430303</v>
      </c>
      <c r="AI29" s="136">
        <v>60110</v>
      </c>
      <c r="AJ29" s="136">
        <v>164327</v>
      </c>
      <c r="AK29" s="136">
        <v>32135</v>
      </c>
      <c r="AL29" s="137" t="s">
        <v>586</v>
      </c>
      <c r="AM29" s="136">
        <f t="shared" si="7"/>
        <v>11213669</v>
      </c>
      <c r="AN29" s="136">
        <f t="shared" si="8"/>
        <v>1760935</v>
      </c>
      <c r="AO29" s="136">
        <v>1345098</v>
      </c>
      <c r="AP29" s="136">
        <v>0</v>
      </c>
      <c r="AQ29" s="136">
        <v>392267</v>
      </c>
      <c r="AR29" s="136">
        <v>23570</v>
      </c>
      <c r="AS29" s="136">
        <f t="shared" si="9"/>
        <v>4693487</v>
      </c>
      <c r="AT29" s="136">
        <v>0</v>
      </c>
      <c r="AU29" s="136">
        <v>4595080</v>
      </c>
      <c r="AV29" s="136">
        <v>98407</v>
      </c>
      <c r="AW29" s="136">
        <v>0</v>
      </c>
      <c r="AX29" s="136">
        <f t="shared" si="10"/>
        <v>4734611</v>
      </c>
      <c r="AY29" s="136">
        <v>277408</v>
      </c>
      <c r="AZ29" s="136">
        <v>3237471</v>
      </c>
      <c r="BA29" s="136">
        <v>1084861</v>
      </c>
      <c r="BB29" s="136">
        <v>134871</v>
      </c>
      <c r="BC29" s="137" t="s">
        <v>586</v>
      </c>
      <c r="BD29" s="136">
        <v>24636</v>
      </c>
      <c r="BE29" s="136">
        <v>2091857</v>
      </c>
      <c r="BF29" s="136">
        <f t="shared" si="11"/>
        <v>14992401</v>
      </c>
      <c r="BG29" s="136">
        <f t="shared" si="12"/>
        <v>309289</v>
      </c>
      <c r="BH29" s="136">
        <f t="shared" si="13"/>
        <v>309289</v>
      </c>
      <c r="BI29" s="136">
        <v>0</v>
      </c>
      <c r="BJ29" s="136">
        <v>309289</v>
      </c>
      <c r="BK29" s="136">
        <v>0</v>
      </c>
      <c r="BL29" s="136">
        <v>0</v>
      </c>
      <c r="BM29" s="136">
        <v>0</v>
      </c>
      <c r="BN29" s="137" t="s">
        <v>586</v>
      </c>
      <c r="BO29" s="136">
        <f t="shared" si="14"/>
        <v>3355918</v>
      </c>
      <c r="BP29" s="136">
        <f t="shared" si="15"/>
        <v>689873</v>
      </c>
      <c r="BQ29" s="136">
        <v>534745</v>
      </c>
      <c r="BR29" s="136">
        <v>0</v>
      </c>
      <c r="BS29" s="136">
        <v>148129</v>
      </c>
      <c r="BT29" s="136">
        <v>6999</v>
      </c>
      <c r="BU29" s="136">
        <f t="shared" si="16"/>
        <v>1862918</v>
      </c>
      <c r="BV29" s="136">
        <v>0</v>
      </c>
      <c r="BW29" s="136">
        <v>1861337</v>
      </c>
      <c r="BX29" s="136">
        <v>1581</v>
      </c>
      <c r="BY29" s="136">
        <v>5355</v>
      </c>
      <c r="BZ29" s="136">
        <f t="shared" si="17"/>
        <v>797772</v>
      </c>
      <c r="CA29" s="136">
        <v>2646</v>
      </c>
      <c r="CB29" s="136">
        <v>678309</v>
      </c>
      <c r="CC29" s="136">
        <v>42948</v>
      </c>
      <c r="CD29" s="136">
        <v>73869</v>
      </c>
      <c r="CE29" s="137" t="s">
        <v>586</v>
      </c>
      <c r="CF29" s="136">
        <v>0</v>
      </c>
      <c r="CG29" s="136">
        <v>581544</v>
      </c>
      <c r="CH29" s="136">
        <f t="shared" si="18"/>
        <v>4246751</v>
      </c>
      <c r="CI29" s="136">
        <f aca="true" t="shared" si="83" ref="CI29:CO29">SUM(AE29,+BG29)</f>
        <v>1996164</v>
      </c>
      <c r="CJ29" s="136">
        <f t="shared" si="83"/>
        <v>1964029</v>
      </c>
      <c r="CK29" s="136">
        <f t="shared" si="83"/>
        <v>0</v>
      </c>
      <c r="CL29" s="136">
        <f t="shared" si="83"/>
        <v>1739592</v>
      </c>
      <c r="CM29" s="136">
        <f t="shared" si="83"/>
        <v>60110</v>
      </c>
      <c r="CN29" s="136">
        <f t="shared" si="83"/>
        <v>164327</v>
      </c>
      <c r="CO29" s="136">
        <f t="shared" si="83"/>
        <v>32135</v>
      </c>
      <c r="CP29" s="137" t="s">
        <v>586</v>
      </c>
      <c r="CQ29" s="136">
        <f t="shared" si="81"/>
        <v>14569587</v>
      </c>
      <c r="CR29" s="136">
        <f t="shared" si="81"/>
        <v>2450808</v>
      </c>
      <c r="CS29" s="136">
        <f t="shared" si="81"/>
        <v>1879843</v>
      </c>
      <c r="CT29" s="136">
        <f t="shared" si="81"/>
        <v>0</v>
      </c>
      <c r="CU29" s="136">
        <f t="shared" si="81"/>
        <v>540396</v>
      </c>
      <c r="CV29" s="136">
        <f t="shared" si="81"/>
        <v>30569</v>
      </c>
      <c r="CW29" s="136">
        <f t="shared" si="81"/>
        <v>6556405</v>
      </c>
      <c r="CX29" s="136">
        <f t="shared" si="81"/>
        <v>0</v>
      </c>
      <c r="CY29" s="136">
        <f t="shared" si="81"/>
        <v>6456417</v>
      </c>
      <c r="CZ29" s="136">
        <f t="shared" si="81"/>
        <v>99988</v>
      </c>
      <c r="DA29" s="136">
        <f t="shared" si="81"/>
        <v>5355</v>
      </c>
      <c r="DB29" s="136">
        <f t="shared" si="81"/>
        <v>5532383</v>
      </c>
      <c r="DC29" s="136">
        <f t="shared" si="81"/>
        <v>280054</v>
      </c>
      <c r="DD29" s="136">
        <f t="shared" si="81"/>
        <v>3915780</v>
      </c>
      <c r="DE29" s="136">
        <f t="shared" si="81"/>
        <v>1127809</v>
      </c>
      <c r="DF29" s="136">
        <f>SUM(BB29,+CD29)</f>
        <v>208740</v>
      </c>
      <c r="DG29" s="137" t="s">
        <v>586</v>
      </c>
      <c r="DH29" s="136">
        <f t="shared" si="21"/>
        <v>24636</v>
      </c>
      <c r="DI29" s="136">
        <f t="shared" si="22"/>
        <v>2673401</v>
      </c>
      <c r="DJ29" s="136">
        <f t="shared" si="23"/>
        <v>19239152</v>
      </c>
    </row>
    <row r="30" spans="1:114" s="139" customFormat="1" ht="12" customHeight="1">
      <c r="A30" s="134" t="s">
        <v>488</v>
      </c>
      <c r="B30" s="135" t="s">
        <v>489</v>
      </c>
      <c r="C30" s="134" t="s">
        <v>490</v>
      </c>
      <c r="D30" s="136">
        <f t="shared" si="0"/>
        <v>3632247</v>
      </c>
      <c r="E30" s="136">
        <f t="shared" si="1"/>
        <v>3206062</v>
      </c>
      <c r="F30" s="136">
        <v>171934</v>
      </c>
      <c r="G30" s="136">
        <v>150750</v>
      </c>
      <c r="H30" s="136">
        <v>1757500</v>
      </c>
      <c r="I30" s="136">
        <v>741747</v>
      </c>
      <c r="J30" s="136">
        <v>4047677</v>
      </c>
      <c r="K30" s="136">
        <v>384131</v>
      </c>
      <c r="L30" s="136">
        <v>426185</v>
      </c>
      <c r="M30" s="136">
        <f t="shared" si="2"/>
        <v>161430</v>
      </c>
      <c r="N30" s="136">
        <f t="shared" si="3"/>
        <v>137867</v>
      </c>
      <c r="O30" s="136">
        <v>0</v>
      </c>
      <c r="P30" s="136">
        <v>31</v>
      </c>
      <c r="Q30" s="136">
        <v>0</v>
      </c>
      <c r="R30" s="136">
        <v>19639</v>
      </c>
      <c r="S30" s="136">
        <v>2061530</v>
      </c>
      <c r="T30" s="136">
        <v>118197</v>
      </c>
      <c r="U30" s="136">
        <v>23563</v>
      </c>
      <c r="V30" s="136">
        <f aca="true" t="shared" si="84" ref="V30:AD30">+SUM(D30,M30)</f>
        <v>3793677</v>
      </c>
      <c r="W30" s="136">
        <f t="shared" si="84"/>
        <v>3343929</v>
      </c>
      <c r="X30" s="136">
        <f t="shared" si="84"/>
        <v>171934</v>
      </c>
      <c r="Y30" s="136">
        <f t="shared" si="84"/>
        <v>150781</v>
      </c>
      <c r="Z30" s="136">
        <f t="shared" si="84"/>
        <v>1757500</v>
      </c>
      <c r="AA30" s="136">
        <f t="shared" si="84"/>
        <v>761386</v>
      </c>
      <c r="AB30" s="136">
        <f t="shared" si="84"/>
        <v>6109207</v>
      </c>
      <c r="AC30" s="136">
        <f t="shared" si="84"/>
        <v>502328</v>
      </c>
      <c r="AD30" s="136">
        <f t="shared" si="84"/>
        <v>449748</v>
      </c>
      <c r="AE30" s="136">
        <f t="shared" si="5"/>
        <v>2414438</v>
      </c>
      <c r="AF30" s="136">
        <f t="shared" si="6"/>
        <v>2388151</v>
      </c>
      <c r="AG30" s="136">
        <v>0</v>
      </c>
      <c r="AH30" s="136">
        <v>2371358</v>
      </c>
      <c r="AI30" s="136">
        <v>16793</v>
      </c>
      <c r="AJ30" s="136">
        <v>0</v>
      </c>
      <c r="AK30" s="136">
        <v>26287</v>
      </c>
      <c r="AL30" s="137" t="s">
        <v>586</v>
      </c>
      <c r="AM30" s="136">
        <f t="shared" si="7"/>
        <v>4917031</v>
      </c>
      <c r="AN30" s="136">
        <f t="shared" si="8"/>
        <v>1163079</v>
      </c>
      <c r="AO30" s="136">
        <v>556799</v>
      </c>
      <c r="AP30" s="136">
        <v>290085</v>
      </c>
      <c r="AQ30" s="136">
        <v>307282</v>
      </c>
      <c r="AR30" s="136">
        <v>8913</v>
      </c>
      <c r="AS30" s="136">
        <f t="shared" si="9"/>
        <v>2344935</v>
      </c>
      <c r="AT30" s="136">
        <v>106613</v>
      </c>
      <c r="AU30" s="136">
        <v>2209274</v>
      </c>
      <c r="AV30" s="136">
        <v>29048</v>
      </c>
      <c r="AW30" s="136">
        <v>17058</v>
      </c>
      <c r="AX30" s="136">
        <f t="shared" si="10"/>
        <v>1391476</v>
      </c>
      <c r="AY30" s="136">
        <v>280603</v>
      </c>
      <c r="AZ30" s="136">
        <v>1097347</v>
      </c>
      <c r="BA30" s="136">
        <v>3350</v>
      </c>
      <c r="BB30" s="136">
        <v>10176</v>
      </c>
      <c r="BC30" s="137" t="s">
        <v>586</v>
      </c>
      <c r="BD30" s="136">
        <v>483</v>
      </c>
      <c r="BE30" s="136">
        <v>348455</v>
      </c>
      <c r="BF30" s="136">
        <f t="shared" si="11"/>
        <v>7679924</v>
      </c>
      <c r="BG30" s="136">
        <f t="shared" si="12"/>
        <v>333</v>
      </c>
      <c r="BH30" s="136">
        <f t="shared" si="13"/>
        <v>333</v>
      </c>
      <c r="BI30" s="136">
        <v>333</v>
      </c>
      <c r="BJ30" s="136">
        <v>0</v>
      </c>
      <c r="BK30" s="136">
        <v>0</v>
      </c>
      <c r="BL30" s="136">
        <v>0</v>
      </c>
      <c r="BM30" s="136">
        <v>0</v>
      </c>
      <c r="BN30" s="137" t="s">
        <v>586</v>
      </c>
      <c r="BO30" s="136">
        <f t="shared" si="14"/>
        <v>2069980</v>
      </c>
      <c r="BP30" s="136">
        <f t="shared" si="15"/>
        <v>268316</v>
      </c>
      <c r="BQ30" s="136">
        <v>239863</v>
      </c>
      <c r="BR30" s="136">
        <v>28453</v>
      </c>
      <c r="BS30" s="136">
        <v>0</v>
      </c>
      <c r="BT30" s="136">
        <v>0</v>
      </c>
      <c r="BU30" s="136">
        <f t="shared" si="16"/>
        <v>1219028</v>
      </c>
      <c r="BV30" s="136">
        <v>7153</v>
      </c>
      <c r="BW30" s="136">
        <v>1201695</v>
      </c>
      <c r="BX30" s="136">
        <v>10180</v>
      </c>
      <c r="BY30" s="136">
        <v>15963</v>
      </c>
      <c r="BZ30" s="136">
        <f t="shared" si="17"/>
        <v>566013</v>
      </c>
      <c r="CA30" s="136">
        <v>362</v>
      </c>
      <c r="CB30" s="136">
        <v>556227</v>
      </c>
      <c r="CC30" s="136">
        <v>6911</v>
      </c>
      <c r="CD30" s="136">
        <v>2513</v>
      </c>
      <c r="CE30" s="137" t="s">
        <v>586</v>
      </c>
      <c r="CF30" s="136">
        <v>660</v>
      </c>
      <c r="CG30" s="136">
        <v>152647</v>
      </c>
      <c r="CH30" s="136">
        <f t="shared" si="18"/>
        <v>2222960</v>
      </c>
      <c r="CI30" s="136">
        <f aca="true" t="shared" si="85" ref="CI30:CO30">SUM(AE30,+BG30)</f>
        <v>2414771</v>
      </c>
      <c r="CJ30" s="136">
        <f t="shared" si="85"/>
        <v>2388484</v>
      </c>
      <c r="CK30" s="136">
        <f t="shared" si="85"/>
        <v>333</v>
      </c>
      <c r="CL30" s="136">
        <f t="shared" si="85"/>
        <v>2371358</v>
      </c>
      <c r="CM30" s="136">
        <f t="shared" si="85"/>
        <v>16793</v>
      </c>
      <c r="CN30" s="136">
        <f t="shared" si="85"/>
        <v>0</v>
      </c>
      <c r="CO30" s="136">
        <f t="shared" si="85"/>
        <v>26287</v>
      </c>
      <c r="CP30" s="137" t="s">
        <v>586</v>
      </c>
      <c r="CQ30" s="136">
        <f aca="true" t="shared" si="86" ref="CQ30:DF30">SUM(AM30,+BO30)</f>
        <v>6987011</v>
      </c>
      <c r="CR30" s="136">
        <f t="shared" si="86"/>
        <v>1431395</v>
      </c>
      <c r="CS30" s="136">
        <f t="shared" si="86"/>
        <v>796662</v>
      </c>
      <c r="CT30" s="136">
        <f t="shared" si="86"/>
        <v>318538</v>
      </c>
      <c r="CU30" s="136">
        <f t="shared" si="86"/>
        <v>307282</v>
      </c>
      <c r="CV30" s="136">
        <f t="shared" si="86"/>
        <v>8913</v>
      </c>
      <c r="CW30" s="136">
        <f t="shared" si="86"/>
        <v>3563963</v>
      </c>
      <c r="CX30" s="136">
        <f t="shared" si="86"/>
        <v>113766</v>
      </c>
      <c r="CY30" s="136">
        <f t="shared" si="86"/>
        <v>3410969</v>
      </c>
      <c r="CZ30" s="136">
        <f t="shared" si="86"/>
        <v>39228</v>
      </c>
      <c r="DA30" s="136">
        <f t="shared" si="86"/>
        <v>33021</v>
      </c>
      <c r="DB30" s="136">
        <f t="shared" si="86"/>
        <v>1957489</v>
      </c>
      <c r="DC30" s="136">
        <f t="shared" si="86"/>
        <v>280965</v>
      </c>
      <c r="DD30" s="136">
        <f t="shared" si="86"/>
        <v>1653574</v>
      </c>
      <c r="DE30" s="136">
        <f t="shared" si="86"/>
        <v>10261</v>
      </c>
      <c r="DF30" s="136">
        <f t="shared" si="86"/>
        <v>12689</v>
      </c>
      <c r="DG30" s="137" t="s">
        <v>586</v>
      </c>
      <c r="DH30" s="136">
        <f t="shared" si="21"/>
        <v>1143</v>
      </c>
      <c r="DI30" s="136">
        <f t="shared" si="22"/>
        <v>501102</v>
      </c>
      <c r="DJ30" s="136">
        <f t="shared" si="23"/>
        <v>9902884</v>
      </c>
    </row>
    <row r="31" spans="1:114" s="139" customFormat="1" ht="12" customHeight="1">
      <c r="A31" s="134" t="s">
        <v>495</v>
      </c>
      <c r="B31" s="135" t="s">
        <v>496</v>
      </c>
      <c r="C31" s="134" t="s">
        <v>475</v>
      </c>
      <c r="D31" s="136">
        <f t="shared" si="0"/>
        <v>1468602</v>
      </c>
      <c r="E31" s="136">
        <f t="shared" si="1"/>
        <v>1361050</v>
      </c>
      <c r="F31" s="136">
        <v>13341</v>
      </c>
      <c r="G31" s="136">
        <v>697</v>
      </c>
      <c r="H31" s="136">
        <v>0</v>
      </c>
      <c r="I31" s="136">
        <v>766257</v>
      </c>
      <c r="J31" s="136">
        <v>2759906</v>
      </c>
      <c r="K31" s="136">
        <v>580755</v>
      </c>
      <c r="L31" s="136">
        <v>107552</v>
      </c>
      <c r="M31" s="136">
        <f t="shared" si="2"/>
        <v>1162401</v>
      </c>
      <c r="N31" s="136">
        <f t="shared" si="3"/>
        <v>1138233</v>
      </c>
      <c r="O31" s="136">
        <v>0</v>
      </c>
      <c r="P31" s="136">
        <v>956</v>
      </c>
      <c r="Q31" s="136">
        <v>517800</v>
      </c>
      <c r="R31" s="136">
        <v>475021</v>
      </c>
      <c r="S31" s="136">
        <v>1230660</v>
      </c>
      <c r="T31" s="136">
        <v>144456</v>
      </c>
      <c r="U31" s="136">
        <v>24168</v>
      </c>
      <c r="V31" s="136">
        <f aca="true" t="shared" si="87" ref="V31:AD31">+SUM(D31,M31)</f>
        <v>2631003</v>
      </c>
      <c r="W31" s="136">
        <f t="shared" si="87"/>
        <v>2499283</v>
      </c>
      <c r="X31" s="136">
        <f t="shared" si="87"/>
        <v>13341</v>
      </c>
      <c r="Y31" s="136">
        <f t="shared" si="87"/>
        <v>1653</v>
      </c>
      <c r="Z31" s="136">
        <f t="shared" si="87"/>
        <v>517800</v>
      </c>
      <c r="AA31" s="136">
        <f t="shared" si="87"/>
        <v>1241278</v>
      </c>
      <c r="AB31" s="136">
        <f t="shared" si="87"/>
        <v>3990566</v>
      </c>
      <c r="AC31" s="136">
        <f t="shared" si="87"/>
        <v>725211</v>
      </c>
      <c r="AD31" s="136">
        <f t="shared" si="87"/>
        <v>131720</v>
      </c>
      <c r="AE31" s="136">
        <f t="shared" si="5"/>
        <v>4312</v>
      </c>
      <c r="AF31" s="136">
        <f t="shared" si="6"/>
        <v>1565</v>
      </c>
      <c r="AG31" s="136">
        <v>0</v>
      </c>
      <c r="AH31" s="136">
        <v>0</v>
      </c>
      <c r="AI31" s="136">
        <v>0</v>
      </c>
      <c r="AJ31" s="136">
        <v>1565</v>
      </c>
      <c r="AK31" s="136">
        <v>2747</v>
      </c>
      <c r="AL31" s="137" t="s">
        <v>586</v>
      </c>
      <c r="AM31" s="136">
        <f t="shared" si="7"/>
        <v>4046763</v>
      </c>
      <c r="AN31" s="136">
        <f t="shared" si="8"/>
        <v>597130</v>
      </c>
      <c r="AO31" s="136">
        <v>490749</v>
      </c>
      <c r="AP31" s="136">
        <v>40545</v>
      </c>
      <c r="AQ31" s="136">
        <v>57309</v>
      </c>
      <c r="AR31" s="136">
        <v>8527</v>
      </c>
      <c r="AS31" s="136">
        <f t="shared" si="9"/>
        <v>2179983</v>
      </c>
      <c r="AT31" s="136">
        <v>47784</v>
      </c>
      <c r="AU31" s="136">
        <v>1299793</v>
      </c>
      <c r="AV31" s="136">
        <v>832406</v>
      </c>
      <c r="AW31" s="136">
        <v>10280</v>
      </c>
      <c r="AX31" s="136">
        <f t="shared" si="10"/>
        <v>1237501</v>
      </c>
      <c r="AY31" s="136">
        <v>444967</v>
      </c>
      <c r="AZ31" s="136">
        <v>612197</v>
      </c>
      <c r="BA31" s="136">
        <v>141407</v>
      </c>
      <c r="BB31" s="136">
        <v>38930</v>
      </c>
      <c r="BC31" s="137" t="s">
        <v>586</v>
      </c>
      <c r="BD31" s="136">
        <v>21869</v>
      </c>
      <c r="BE31" s="136">
        <v>177433</v>
      </c>
      <c r="BF31" s="136">
        <f t="shared" si="11"/>
        <v>4228508</v>
      </c>
      <c r="BG31" s="136">
        <f t="shared" si="12"/>
        <v>665190</v>
      </c>
      <c r="BH31" s="136">
        <f t="shared" si="13"/>
        <v>648390</v>
      </c>
      <c r="BI31" s="136">
        <v>0</v>
      </c>
      <c r="BJ31" s="136">
        <v>619920</v>
      </c>
      <c r="BK31" s="136">
        <v>1029</v>
      </c>
      <c r="BL31" s="136">
        <v>27441</v>
      </c>
      <c r="BM31" s="136">
        <v>16800</v>
      </c>
      <c r="BN31" s="137" t="s">
        <v>586</v>
      </c>
      <c r="BO31" s="136">
        <f t="shared" si="14"/>
        <v>1591141</v>
      </c>
      <c r="BP31" s="136">
        <f t="shared" si="15"/>
        <v>317167</v>
      </c>
      <c r="BQ31" s="136">
        <v>295234</v>
      </c>
      <c r="BR31" s="136">
        <v>0</v>
      </c>
      <c r="BS31" s="136">
        <v>21933</v>
      </c>
      <c r="BT31" s="136">
        <v>0</v>
      </c>
      <c r="BU31" s="136">
        <f t="shared" si="16"/>
        <v>592770</v>
      </c>
      <c r="BV31" s="136">
        <v>0</v>
      </c>
      <c r="BW31" s="136">
        <v>592770</v>
      </c>
      <c r="BX31" s="136">
        <v>0</v>
      </c>
      <c r="BY31" s="136">
        <v>0</v>
      </c>
      <c r="BZ31" s="136">
        <f t="shared" si="17"/>
        <v>674381</v>
      </c>
      <c r="CA31" s="136">
        <v>494218</v>
      </c>
      <c r="CB31" s="136">
        <v>100077</v>
      </c>
      <c r="CC31" s="136">
        <v>14527</v>
      </c>
      <c r="CD31" s="136">
        <v>65559</v>
      </c>
      <c r="CE31" s="137" t="s">
        <v>586</v>
      </c>
      <c r="CF31" s="136">
        <v>6823</v>
      </c>
      <c r="CG31" s="136">
        <v>136730</v>
      </c>
      <c r="CH31" s="136">
        <f t="shared" si="18"/>
        <v>2393061</v>
      </c>
      <c r="CI31" s="136">
        <f aca="true" t="shared" si="88" ref="CI31:CO31">SUM(AE31,+BG31)</f>
        <v>669502</v>
      </c>
      <c r="CJ31" s="136">
        <f t="shared" si="88"/>
        <v>649955</v>
      </c>
      <c r="CK31" s="136">
        <f t="shared" si="88"/>
        <v>0</v>
      </c>
      <c r="CL31" s="136">
        <f t="shared" si="88"/>
        <v>619920</v>
      </c>
      <c r="CM31" s="136">
        <f t="shared" si="88"/>
        <v>1029</v>
      </c>
      <c r="CN31" s="136">
        <f t="shared" si="88"/>
        <v>29006</v>
      </c>
      <c r="CO31" s="136">
        <f t="shared" si="88"/>
        <v>19547</v>
      </c>
      <c r="CP31" s="137" t="s">
        <v>586</v>
      </c>
      <c r="CQ31" s="136">
        <f aca="true" t="shared" si="89" ref="CQ31:DF31">SUM(AM31,+BO31)</f>
        <v>5637904</v>
      </c>
      <c r="CR31" s="136">
        <f t="shared" si="89"/>
        <v>914297</v>
      </c>
      <c r="CS31" s="136">
        <f t="shared" si="89"/>
        <v>785983</v>
      </c>
      <c r="CT31" s="136">
        <f t="shared" si="89"/>
        <v>40545</v>
      </c>
      <c r="CU31" s="136">
        <f t="shared" si="89"/>
        <v>79242</v>
      </c>
      <c r="CV31" s="136">
        <f t="shared" si="89"/>
        <v>8527</v>
      </c>
      <c r="CW31" s="136">
        <f t="shared" si="89"/>
        <v>2772753</v>
      </c>
      <c r="CX31" s="136">
        <f t="shared" si="89"/>
        <v>47784</v>
      </c>
      <c r="CY31" s="136">
        <f t="shared" si="89"/>
        <v>1892563</v>
      </c>
      <c r="CZ31" s="136">
        <f t="shared" si="89"/>
        <v>832406</v>
      </c>
      <c r="DA31" s="136">
        <f t="shared" si="89"/>
        <v>10280</v>
      </c>
      <c r="DB31" s="136">
        <f t="shared" si="89"/>
        <v>1911882</v>
      </c>
      <c r="DC31" s="136">
        <f t="shared" si="89"/>
        <v>939185</v>
      </c>
      <c r="DD31" s="136">
        <f t="shared" si="89"/>
        <v>712274</v>
      </c>
      <c r="DE31" s="136">
        <f t="shared" si="89"/>
        <v>155934</v>
      </c>
      <c r="DF31" s="136">
        <f t="shared" si="89"/>
        <v>104489</v>
      </c>
      <c r="DG31" s="137" t="s">
        <v>586</v>
      </c>
      <c r="DH31" s="136">
        <f t="shared" si="21"/>
        <v>28692</v>
      </c>
      <c r="DI31" s="136">
        <f t="shared" si="22"/>
        <v>314163</v>
      </c>
      <c r="DJ31" s="136">
        <f t="shared" si="23"/>
        <v>6621569</v>
      </c>
    </row>
    <row r="32" spans="1:114" s="139" customFormat="1" ht="12" customHeight="1">
      <c r="A32" s="134" t="s">
        <v>501</v>
      </c>
      <c r="B32" s="135" t="s">
        <v>502</v>
      </c>
      <c r="C32" s="134" t="s">
        <v>503</v>
      </c>
      <c r="D32" s="136">
        <f t="shared" si="0"/>
        <v>2234709</v>
      </c>
      <c r="E32" s="136">
        <f t="shared" si="1"/>
        <v>1776367</v>
      </c>
      <c r="F32" s="136">
        <v>2836</v>
      </c>
      <c r="G32" s="136">
        <v>0</v>
      </c>
      <c r="H32" s="136">
        <v>969000</v>
      </c>
      <c r="I32" s="136">
        <v>802072</v>
      </c>
      <c r="J32" s="136">
        <v>3680264</v>
      </c>
      <c r="K32" s="136">
        <v>2459</v>
      </c>
      <c r="L32" s="136">
        <v>458342</v>
      </c>
      <c r="M32" s="136">
        <f t="shared" si="2"/>
        <v>307906</v>
      </c>
      <c r="N32" s="136">
        <f t="shared" si="3"/>
        <v>245179</v>
      </c>
      <c r="O32" s="136">
        <v>0</v>
      </c>
      <c r="P32" s="136">
        <v>0</v>
      </c>
      <c r="Q32" s="136">
        <v>31400</v>
      </c>
      <c r="R32" s="136">
        <v>213779</v>
      </c>
      <c r="S32" s="136">
        <v>1325997</v>
      </c>
      <c r="T32" s="136">
        <v>0</v>
      </c>
      <c r="U32" s="136">
        <v>62727</v>
      </c>
      <c r="V32" s="136">
        <f aca="true" t="shared" si="90" ref="V32:AD32">+SUM(D32,M32)</f>
        <v>2542615</v>
      </c>
      <c r="W32" s="136">
        <f t="shared" si="90"/>
        <v>2021546</v>
      </c>
      <c r="X32" s="136">
        <f t="shared" si="90"/>
        <v>2836</v>
      </c>
      <c r="Y32" s="136">
        <f t="shared" si="90"/>
        <v>0</v>
      </c>
      <c r="Z32" s="136">
        <f t="shared" si="90"/>
        <v>1000400</v>
      </c>
      <c r="AA32" s="136">
        <f t="shared" si="90"/>
        <v>1015851</v>
      </c>
      <c r="AB32" s="136">
        <f t="shared" si="90"/>
        <v>5006261</v>
      </c>
      <c r="AC32" s="136">
        <f t="shared" si="90"/>
        <v>2459</v>
      </c>
      <c r="AD32" s="136">
        <f t="shared" si="90"/>
        <v>521069</v>
      </c>
      <c r="AE32" s="136">
        <f t="shared" si="5"/>
        <v>1833140</v>
      </c>
      <c r="AF32" s="136">
        <f t="shared" si="6"/>
        <v>1833140</v>
      </c>
      <c r="AG32" s="136">
        <v>0</v>
      </c>
      <c r="AH32" s="136">
        <v>1751767</v>
      </c>
      <c r="AI32" s="136">
        <v>79502</v>
      </c>
      <c r="AJ32" s="136">
        <v>1871</v>
      </c>
      <c r="AK32" s="136">
        <v>0</v>
      </c>
      <c r="AL32" s="137" t="s">
        <v>586</v>
      </c>
      <c r="AM32" s="136">
        <f t="shared" si="7"/>
        <v>3760589</v>
      </c>
      <c r="AN32" s="136">
        <f t="shared" si="8"/>
        <v>1466595</v>
      </c>
      <c r="AO32" s="136">
        <v>644662</v>
      </c>
      <c r="AP32" s="136">
        <v>24656</v>
      </c>
      <c r="AQ32" s="136">
        <v>737042</v>
      </c>
      <c r="AR32" s="136">
        <v>60235</v>
      </c>
      <c r="AS32" s="136">
        <f t="shared" si="9"/>
        <v>853462</v>
      </c>
      <c r="AT32" s="136">
        <v>60508</v>
      </c>
      <c r="AU32" s="136">
        <v>755643</v>
      </c>
      <c r="AV32" s="136">
        <v>37311</v>
      </c>
      <c r="AW32" s="136">
        <v>14975</v>
      </c>
      <c r="AX32" s="136">
        <f t="shared" si="10"/>
        <v>1420183</v>
      </c>
      <c r="AY32" s="136">
        <v>105763</v>
      </c>
      <c r="AZ32" s="136">
        <v>1094224</v>
      </c>
      <c r="BA32" s="136">
        <v>164048</v>
      </c>
      <c r="BB32" s="136">
        <v>56148</v>
      </c>
      <c r="BC32" s="137" t="s">
        <v>586</v>
      </c>
      <c r="BD32" s="136">
        <v>5374</v>
      </c>
      <c r="BE32" s="136">
        <v>321244</v>
      </c>
      <c r="BF32" s="136">
        <f t="shared" si="11"/>
        <v>5914973</v>
      </c>
      <c r="BG32" s="136">
        <f t="shared" si="12"/>
        <v>44562</v>
      </c>
      <c r="BH32" s="136">
        <f t="shared" si="13"/>
        <v>44562</v>
      </c>
      <c r="BI32" s="136">
        <v>0</v>
      </c>
      <c r="BJ32" s="136">
        <v>44562</v>
      </c>
      <c r="BK32" s="136">
        <v>0</v>
      </c>
      <c r="BL32" s="136">
        <v>0</v>
      </c>
      <c r="BM32" s="136">
        <v>0</v>
      </c>
      <c r="BN32" s="137" t="s">
        <v>586</v>
      </c>
      <c r="BO32" s="136">
        <f t="shared" si="14"/>
        <v>1502810</v>
      </c>
      <c r="BP32" s="136">
        <f t="shared" si="15"/>
        <v>427047</v>
      </c>
      <c r="BQ32" s="136">
        <v>286877</v>
      </c>
      <c r="BR32" s="136">
        <v>72662</v>
      </c>
      <c r="BS32" s="136">
        <v>67123</v>
      </c>
      <c r="BT32" s="136">
        <v>385</v>
      </c>
      <c r="BU32" s="136">
        <f t="shared" si="16"/>
        <v>241510</v>
      </c>
      <c r="BV32" s="136">
        <v>4276</v>
      </c>
      <c r="BW32" s="136">
        <v>237234</v>
      </c>
      <c r="BX32" s="136">
        <v>0</v>
      </c>
      <c r="BY32" s="136">
        <v>101752</v>
      </c>
      <c r="BZ32" s="136">
        <f t="shared" si="17"/>
        <v>732501</v>
      </c>
      <c r="CA32" s="136">
        <v>631092</v>
      </c>
      <c r="CB32" s="136">
        <v>98976</v>
      </c>
      <c r="CC32" s="136">
        <v>2433</v>
      </c>
      <c r="CD32" s="136">
        <v>0</v>
      </c>
      <c r="CE32" s="137" t="s">
        <v>586</v>
      </c>
      <c r="CF32" s="136">
        <v>0</v>
      </c>
      <c r="CG32" s="136">
        <v>86531</v>
      </c>
      <c r="CH32" s="136">
        <f t="shared" si="18"/>
        <v>1633903</v>
      </c>
      <c r="CI32" s="136">
        <f aca="true" t="shared" si="91" ref="CI32:CO32">SUM(AE32,+BG32)</f>
        <v>1877702</v>
      </c>
      <c r="CJ32" s="136">
        <f t="shared" si="91"/>
        <v>1877702</v>
      </c>
      <c r="CK32" s="136">
        <f t="shared" si="91"/>
        <v>0</v>
      </c>
      <c r="CL32" s="136">
        <f t="shared" si="91"/>
        <v>1796329</v>
      </c>
      <c r="CM32" s="136">
        <f t="shared" si="91"/>
        <v>79502</v>
      </c>
      <c r="CN32" s="136">
        <f t="shared" si="91"/>
        <v>1871</v>
      </c>
      <c r="CO32" s="136">
        <f t="shared" si="91"/>
        <v>0</v>
      </c>
      <c r="CP32" s="137" t="s">
        <v>586</v>
      </c>
      <c r="CQ32" s="136">
        <f aca="true" t="shared" si="92" ref="CQ32:DF32">SUM(AM32,+BO32)</f>
        <v>5263399</v>
      </c>
      <c r="CR32" s="136">
        <f t="shared" si="92"/>
        <v>1893642</v>
      </c>
      <c r="CS32" s="136">
        <f t="shared" si="92"/>
        <v>931539</v>
      </c>
      <c r="CT32" s="136">
        <f t="shared" si="92"/>
        <v>97318</v>
      </c>
      <c r="CU32" s="136">
        <f t="shared" si="92"/>
        <v>804165</v>
      </c>
      <c r="CV32" s="136">
        <f t="shared" si="92"/>
        <v>60620</v>
      </c>
      <c r="CW32" s="136">
        <f t="shared" si="92"/>
        <v>1094972</v>
      </c>
      <c r="CX32" s="136">
        <f t="shared" si="92"/>
        <v>64784</v>
      </c>
      <c r="CY32" s="136">
        <f t="shared" si="92"/>
        <v>992877</v>
      </c>
      <c r="CZ32" s="136">
        <f t="shared" si="92"/>
        <v>37311</v>
      </c>
      <c r="DA32" s="136">
        <f t="shared" si="92"/>
        <v>116727</v>
      </c>
      <c r="DB32" s="136">
        <f t="shared" si="92"/>
        <v>2152684</v>
      </c>
      <c r="DC32" s="136">
        <f t="shared" si="92"/>
        <v>736855</v>
      </c>
      <c r="DD32" s="136">
        <f t="shared" si="92"/>
        <v>1193200</v>
      </c>
      <c r="DE32" s="136">
        <f t="shared" si="92"/>
        <v>166481</v>
      </c>
      <c r="DF32" s="136">
        <f t="shared" si="92"/>
        <v>56148</v>
      </c>
      <c r="DG32" s="137" t="s">
        <v>586</v>
      </c>
      <c r="DH32" s="136">
        <f t="shared" si="21"/>
        <v>5374</v>
      </c>
      <c r="DI32" s="136">
        <f t="shared" si="22"/>
        <v>407775</v>
      </c>
      <c r="DJ32" s="136">
        <f t="shared" si="23"/>
        <v>7548876</v>
      </c>
    </row>
    <row r="33" spans="1:114" s="139" customFormat="1" ht="12" customHeight="1">
      <c r="A33" s="134" t="s">
        <v>359</v>
      </c>
      <c r="B33" s="135" t="s">
        <v>360</v>
      </c>
      <c r="C33" s="134" t="s">
        <v>285</v>
      </c>
      <c r="D33" s="136">
        <f t="shared" si="0"/>
        <v>7523094</v>
      </c>
      <c r="E33" s="136">
        <f t="shared" si="1"/>
        <v>6078786</v>
      </c>
      <c r="F33" s="136">
        <v>1014540</v>
      </c>
      <c r="G33" s="136">
        <v>29226</v>
      </c>
      <c r="H33" s="136">
        <v>2181300</v>
      </c>
      <c r="I33" s="136">
        <v>1972493</v>
      </c>
      <c r="J33" s="136">
        <v>11727384</v>
      </c>
      <c r="K33" s="136">
        <v>881227</v>
      </c>
      <c r="L33" s="136">
        <v>1444308</v>
      </c>
      <c r="M33" s="136">
        <f t="shared" si="2"/>
        <v>411723</v>
      </c>
      <c r="N33" s="136">
        <f t="shared" si="3"/>
        <v>370441</v>
      </c>
      <c r="O33" s="136">
        <v>0</v>
      </c>
      <c r="P33" s="136">
        <v>0</v>
      </c>
      <c r="Q33" s="136">
        <v>182900</v>
      </c>
      <c r="R33" s="136">
        <v>433</v>
      </c>
      <c r="S33" s="136">
        <v>886856</v>
      </c>
      <c r="T33" s="136">
        <v>187108</v>
      </c>
      <c r="U33" s="136">
        <v>41282</v>
      </c>
      <c r="V33" s="136">
        <f aca="true" t="shared" si="93" ref="V33:AD33">+SUM(D33,M33)</f>
        <v>7934817</v>
      </c>
      <c r="W33" s="136">
        <f t="shared" si="93"/>
        <v>6449227</v>
      </c>
      <c r="X33" s="136">
        <f t="shared" si="93"/>
        <v>1014540</v>
      </c>
      <c r="Y33" s="136">
        <f t="shared" si="93"/>
        <v>29226</v>
      </c>
      <c r="Z33" s="136">
        <f t="shared" si="93"/>
        <v>2364200</v>
      </c>
      <c r="AA33" s="136">
        <f t="shared" si="93"/>
        <v>1972926</v>
      </c>
      <c r="AB33" s="136">
        <f t="shared" si="93"/>
        <v>12614240</v>
      </c>
      <c r="AC33" s="136">
        <f t="shared" si="93"/>
        <v>1068335</v>
      </c>
      <c r="AD33" s="136">
        <f t="shared" si="93"/>
        <v>1485590</v>
      </c>
      <c r="AE33" s="136">
        <f t="shared" si="5"/>
        <v>4972411</v>
      </c>
      <c r="AF33" s="136">
        <f t="shared" si="6"/>
        <v>4803382</v>
      </c>
      <c r="AG33" s="136">
        <v>0</v>
      </c>
      <c r="AH33" s="136">
        <v>4650399</v>
      </c>
      <c r="AI33" s="136">
        <v>89726</v>
      </c>
      <c r="AJ33" s="136">
        <v>63257</v>
      </c>
      <c r="AK33" s="136">
        <v>169029</v>
      </c>
      <c r="AL33" s="137" t="s">
        <v>586</v>
      </c>
      <c r="AM33" s="136">
        <f t="shared" si="7"/>
        <v>13155220</v>
      </c>
      <c r="AN33" s="136">
        <f t="shared" si="8"/>
        <v>3985455</v>
      </c>
      <c r="AO33" s="136">
        <v>1846693</v>
      </c>
      <c r="AP33" s="136">
        <v>0</v>
      </c>
      <c r="AQ33" s="136">
        <v>2117067</v>
      </c>
      <c r="AR33" s="136">
        <v>21695</v>
      </c>
      <c r="AS33" s="136">
        <f t="shared" si="9"/>
        <v>5795665</v>
      </c>
      <c r="AT33" s="136">
        <v>0</v>
      </c>
      <c r="AU33" s="136">
        <v>5758524</v>
      </c>
      <c r="AV33" s="136">
        <v>37141</v>
      </c>
      <c r="AW33" s="136">
        <v>4442</v>
      </c>
      <c r="AX33" s="136">
        <f t="shared" si="10"/>
        <v>3351742</v>
      </c>
      <c r="AY33" s="136">
        <v>0</v>
      </c>
      <c r="AZ33" s="136">
        <v>2537335</v>
      </c>
      <c r="BA33" s="136">
        <v>194030</v>
      </c>
      <c r="BB33" s="136">
        <v>620377</v>
      </c>
      <c r="BC33" s="137" t="s">
        <v>586</v>
      </c>
      <c r="BD33" s="136">
        <v>17916</v>
      </c>
      <c r="BE33" s="136">
        <v>1122847</v>
      </c>
      <c r="BF33" s="136">
        <f t="shared" si="11"/>
        <v>19250478</v>
      </c>
      <c r="BG33" s="136">
        <f t="shared" si="12"/>
        <v>390277</v>
      </c>
      <c r="BH33" s="136">
        <f t="shared" si="13"/>
        <v>390277</v>
      </c>
      <c r="BI33" s="136">
        <v>0</v>
      </c>
      <c r="BJ33" s="136">
        <v>390277</v>
      </c>
      <c r="BK33" s="136">
        <v>0</v>
      </c>
      <c r="BL33" s="136">
        <v>0</v>
      </c>
      <c r="BM33" s="136">
        <v>0</v>
      </c>
      <c r="BN33" s="137" t="s">
        <v>586</v>
      </c>
      <c r="BO33" s="136">
        <f t="shared" si="14"/>
        <v>901155</v>
      </c>
      <c r="BP33" s="136">
        <f t="shared" si="15"/>
        <v>329406</v>
      </c>
      <c r="BQ33" s="136">
        <v>221051</v>
      </c>
      <c r="BR33" s="136">
        <v>0</v>
      </c>
      <c r="BS33" s="136">
        <v>108355</v>
      </c>
      <c r="BT33" s="136">
        <v>0</v>
      </c>
      <c r="BU33" s="136">
        <f t="shared" si="16"/>
        <v>338936</v>
      </c>
      <c r="BV33" s="136">
        <v>0</v>
      </c>
      <c r="BW33" s="136">
        <v>338936</v>
      </c>
      <c r="BX33" s="136">
        <v>0</v>
      </c>
      <c r="BY33" s="136">
        <v>0</v>
      </c>
      <c r="BZ33" s="136">
        <f t="shared" si="17"/>
        <v>232292</v>
      </c>
      <c r="CA33" s="136">
        <v>8518</v>
      </c>
      <c r="CB33" s="136">
        <v>199037</v>
      </c>
      <c r="CC33" s="136">
        <v>24443</v>
      </c>
      <c r="CD33" s="136">
        <v>294</v>
      </c>
      <c r="CE33" s="137" t="s">
        <v>586</v>
      </c>
      <c r="CF33" s="136">
        <v>521</v>
      </c>
      <c r="CG33" s="136">
        <v>7147</v>
      </c>
      <c r="CH33" s="136">
        <f t="shared" si="18"/>
        <v>1298579</v>
      </c>
      <c r="CI33" s="136">
        <f aca="true" t="shared" si="94" ref="CI33:CO33">SUM(AE33,+BG33)</f>
        <v>5362688</v>
      </c>
      <c r="CJ33" s="136">
        <f t="shared" si="94"/>
        <v>5193659</v>
      </c>
      <c r="CK33" s="136">
        <f t="shared" si="94"/>
        <v>0</v>
      </c>
      <c r="CL33" s="136">
        <f t="shared" si="94"/>
        <v>5040676</v>
      </c>
      <c r="CM33" s="136">
        <f t="shared" si="94"/>
        <v>89726</v>
      </c>
      <c r="CN33" s="136">
        <f t="shared" si="94"/>
        <v>63257</v>
      </c>
      <c r="CO33" s="136">
        <f t="shared" si="94"/>
        <v>169029</v>
      </c>
      <c r="CP33" s="137" t="s">
        <v>586</v>
      </c>
      <c r="CQ33" s="136">
        <f aca="true" t="shared" si="95" ref="CQ33:DF34">SUM(AM33,+BO33)</f>
        <v>14056375</v>
      </c>
      <c r="CR33" s="136">
        <f t="shared" si="95"/>
        <v>4314861</v>
      </c>
      <c r="CS33" s="136">
        <f t="shared" si="95"/>
        <v>2067744</v>
      </c>
      <c r="CT33" s="136">
        <f t="shared" si="95"/>
        <v>0</v>
      </c>
      <c r="CU33" s="136">
        <f t="shared" si="95"/>
        <v>2225422</v>
      </c>
      <c r="CV33" s="136">
        <f t="shared" si="95"/>
        <v>21695</v>
      </c>
      <c r="CW33" s="136">
        <f t="shared" si="95"/>
        <v>6134601</v>
      </c>
      <c r="CX33" s="136">
        <f t="shared" si="95"/>
        <v>0</v>
      </c>
      <c r="CY33" s="136">
        <f t="shared" si="95"/>
        <v>6097460</v>
      </c>
      <c r="CZ33" s="136">
        <f t="shared" si="95"/>
        <v>37141</v>
      </c>
      <c r="DA33" s="136">
        <f t="shared" si="95"/>
        <v>4442</v>
      </c>
      <c r="DB33" s="136">
        <f t="shared" si="95"/>
        <v>3584034</v>
      </c>
      <c r="DC33" s="136">
        <f t="shared" si="95"/>
        <v>8518</v>
      </c>
      <c r="DD33" s="136">
        <f t="shared" si="95"/>
        <v>2736372</v>
      </c>
      <c r="DE33" s="136">
        <f t="shared" si="95"/>
        <v>218473</v>
      </c>
      <c r="DF33" s="136">
        <f t="shared" si="95"/>
        <v>620671</v>
      </c>
      <c r="DG33" s="137" t="s">
        <v>586</v>
      </c>
      <c r="DH33" s="136">
        <f t="shared" si="21"/>
        <v>18437</v>
      </c>
      <c r="DI33" s="136">
        <f t="shared" si="22"/>
        <v>1129994</v>
      </c>
      <c r="DJ33" s="136">
        <f t="shared" si="23"/>
        <v>20549057</v>
      </c>
    </row>
    <row r="34" spans="1:114" s="139" customFormat="1" ht="12" customHeight="1">
      <c r="A34" s="134" t="s">
        <v>322</v>
      </c>
      <c r="B34" s="135" t="s">
        <v>362</v>
      </c>
      <c r="C34" s="134" t="s">
        <v>285</v>
      </c>
      <c r="D34" s="136">
        <f t="shared" si="0"/>
        <v>4158445</v>
      </c>
      <c r="E34" s="136">
        <f t="shared" si="1"/>
        <v>3727162</v>
      </c>
      <c r="F34" s="136">
        <v>837193</v>
      </c>
      <c r="G34" s="136">
        <v>0</v>
      </c>
      <c r="H34" s="136">
        <v>1981137</v>
      </c>
      <c r="I34" s="136">
        <v>811419</v>
      </c>
      <c r="J34" s="136">
        <v>5361394</v>
      </c>
      <c r="K34" s="136">
        <v>97413</v>
      </c>
      <c r="L34" s="136">
        <v>431283</v>
      </c>
      <c r="M34" s="136">
        <f t="shared" si="2"/>
        <v>692626</v>
      </c>
      <c r="N34" s="136">
        <f t="shared" si="3"/>
        <v>665458</v>
      </c>
      <c r="O34" s="136">
        <v>0</v>
      </c>
      <c r="P34" s="136">
        <v>0</v>
      </c>
      <c r="Q34" s="136">
        <v>400500</v>
      </c>
      <c r="R34" s="136">
        <v>106856</v>
      </c>
      <c r="S34" s="136">
        <v>878329</v>
      </c>
      <c r="T34" s="136">
        <v>158102</v>
      </c>
      <c r="U34" s="136">
        <v>27168</v>
      </c>
      <c r="V34" s="136">
        <f aca="true" t="shared" si="96" ref="V34:AD34">+SUM(D34,M34)</f>
        <v>4851071</v>
      </c>
      <c r="W34" s="136">
        <f t="shared" si="96"/>
        <v>4392620</v>
      </c>
      <c r="X34" s="136">
        <f t="shared" si="96"/>
        <v>837193</v>
      </c>
      <c r="Y34" s="136">
        <f t="shared" si="96"/>
        <v>0</v>
      </c>
      <c r="Z34" s="136">
        <f t="shared" si="96"/>
        <v>2381637</v>
      </c>
      <c r="AA34" s="136">
        <f t="shared" si="96"/>
        <v>918275</v>
      </c>
      <c r="AB34" s="136">
        <f t="shared" si="96"/>
        <v>6239723</v>
      </c>
      <c r="AC34" s="136">
        <f t="shared" si="96"/>
        <v>255515</v>
      </c>
      <c r="AD34" s="136">
        <f t="shared" si="96"/>
        <v>458451</v>
      </c>
      <c r="AE34" s="136">
        <f t="shared" si="5"/>
        <v>3157125</v>
      </c>
      <c r="AF34" s="136">
        <f t="shared" si="6"/>
        <v>3135243</v>
      </c>
      <c r="AG34" s="136">
        <v>0</v>
      </c>
      <c r="AH34" s="136">
        <v>2850500</v>
      </c>
      <c r="AI34" s="136">
        <v>284743</v>
      </c>
      <c r="AJ34" s="136">
        <v>0</v>
      </c>
      <c r="AK34" s="136">
        <v>21882</v>
      </c>
      <c r="AL34" s="137" t="s">
        <v>586</v>
      </c>
      <c r="AM34" s="136">
        <f t="shared" si="7"/>
        <v>6125424</v>
      </c>
      <c r="AN34" s="136">
        <f t="shared" si="8"/>
        <v>1194414</v>
      </c>
      <c r="AO34" s="136">
        <v>573377</v>
      </c>
      <c r="AP34" s="136">
        <v>219178</v>
      </c>
      <c r="AQ34" s="136">
        <v>387596</v>
      </c>
      <c r="AR34" s="136">
        <v>14263</v>
      </c>
      <c r="AS34" s="136">
        <f t="shared" si="9"/>
        <v>2172632</v>
      </c>
      <c r="AT34" s="136">
        <v>50584</v>
      </c>
      <c r="AU34" s="136">
        <v>2092370</v>
      </c>
      <c r="AV34" s="136">
        <v>29678</v>
      </c>
      <c r="AW34" s="136">
        <v>13569</v>
      </c>
      <c r="AX34" s="136">
        <f t="shared" si="10"/>
        <v>2744010</v>
      </c>
      <c r="AY34" s="136">
        <v>429739</v>
      </c>
      <c r="AZ34" s="136">
        <v>2120395</v>
      </c>
      <c r="BA34" s="136">
        <v>128419</v>
      </c>
      <c r="BB34" s="136">
        <v>65457</v>
      </c>
      <c r="BC34" s="137" t="s">
        <v>586</v>
      </c>
      <c r="BD34" s="136">
        <v>799</v>
      </c>
      <c r="BE34" s="136">
        <v>237290</v>
      </c>
      <c r="BF34" s="136">
        <f t="shared" si="11"/>
        <v>9519839</v>
      </c>
      <c r="BG34" s="136">
        <f t="shared" si="12"/>
        <v>729777</v>
      </c>
      <c r="BH34" s="136">
        <f t="shared" si="13"/>
        <v>729777</v>
      </c>
      <c r="BI34" s="136">
        <v>0</v>
      </c>
      <c r="BJ34" s="136">
        <v>729777</v>
      </c>
      <c r="BK34" s="136">
        <v>0</v>
      </c>
      <c r="BL34" s="136">
        <v>0</v>
      </c>
      <c r="BM34" s="136">
        <v>0</v>
      </c>
      <c r="BN34" s="137" t="s">
        <v>586</v>
      </c>
      <c r="BO34" s="136">
        <f t="shared" si="14"/>
        <v>830064</v>
      </c>
      <c r="BP34" s="136">
        <f t="shared" si="15"/>
        <v>234518</v>
      </c>
      <c r="BQ34" s="136">
        <v>129663</v>
      </c>
      <c r="BR34" s="136">
        <v>0</v>
      </c>
      <c r="BS34" s="136">
        <v>104855</v>
      </c>
      <c r="BT34" s="136">
        <v>0</v>
      </c>
      <c r="BU34" s="136">
        <f t="shared" si="16"/>
        <v>408359</v>
      </c>
      <c r="BV34" s="136">
        <v>173</v>
      </c>
      <c r="BW34" s="136">
        <v>408186</v>
      </c>
      <c r="BX34" s="136">
        <v>0</v>
      </c>
      <c r="BY34" s="136">
        <v>255</v>
      </c>
      <c r="BZ34" s="136">
        <f t="shared" si="17"/>
        <v>186932</v>
      </c>
      <c r="CA34" s="136">
        <v>25526</v>
      </c>
      <c r="CB34" s="136">
        <v>159851</v>
      </c>
      <c r="CC34" s="136">
        <v>781</v>
      </c>
      <c r="CD34" s="136">
        <v>774</v>
      </c>
      <c r="CE34" s="137" t="s">
        <v>586</v>
      </c>
      <c r="CF34" s="136">
        <v>0</v>
      </c>
      <c r="CG34" s="136">
        <v>11114</v>
      </c>
      <c r="CH34" s="136">
        <f t="shared" si="18"/>
        <v>1570955</v>
      </c>
      <c r="CI34" s="136">
        <f aca="true" t="shared" si="97" ref="CI34:CO34">SUM(AE34,+BG34)</f>
        <v>3886902</v>
      </c>
      <c r="CJ34" s="136">
        <f t="shared" si="97"/>
        <v>3865020</v>
      </c>
      <c r="CK34" s="136">
        <f t="shared" si="97"/>
        <v>0</v>
      </c>
      <c r="CL34" s="136">
        <f t="shared" si="97"/>
        <v>3580277</v>
      </c>
      <c r="CM34" s="136">
        <f t="shared" si="97"/>
        <v>284743</v>
      </c>
      <c r="CN34" s="136">
        <f t="shared" si="97"/>
        <v>0</v>
      </c>
      <c r="CO34" s="136">
        <f t="shared" si="97"/>
        <v>21882</v>
      </c>
      <c r="CP34" s="137" t="s">
        <v>586</v>
      </c>
      <c r="CQ34" s="136">
        <f aca="true" t="shared" si="98" ref="CQ34:DE34">SUM(AM34,+BO34)</f>
        <v>6955488</v>
      </c>
      <c r="CR34" s="136">
        <f t="shared" si="98"/>
        <v>1428932</v>
      </c>
      <c r="CS34" s="136">
        <f t="shared" si="98"/>
        <v>703040</v>
      </c>
      <c r="CT34" s="136">
        <f t="shared" si="98"/>
        <v>219178</v>
      </c>
      <c r="CU34" s="136">
        <f t="shared" si="98"/>
        <v>492451</v>
      </c>
      <c r="CV34" s="136">
        <f t="shared" si="98"/>
        <v>14263</v>
      </c>
      <c r="CW34" s="136">
        <f t="shared" si="98"/>
        <v>2580991</v>
      </c>
      <c r="CX34" s="136">
        <f t="shared" si="98"/>
        <v>50757</v>
      </c>
      <c r="CY34" s="136">
        <f t="shared" si="98"/>
        <v>2500556</v>
      </c>
      <c r="CZ34" s="136">
        <f t="shared" si="98"/>
        <v>29678</v>
      </c>
      <c r="DA34" s="136">
        <f t="shared" si="98"/>
        <v>13824</v>
      </c>
      <c r="DB34" s="136">
        <f t="shared" si="98"/>
        <v>2930942</v>
      </c>
      <c r="DC34" s="136">
        <f t="shared" si="98"/>
        <v>455265</v>
      </c>
      <c r="DD34" s="136">
        <f t="shared" si="98"/>
        <v>2280246</v>
      </c>
      <c r="DE34" s="136">
        <f t="shared" si="98"/>
        <v>129200</v>
      </c>
      <c r="DF34" s="136">
        <f t="shared" si="95"/>
        <v>66231</v>
      </c>
      <c r="DG34" s="137" t="s">
        <v>586</v>
      </c>
      <c r="DH34" s="136">
        <f t="shared" si="21"/>
        <v>799</v>
      </c>
      <c r="DI34" s="136">
        <f t="shared" si="22"/>
        <v>248404</v>
      </c>
      <c r="DJ34" s="136">
        <f t="shared" si="23"/>
        <v>11090794</v>
      </c>
    </row>
    <row r="35" spans="1:114" s="139" customFormat="1" ht="12" customHeight="1">
      <c r="A35" s="134" t="s">
        <v>514</v>
      </c>
      <c r="B35" s="135" t="s">
        <v>515</v>
      </c>
      <c r="C35" s="134" t="s">
        <v>516</v>
      </c>
      <c r="D35" s="136">
        <f t="shared" si="0"/>
        <v>334789</v>
      </c>
      <c r="E35" s="136">
        <f t="shared" si="1"/>
        <v>252007</v>
      </c>
      <c r="F35" s="136">
        <v>0</v>
      </c>
      <c r="G35" s="136">
        <v>0</v>
      </c>
      <c r="H35" s="136">
        <v>44500</v>
      </c>
      <c r="I35" s="136">
        <v>207507</v>
      </c>
      <c r="J35" s="136">
        <v>1600079</v>
      </c>
      <c r="K35" s="136">
        <v>0</v>
      </c>
      <c r="L35" s="136">
        <v>82782</v>
      </c>
      <c r="M35" s="136">
        <f t="shared" si="2"/>
        <v>361314</v>
      </c>
      <c r="N35" s="136">
        <f t="shared" si="3"/>
        <v>73785</v>
      </c>
      <c r="O35" s="136">
        <v>0</v>
      </c>
      <c r="P35" s="136">
        <v>0</v>
      </c>
      <c r="Q35" s="136">
        <v>0</v>
      </c>
      <c r="R35" s="136">
        <v>64212</v>
      </c>
      <c r="S35" s="136">
        <v>1743252</v>
      </c>
      <c r="T35" s="136">
        <v>9573</v>
      </c>
      <c r="U35" s="136">
        <v>287529</v>
      </c>
      <c r="V35" s="136">
        <f aca="true" t="shared" si="99" ref="V35:AD35">+SUM(D35,M35)</f>
        <v>696103</v>
      </c>
      <c r="W35" s="136">
        <f t="shared" si="99"/>
        <v>325792</v>
      </c>
      <c r="X35" s="136">
        <f t="shared" si="99"/>
        <v>0</v>
      </c>
      <c r="Y35" s="136">
        <f t="shared" si="99"/>
        <v>0</v>
      </c>
      <c r="Z35" s="136">
        <f t="shared" si="99"/>
        <v>44500</v>
      </c>
      <c r="AA35" s="136">
        <f t="shared" si="99"/>
        <v>271719</v>
      </c>
      <c r="AB35" s="136">
        <f t="shared" si="99"/>
        <v>3343331</v>
      </c>
      <c r="AC35" s="136">
        <f t="shared" si="99"/>
        <v>9573</v>
      </c>
      <c r="AD35" s="136">
        <f t="shared" si="99"/>
        <v>370311</v>
      </c>
      <c r="AE35" s="136">
        <f t="shared" si="5"/>
        <v>460302</v>
      </c>
      <c r="AF35" s="136">
        <f t="shared" si="6"/>
        <v>459147</v>
      </c>
      <c r="AG35" s="136">
        <v>30208</v>
      </c>
      <c r="AH35" s="136">
        <v>358539</v>
      </c>
      <c r="AI35" s="136">
        <v>70400</v>
      </c>
      <c r="AJ35" s="136">
        <v>0</v>
      </c>
      <c r="AK35" s="136">
        <v>1155</v>
      </c>
      <c r="AL35" s="137" t="s">
        <v>586</v>
      </c>
      <c r="AM35" s="136">
        <f t="shared" si="7"/>
        <v>1310889</v>
      </c>
      <c r="AN35" s="136">
        <f t="shared" si="8"/>
        <v>472738</v>
      </c>
      <c r="AO35" s="136">
        <v>126429</v>
      </c>
      <c r="AP35" s="136">
        <v>164655</v>
      </c>
      <c r="AQ35" s="136">
        <v>168367</v>
      </c>
      <c r="AR35" s="136">
        <v>13287</v>
      </c>
      <c r="AS35" s="136">
        <f t="shared" si="9"/>
        <v>425018</v>
      </c>
      <c r="AT35" s="136">
        <v>25669</v>
      </c>
      <c r="AU35" s="136">
        <v>396053</v>
      </c>
      <c r="AV35" s="136">
        <v>3296</v>
      </c>
      <c r="AW35" s="136">
        <v>15745</v>
      </c>
      <c r="AX35" s="136">
        <f t="shared" si="10"/>
        <v>389708</v>
      </c>
      <c r="AY35" s="136">
        <v>115376</v>
      </c>
      <c r="AZ35" s="136">
        <v>239473</v>
      </c>
      <c r="BA35" s="136">
        <v>26005</v>
      </c>
      <c r="BB35" s="136">
        <v>8854</v>
      </c>
      <c r="BC35" s="137" t="s">
        <v>586</v>
      </c>
      <c r="BD35" s="136">
        <v>7680</v>
      </c>
      <c r="BE35" s="136">
        <v>163677</v>
      </c>
      <c r="BF35" s="136">
        <f t="shared" si="11"/>
        <v>1934868</v>
      </c>
      <c r="BG35" s="136">
        <f t="shared" si="12"/>
        <v>2672</v>
      </c>
      <c r="BH35" s="136">
        <f t="shared" si="13"/>
        <v>2672</v>
      </c>
      <c r="BI35" s="136">
        <v>0</v>
      </c>
      <c r="BJ35" s="136">
        <v>2672</v>
      </c>
      <c r="BK35" s="136">
        <v>0</v>
      </c>
      <c r="BL35" s="136">
        <v>0</v>
      </c>
      <c r="BM35" s="136">
        <v>0</v>
      </c>
      <c r="BN35" s="137" t="s">
        <v>586</v>
      </c>
      <c r="BO35" s="136">
        <f t="shared" si="14"/>
        <v>1214976</v>
      </c>
      <c r="BP35" s="136">
        <f t="shared" si="15"/>
        <v>89751</v>
      </c>
      <c r="BQ35" s="136">
        <v>46157</v>
      </c>
      <c r="BR35" s="136">
        <v>0</v>
      </c>
      <c r="BS35" s="136">
        <v>43594</v>
      </c>
      <c r="BT35" s="136">
        <v>0</v>
      </c>
      <c r="BU35" s="136">
        <f t="shared" si="16"/>
        <v>123885</v>
      </c>
      <c r="BV35" s="136">
        <v>0</v>
      </c>
      <c r="BW35" s="136">
        <v>123885</v>
      </c>
      <c r="BX35" s="136">
        <v>0</v>
      </c>
      <c r="BY35" s="136">
        <v>0</v>
      </c>
      <c r="BZ35" s="136">
        <f t="shared" si="17"/>
        <v>1001340</v>
      </c>
      <c r="CA35" s="136">
        <v>251584</v>
      </c>
      <c r="CB35" s="136">
        <v>748295</v>
      </c>
      <c r="CC35" s="136">
        <v>1224</v>
      </c>
      <c r="CD35" s="136">
        <v>237</v>
      </c>
      <c r="CE35" s="137" t="s">
        <v>586</v>
      </c>
      <c r="CF35" s="136">
        <v>0</v>
      </c>
      <c r="CG35" s="136">
        <v>886918</v>
      </c>
      <c r="CH35" s="136">
        <f t="shared" si="18"/>
        <v>2104566</v>
      </c>
      <c r="CI35" s="136">
        <f aca="true" t="shared" si="100" ref="CI35:CO35">SUM(AE35,+BG35)</f>
        <v>462974</v>
      </c>
      <c r="CJ35" s="136">
        <f t="shared" si="100"/>
        <v>461819</v>
      </c>
      <c r="CK35" s="136">
        <f t="shared" si="100"/>
        <v>30208</v>
      </c>
      <c r="CL35" s="136">
        <f t="shared" si="100"/>
        <v>361211</v>
      </c>
      <c r="CM35" s="136">
        <f t="shared" si="100"/>
        <v>70400</v>
      </c>
      <c r="CN35" s="136">
        <f t="shared" si="100"/>
        <v>0</v>
      </c>
      <c r="CO35" s="136">
        <f t="shared" si="100"/>
        <v>1155</v>
      </c>
      <c r="CP35" s="137" t="s">
        <v>586</v>
      </c>
      <c r="CQ35" s="136">
        <f aca="true" t="shared" si="101" ref="CQ35:DF36">SUM(AM35,+BO35)</f>
        <v>2525865</v>
      </c>
      <c r="CR35" s="136">
        <f t="shared" si="101"/>
        <v>562489</v>
      </c>
      <c r="CS35" s="136">
        <f t="shared" si="101"/>
        <v>172586</v>
      </c>
      <c r="CT35" s="136">
        <f t="shared" si="101"/>
        <v>164655</v>
      </c>
      <c r="CU35" s="136">
        <f t="shared" si="101"/>
        <v>211961</v>
      </c>
      <c r="CV35" s="136">
        <f t="shared" si="101"/>
        <v>13287</v>
      </c>
      <c r="CW35" s="136">
        <f t="shared" si="101"/>
        <v>548903</v>
      </c>
      <c r="CX35" s="136">
        <f t="shared" si="101"/>
        <v>25669</v>
      </c>
      <c r="CY35" s="136">
        <f t="shared" si="101"/>
        <v>519938</v>
      </c>
      <c r="CZ35" s="136">
        <f t="shared" si="101"/>
        <v>3296</v>
      </c>
      <c r="DA35" s="136">
        <f t="shared" si="101"/>
        <v>15745</v>
      </c>
      <c r="DB35" s="136">
        <f t="shared" si="101"/>
        <v>1391048</v>
      </c>
      <c r="DC35" s="136">
        <f t="shared" si="101"/>
        <v>366960</v>
      </c>
      <c r="DD35" s="136">
        <f t="shared" si="101"/>
        <v>987768</v>
      </c>
      <c r="DE35" s="136">
        <f t="shared" si="101"/>
        <v>27229</v>
      </c>
      <c r="DF35" s="136">
        <f t="shared" si="101"/>
        <v>9091</v>
      </c>
      <c r="DG35" s="137" t="s">
        <v>586</v>
      </c>
      <c r="DH35" s="136">
        <f t="shared" si="21"/>
        <v>7680</v>
      </c>
      <c r="DI35" s="136">
        <f t="shared" si="22"/>
        <v>1050595</v>
      </c>
      <c r="DJ35" s="136">
        <f t="shared" si="23"/>
        <v>4039434</v>
      </c>
    </row>
    <row r="36" spans="1:114" s="139" customFormat="1" ht="12" customHeight="1">
      <c r="A36" s="134" t="s">
        <v>323</v>
      </c>
      <c r="B36" s="135" t="s">
        <v>324</v>
      </c>
      <c r="C36" s="134" t="s">
        <v>285</v>
      </c>
      <c r="D36" s="136">
        <f t="shared" si="0"/>
        <v>350137</v>
      </c>
      <c r="E36" s="136">
        <f t="shared" si="1"/>
        <v>193014</v>
      </c>
      <c r="F36" s="136">
        <v>0</v>
      </c>
      <c r="G36" s="136">
        <v>0</v>
      </c>
      <c r="H36" s="136">
        <v>0</v>
      </c>
      <c r="I36" s="136">
        <v>95763</v>
      </c>
      <c r="J36" s="136">
        <v>2499782</v>
      </c>
      <c r="K36" s="136">
        <v>97251</v>
      </c>
      <c r="L36" s="136">
        <v>157123</v>
      </c>
      <c r="M36" s="136">
        <f t="shared" si="2"/>
        <v>573619</v>
      </c>
      <c r="N36" s="136">
        <f t="shared" si="3"/>
        <v>155253</v>
      </c>
      <c r="O36" s="136">
        <v>8504</v>
      </c>
      <c r="P36" s="136">
        <v>0</v>
      </c>
      <c r="Q36" s="136">
        <v>67400</v>
      </c>
      <c r="R36" s="136">
        <v>13505</v>
      </c>
      <c r="S36" s="136">
        <v>2534594</v>
      </c>
      <c r="T36" s="136">
        <v>65844</v>
      </c>
      <c r="U36" s="136">
        <v>418366</v>
      </c>
      <c r="V36" s="136">
        <f aca="true" t="shared" si="102" ref="V36:AD36">+SUM(D36,M36)</f>
        <v>923756</v>
      </c>
      <c r="W36" s="136">
        <f t="shared" si="102"/>
        <v>348267</v>
      </c>
      <c r="X36" s="136">
        <f t="shared" si="102"/>
        <v>8504</v>
      </c>
      <c r="Y36" s="136">
        <f t="shared" si="102"/>
        <v>0</v>
      </c>
      <c r="Z36" s="136">
        <f t="shared" si="102"/>
        <v>67400</v>
      </c>
      <c r="AA36" s="136">
        <f t="shared" si="102"/>
        <v>109268</v>
      </c>
      <c r="AB36" s="136">
        <f t="shared" si="102"/>
        <v>5034376</v>
      </c>
      <c r="AC36" s="136">
        <f t="shared" si="102"/>
        <v>163095</v>
      </c>
      <c r="AD36" s="136">
        <f t="shared" si="102"/>
        <v>575489</v>
      </c>
      <c r="AE36" s="136">
        <f t="shared" si="5"/>
        <v>234737</v>
      </c>
      <c r="AF36" s="136">
        <f t="shared" si="6"/>
        <v>224787</v>
      </c>
      <c r="AG36" s="136">
        <v>0</v>
      </c>
      <c r="AH36" s="136">
        <v>224787</v>
      </c>
      <c r="AI36" s="136">
        <v>0</v>
      </c>
      <c r="AJ36" s="136">
        <v>0</v>
      </c>
      <c r="AK36" s="136">
        <v>9950</v>
      </c>
      <c r="AL36" s="137" t="s">
        <v>586</v>
      </c>
      <c r="AM36" s="136">
        <f t="shared" si="7"/>
        <v>2199344</v>
      </c>
      <c r="AN36" s="136">
        <f t="shared" si="8"/>
        <v>388063</v>
      </c>
      <c r="AO36" s="136">
        <v>171015</v>
      </c>
      <c r="AP36" s="136">
        <v>23670</v>
      </c>
      <c r="AQ36" s="136">
        <v>178591</v>
      </c>
      <c r="AR36" s="136">
        <v>14787</v>
      </c>
      <c r="AS36" s="136">
        <f t="shared" si="9"/>
        <v>522793</v>
      </c>
      <c r="AT36" s="136">
        <v>1413</v>
      </c>
      <c r="AU36" s="136">
        <v>495580</v>
      </c>
      <c r="AV36" s="136">
        <v>25800</v>
      </c>
      <c r="AW36" s="136">
        <v>11019</v>
      </c>
      <c r="AX36" s="136">
        <f t="shared" si="10"/>
        <v>1276040</v>
      </c>
      <c r="AY36" s="136">
        <v>13781</v>
      </c>
      <c r="AZ36" s="136">
        <v>1088936</v>
      </c>
      <c r="BA36" s="136">
        <v>96675</v>
      </c>
      <c r="BB36" s="136">
        <v>76648</v>
      </c>
      <c r="BC36" s="137" t="s">
        <v>586</v>
      </c>
      <c r="BD36" s="136">
        <v>1429</v>
      </c>
      <c r="BE36" s="136">
        <v>415838</v>
      </c>
      <c r="BF36" s="136">
        <f t="shared" si="11"/>
        <v>2849919</v>
      </c>
      <c r="BG36" s="136">
        <f t="shared" si="12"/>
        <v>193409</v>
      </c>
      <c r="BH36" s="136">
        <f t="shared" si="13"/>
        <v>192779</v>
      </c>
      <c r="BI36" s="136">
        <v>0</v>
      </c>
      <c r="BJ36" s="136">
        <v>192779</v>
      </c>
      <c r="BK36" s="136">
        <v>0</v>
      </c>
      <c r="BL36" s="136">
        <v>0</v>
      </c>
      <c r="BM36" s="136">
        <v>630</v>
      </c>
      <c r="BN36" s="137" t="s">
        <v>586</v>
      </c>
      <c r="BO36" s="136">
        <f t="shared" si="14"/>
        <v>2278673</v>
      </c>
      <c r="BP36" s="136">
        <f t="shared" si="15"/>
        <v>688683</v>
      </c>
      <c r="BQ36" s="136">
        <v>423167</v>
      </c>
      <c r="BR36" s="136">
        <v>0</v>
      </c>
      <c r="BS36" s="136">
        <v>265516</v>
      </c>
      <c r="BT36" s="136">
        <v>0</v>
      </c>
      <c r="BU36" s="136">
        <f t="shared" si="16"/>
        <v>672710</v>
      </c>
      <c r="BV36" s="136">
        <v>0</v>
      </c>
      <c r="BW36" s="136">
        <v>667879</v>
      </c>
      <c r="BX36" s="136">
        <v>4831</v>
      </c>
      <c r="BY36" s="136">
        <v>0</v>
      </c>
      <c r="BZ36" s="136">
        <f t="shared" si="17"/>
        <v>916079</v>
      </c>
      <c r="CA36" s="136">
        <v>5896</v>
      </c>
      <c r="CB36" s="136">
        <v>485118</v>
      </c>
      <c r="CC36" s="136">
        <v>6571</v>
      </c>
      <c r="CD36" s="136">
        <v>418494</v>
      </c>
      <c r="CE36" s="137" t="s">
        <v>586</v>
      </c>
      <c r="CF36" s="136">
        <v>1201</v>
      </c>
      <c r="CG36" s="136">
        <v>636131</v>
      </c>
      <c r="CH36" s="136">
        <f t="shared" si="18"/>
        <v>3108213</v>
      </c>
      <c r="CI36" s="136">
        <f aca="true" t="shared" si="103" ref="CI36:CO36">SUM(AE36,+BG36)</f>
        <v>428146</v>
      </c>
      <c r="CJ36" s="136">
        <f t="shared" si="103"/>
        <v>417566</v>
      </c>
      <c r="CK36" s="136">
        <f t="shared" si="103"/>
        <v>0</v>
      </c>
      <c r="CL36" s="136">
        <f t="shared" si="103"/>
        <v>417566</v>
      </c>
      <c r="CM36" s="136">
        <f t="shared" si="103"/>
        <v>0</v>
      </c>
      <c r="CN36" s="136">
        <f t="shared" si="103"/>
        <v>0</v>
      </c>
      <c r="CO36" s="136">
        <f t="shared" si="103"/>
        <v>10580</v>
      </c>
      <c r="CP36" s="137" t="s">
        <v>586</v>
      </c>
      <c r="CQ36" s="136">
        <f aca="true" t="shared" si="104" ref="CQ36:DE36">SUM(AM36,+BO36)</f>
        <v>4478017</v>
      </c>
      <c r="CR36" s="136">
        <f t="shared" si="104"/>
        <v>1076746</v>
      </c>
      <c r="CS36" s="136">
        <f t="shared" si="104"/>
        <v>594182</v>
      </c>
      <c r="CT36" s="136">
        <f t="shared" si="104"/>
        <v>23670</v>
      </c>
      <c r="CU36" s="136">
        <f t="shared" si="104"/>
        <v>444107</v>
      </c>
      <c r="CV36" s="136">
        <f t="shared" si="104"/>
        <v>14787</v>
      </c>
      <c r="CW36" s="136">
        <f t="shared" si="104"/>
        <v>1195503</v>
      </c>
      <c r="CX36" s="136">
        <f t="shared" si="104"/>
        <v>1413</v>
      </c>
      <c r="CY36" s="136">
        <f t="shared" si="104"/>
        <v>1163459</v>
      </c>
      <c r="CZ36" s="136">
        <f t="shared" si="104"/>
        <v>30631</v>
      </c>
      <c r="DA36" s="136">
        <f t="shared" si="104"/>
        <v>11019</v>
      </c>
      <c r="DB36" s="136">
        <f t="shared" si="104"/>
        <v>2192119</v>
      </c>
      <c r="DC36" s="136">
        <f t="shared" si="104"/>
        <v>19677</v>
      </c>
      <c r="DD36" s="136">
        <f t="shared" si="104"/>
        <v>1574054</v>
      </c>
      <c r="DE36" s="136">
        <f t="shared" si="104"/>
        <v>103246</v>
      </c>
      <c r="DF36" s="136">
        <f t="shared" si="101"/>
        <v>495142</v>
      </c>
      <c r="DG36" s="137" t="s">
        <v>586</v>
      </c>
      <c r="DH36" s="136">
        <f t="shared" si="21"/>
        <v>2630</v>
      </c>
      <c r="DI36" s="136">
        <f t="shared" si="22"/>
        <v>1051969</v>
      </c>
      <c r="DJ36" s="136">
        <f t="shared" si="23"/>
        <v>5958132</v>
      </c>
    </row>
    <row r="37" spans="1:114" s="139" customFormat="1" ht="12" customHeight="1">
      <c r="A37" s="134" t="s">
        <v>364</v>
      </c>
      <c r="B37" s="135" t="s">
        <v>365</v>
      </c>
      <c r="C37" s="134" t="s">
        <v>285</v>
      </c>
      <c r="D37" s="136">
        <f t="shared" si="0"/>
        <v>420286</v>
      </c>
      <c r="E37" s="136">
        <f t="shared" si="1"/>
        <v>325908</v>
      </c>
      <c r="F37" s="136">
        <v>1472</v>
      </c>
      <c r="G37" s="136">
        <v>4798</v>
      </c>
      <c r="H37" s="136">
        <v>0</v>
      </c>
      <c r="I37" s="136">
        <v>172156</v>
      </c>
      <c r="J37" s="136">
        <v>1906376</v>
      </c>
      <c r="K37" s="136">
        <v>147482</v>
      </c>
      <c r="L37" s="136">
        <v>94378</v>
      </c>
      <c r="M37" s="136">
        <f t="shared" si="2"/>
        <v>8485</v>
      </c>
      <c r="N37" s="136">
        <f t="shared" si="3"/>
        <v>2057</v>
      </c>
      <c r="O37" s="136">
        <v>0</v>
      </c>
      <c r="P37" s="136">
        <v>0</v>
      </c>
      <c r="Q37" s="136">
        <v>0</v>
      </c>
      <c r="R37" s="136">
        <v>13</v>
      </c>
      <c r="S37" s="136">
        <v>869141</v>
      </c>
      <c r="T37" s="136">
        <v>2044</v>
      </c>
      <c r="U37" s="136">
        <v>6428</v>
      </c>
      <c r="V37" s="136">
        <f aca="true" t="shared" si="105" ref="V37:AD37">+SUM(D37,M37)</f>
        <v>428771</v>
      </c>
      <c r="W37" s="136">
        <f t="shared" si="105"/>
        <v>327965</v>
      </c>
      <c r="X37" s="136">
        <f t="shared" si="105"/>
        <v>1472</v>
      </c>
      <c r="Y37" s="136">
        <f t="shared" si="105"/>
        <v>4798</v>
      </c>
      <c r="Z37" s="136">
        <f t="shared" si="105"/>
        <v>0</v>
      </c>
      <c r="AA37" s="136">
        <f t="shared" si="105"/>
        <v>172169</v>
      </c>
      <c r="AB37" s="136">
        <f t="shared" si="105"/>
        <v>2775517</v>
      </c>
      <c r="AC37" s="136">
        <f t="shared" si="105"/>
        <v>149526</v>
      </c>
      <c r="AD37" s="136">
        <f t="shared" si="105"/>
        <v>100806</v>
      </c>
      <c r="AE37" s="136">
        <f t="shared" si="5"/>
        <v>161531</v>
      </c>
      <c r="AF37" s="136">
        <f t="shared" si="6"/>
        <v>161531</v>
      </c>
      <c r="AG37" s="136">
        <v>0</v>
      </c>
      <c r="AH37" s="136">
        <v>0</v>
      </c>
      <c r="AI37" s="136">
        <v>161531</v>
      </c>
      <c r="AJ37" s="136">
        <v>0</v>
      </c>
      <c r="AK37" s="136">
        <v>0</v>
      </c>
      <c r="AL37" s="137" t="s">
        <v>586</v>
      </c>
      <c r="AM37" s="136">
        <f t="shared" si="7"/>
        <v>2138163</v>
      </c>
      <c r="AN37" s="136">
        <f t="shared" si="8"/>
        <v>267991</v>
      </c>
      <c r="AO37" s="136">
        <v>223349</v>
      </c>
      <c r="AP37" s="136">
        <v>0</v>
      </c>
      <c r="AQ37" s="136">
        <v>44642</v>
      </c>
      <c r="AR37" s="136">
        <v>0</v>
      </c>
      <c r="AS37" s="136">
        <f t="shared" si="9"/>
        <v>851686</v>
      </c>
      <c r="AT37" s="136">
        <v>0</v>
      </c>
      <c r="AU37" s="136">
        <v>818481</v>
      </c>
      <c r="AV37" s="136">
        <v>33205</v>
      </c>
      <c r="AW37" s="136">
        <v>0</v>
      </c>
      <c r="AX37" s="136">
        <f t="shared" si="10"/>
        <v>1010565</v>
      </c>
      <c r="AY37" s="136">
        <v>16380</v>
      </c>
      <c r="AZ37" s="136">
        <v>753491</v>
      </c>
      <c r="BA37" s="136">
        <v>221382</v>
      </c>
      <c r="BB37" s="136">
        <v>19312</v>
      </c>
      <c r="BC37" s="137" t="s">
        <v>586</v>
      </c>
      <c r="BD37" s="136">
        <v>7921</v>
      </c>
      <c r="BE37" s="136">
        <v>26968</v>
      </c>
      <c r="BF37" s="136">
        <f t="shared" si="11"/>
        <v>2326662</v>
      </c>
      <c r="BG37" s="136">
        <f t="shared" si="12"/>
        <v>4515</v>
      </c>
      <c r="BH37" s="136">
        <f t="shared" si="13"/>
        <v>0</v>
      </c>
      <c r="BI37" s="136">
        <v>0</v>
      </c>
      <c r="BJ37" s="136">
        <v>0</v>
      </c>
      <c r="BK37" s="136">
        <v>0</v>
      </c>
      <c r="BL37" s="136">
        <v>0</v>
      </c>
      <c r="BM37" s="136">
        <v>4515</v>
      </c>
      <c r="BN37" s="137" t="s">
        <v>586</v>
      </c>
      <c r="BO37" s="136">
        <f t="shared" si="14"/>
        <v>860980</v>
      </c>
      <c r="BP37" s="136">
        <f t="shared" si="15"/>
        <v>125918</v>
      </c>
      <c r="BQ37" s="136">
        <v>98577</v>
      </c>
      <c r="BR37" s="136">
        <v>0</v>
      </c>
      <c r="BS37" s="136">
        <v>27341</v>
      </c>
      <c r="BT37" s="136">
        <v>0</v>
      </c>
      <c r="BU37" s="136">
        <f t="shared" si="16"/>
        <v>235199</v>
      </c>
      <c r="BV37" s="136">
        <v>0</v>
      </c>
      <c r="BW37" s="136">
        <v>235199</v>
      </c>
      <c r="BX37" s="136">
        <v>0</v>
      </c>
      <c r="BY37" s="136">
        <v>0</v>
      </c>
      <c r="BZ37" s="136">
        <f t="shared" si="17"/>
        <v>499216</v>
      </c>
      <c r="CA37" s="136">
        <v>40200</v>
      </c>
      <c r="CB37" s="136">
        <v>458623</v>
      </c>
      <c r="CC37" s="136">
        <v>0</v>
      </c>
      <c r="CD37" s="136">
        <v>393</v>
      </c>
      <c r="CE37" s="137" t="s">
        <v>586</v>
      </c>
      <c r="CF37" s="136">
        <v>647</v>
      </c>
      <c r="CG37" s="136">
        <v>12131</v>
      </c>
      <c r="CH37" s="136">
        <f t="shared" si="18"/>
        <v>877626</v>
      </c>
      <c r="CI37" s="136">
        <f aca="true" t="shared" si="106" ref="CI37:CO37">SUM(AE37,+BG37)</f>
        <v>166046</v>
      </c>
      <c r="CJ37" s="136">
        <f t="shared" si="106"/>
        <v>161531</v>
      </c>
      <c r="CK37" s="136">
        <f t="shared" si="106"/>
        <v>0</v>
      </c>
      <c r="CL37" s="136">
        <f t="shared" si="106"/>
        <v>0</v>
      </c>
      <c r="CM37" s="136">
        <f t="shared" si="106"/>
        <v>161531</v>
      </c>
      <c r="CN37" s="136">
        <f t="shared" si="106"/>
        <v>0</v>
      </c>
      <c r="CO37" s="136">
        <f t="shared" si="106"/>
        <v>4515</v>
      </c>
      <c r="CP37" s="137" t="s">
        <v>586</v>
      </c>
      <c r="CQ37" s="136">
        <f aca="true" t="shared" si="107" ref="CQ37:DF37">SUM(AM37,+BO37)</f>
        <v>2999143</v>
      </c>
      <c r="CR37" s="136">
        <f t="shared" si="107"/>
        <v>393909</v>
      </c>
      <c r="CS37" s="136">
        <f t="shared" si="107"/>
        <v>321926</v>
      </c>
      <c r="CT37" s="136">
        <f t="shared" si="107"/>
        <v>0</v>
      </c>
      <c r="CU37" s="136">
        <f t="shared" si="107"/>
        <v>71983</v>
      </c>
      <c r="CV37" s="136">
        <f t="shared" si="107"/>
        <v>0</v>
      </c>
      <c r="CW37" s="136">
        <f t="shared" si="107"/>
        <v>1086885</v>
      </c>
      <c r="CX37" s="136">
        <f t="shared" si="107"/>
        <v>0</v>
      </c>
      <c r="CY37" s="136">
        <f t="shared" si="107"/>
        <v>1053680</v>
      </c>
      <c r="CZ37" s="136">
        <f t="shared" si="107"/>
        <v>33205</v>
      </c>
      <c r="DA37" s="136">
        <f t="shared" si="107"/>
        <v>0</v>
      </c>
      <c r="DB37" s="136">
        <f t="shared" si="107"/>
        <v>1509781</v>
      </c>
      <c r="DC37" s="136">
        <f t="shared" si="107"/>
        <v>56580</v>
      </c>
      <c r="DD37" s="136">
        <f t="shared" si="107"/>
        <v>1212114</v>
      </c>
      <c r="DE37" s="136">
        <f t="shared" si="107"/>
        <v>221382</v>
      </c>
      <c r="DF37" s="136">
        <f t="shared" si="107"/>
        <v>19705</v>
      </c>
      <c r="DG37" s="137" t="s">
        <v>586</v>
      </c>
      <c r="DH37" s="136">
        <f t="shared" si="21"/>
        <v>8568</v>
      </c>
      <c r="DI37" s="136">
        <f t="shared" si="22"/>
        <v>39099</v>
      </c>
      <c r="DJ37" s="136">
        <f t="shared" si="23"/>
        <v>3204288</v>
      </c>
    </row>
    <row r="38" spans="1:114" s="139" customFormat="1" ht="12" customHeight="1">
      <c r="A38" s="134" t="s">
        <v>367</v>
      </c>
      <c r="B38" s="135" t="s">
        <v>368</v>
      </c>
      <c r="C38" s="134" t="s">
        <v>285</v>
      </c>
      <c r="D38" s="136">
        <f t="shared" si="0"/>
        <v>354976</v>
      </c>
      <c r="E38" s="136">
        <f t="shared" si="1"/>
        <v>270213</v>
      </c>
      <c r="F38" s="136">
        <v>0</v>
      </c>
      <c r="G38" s="136">
        <v>0</v>
      </c>
      <c r="H38" s="136">
        <v>0</v>
      </c>
      <c r="I38" s="136">
        <v>229558</v>
      </c>
      <c r="J38" s="136">
        <v>1877589</v>
      </c>
      <c r="K38" s="136">
        <v>40655</v>
      </c>
      <c r="L38" s="136">
        <v>84763</v>
      </c>
      <c r="M38" s="136">
        <f t="shared" si="2"/>
        <v>77338</v>
      </c>
      <c r="N38" s="136">
        <f t="shared" si="3"/>
        <v>56171</v>
      </c>
      <c r="O38" s="136">
        <v>0</v>
      </c>
      <c r="P38" s="136">
        <v>0</v>
      </c>
      <c r="Q38" s="136">
        <v>0</v>
      </c>
      <c r="R38" s="136">
        <v>46162</v>
      </c>
      <c r="S38" s="136">
        <v>380546</v>
      </c>
      <c r="T38" s="136">
        <v>10009</v>
      </c>
      <c r="U38" s="136">
        <v>21167</v>
      </c>
      <c r="V38" s="136">
        <f aca="true" t="shared" si="108" ref="V38:AD38">+SUM(D38,M38)</f>
        <v>432314</v>
      </c>
      <c r="W38" s="136">
        <f t="shared" si="108"/>
        <v>326384</v>
      </c>
      <c r="X38" s="136">
        <f t="shared" si="108"/>
        <v>0</v>
      </c>
      <c r="Y38" s="136">
        <f t="shared" si="108"/>
        <v>0</v>
      </c>
      <c r="Z38" s="136">
        <f t="shared" si="108"/>
        <v>0</v>
      </c>
      <c r="AA38" s="136">
        <f t="shared" si="108"/>
        <v>275720</v>
      </c>
      <c r="AB38" s="136">
        <f t="shared" si="108"/>
        <v>2258135</v>
      </c>
      <c r="AC38" s="136">
        <f t="shared" si="108"/>
        <v>50664</v>
      </c>
      <c r="AD38" s="136">
        <f t="shared" si="108"/>
        <v>105930</v>
      </c>
      <c r="AE38" s="136">
        <f t="shared" si="5"/>
        <v>245774</v>
      </c>
      <c r="AF38" s="136">
        <f t="shared" si="6"/>
        <v>245774</v>
      </c>
      <c r="AG38" s="136">
        <v>0</v>
      </c>
      <c r="AH38" s="136">
        <v>244640</v>
      </c>
      <c r="AI38" s="136">
        <v>0</v>
      </c>
      <c r="AJ38" s="136">
        <v>1134</v>
      </c>
      <c r="AK38" s="136">
        <v>0</v>
      </c>
      <c r="AL38" s="137" t="s">
        <v>586</v>
      </c>
      <c r="AM38" s="136">
        <f t="shared" si="7"/>
        <v>1812572</v>
      </c>
      <c r="AN38" s="136">
        <f t="shared" si="8"/>
        <v>256991</v>
      </c>
      <c r="AO38" s="136">
        <v>157508</v>
      </c>
      <c r="AP38" s="136">
        <v>0</v>
      </c>
      <c r="AQ38" s="136">
        <v>99483</v>
      </c>
      <c r="AR38" s="136">
        <v>0</v>
      </c>
      <c r="AS38" s="136">
        <f t="shared" si="9"/>
        <v>259459</v>
      </c>
      <c r="AT38" s="136">
        <v>2199</v>
      </c>
      <c r="AU38" s="136">
        <v>248772</v>
      </c>
      <c r="AV38" s="136">
        <v>8488</v>
      </c>
      <c r="AW38" s="136">
        <v>0</v>
      </c>
      <c r="AX38" s="136">
        <f t="shared" si="10"/>
        <v>1282956</v>
      </c>
      <c r="AY38" s="136">
        <v>170745</v>
      </c>
      <c r="AZ38" s="136">
        <v>1099508</v>
      </c>
      <c r="BA38" s="136">
        <v>7078</v>
      </c>
      <c r="BB38" s="136">
        <v>5625</v>
      </c>
      <c r="BC38" s="137" t="s">
        <v>586</v>
      </c>
      <c r="BD38" s="136">
        <v>13166</v>
      </c>
      <c r="BE38" s="136">
        <v>174219</v>
      </c>
      <c r="BF38" s="136">
        <f t="shared" si="11"/>
        <v>2232565</v>
      </c>
      <c r="BG38" s="136">
        <f t="shared" si="12"/>
        <v>33789</v>
      </c>
      <c r="BH38" s="136">
        <f t="shared" si="13"/>
        <v>30849</v>
      </c>
      <c r="BI38" s="136">
        <v>0</v>
      </c>
      <c r="BJ38" s="136">
        <v>30849</v>
      </c>
      <c r="BK38" s="136">
        <v>0</v>
      </c>
      <c r="BL38" s="136">
        <v>0</v>
      </c>
      <c r="BM38" s="136">
        <v>2940</v>
      </c>
      <c r="BN38" s="137" t="s">
        <v>586</v>
      </c>
      <c r="BO38" s="136">
        <f t="shared" si="14"/>
        <v>383813</v>
      </c>
      <c r="BP38" s="136">
        <f t="shared" si="15"/>
        <v>110596</v>
      </c>
      <c r="BQ38" s="136">
        <v>110596</v>
      </c>
      <c r="BR38" s="136">
        <v>0</v>
      </c>
      <c r="BS38" s="136">
        <v>0</v>
      </c>
      <c r="BT38" s="136">
        <v>0</v>
      </c>
      <c r="BU38" s="136">
        <f t="shared" si="16"/>
        <v>193273</v>
      </c>
      <c r="BV38" s="136">
        <v>9678</v>
      </c>
      <c r="BW38" s="136">
        <v>183595</v>
      </c>
      <c r="BX38" s="136">
        <v>0</v>
      </c>
      <c r="BY38" s="136">
        <v>0</v>
      </c>
      <c r="BZ38" s="136">
        <f t="shared" si="17"/>
        <v>75802</v>
      </c>
      <c r="CA38" s="136">
        <v>2914</v>
      </c>
      <c r="CB38" s="136">
        <v>68297</v>
      </c>
      <c r="CC38" s="136">
        <v>4591</v>
      </c>
      <c r="CD38" s="136">
        <v>0</v>
      </c>
      <c r="CE38" s="137" t="s">
        <v>586</v>
      </c>
      <c r="CF38" s="136">
        <v>4142</v>
      </c>
      <c r="CG38" s="136">
        <v>40282</v>
      </c>
      <c r="CH38" s="136">
        <f t="shared" si="18"/>
        <v>457884</v>
      </c>
      <c r="CI38" s="136">
        <f aca="true" t="shared" si="109" ref="CI38:CO38">SUM(AE38,+BG38)</f>
        <v>279563</v>
      </c>
      <c r="CJ38" s="136">
        <f t="shared" si="109"/>
        <v>276623</v>
      </c>
      <c r="CK38" s="136">
        <f t="shared" si="109"/>
        <v>0</v>
      </c>
      <c r="CL38" s="136">
        <f t="shared" si="109"/>
        <v>275489</v>
      </c>
      <c r="CM38" s="136">
        <f t="shared" si="109"/>
        <v>0</v>
      </c>
      <c r="CN38" s="136">
        <f t="shared" si="109"/>
        <v>1134</v>
      </c>
      <c r="CO38" s="136">
        <f t="shared" si="109"/>
        <v>2940</v>
      </c>
      <c r="CP38" s="137" t="s">
        <v>586</v>
      </c>
      <c r="CQ38" s="136">
        <f aca="true" t="shared" si="110" ref="CQ38:DF39">SUM(AM38,+BO38)</f>
        <v>2196385</v>
      </c>
      <c r="CR38" s="136">
        <f t="shared" si="110"/>
        <v>367587</v>
      </c>
      <c r="CS38" s="136">
        <f t="shared" si="110"/>
        <v>268104</v>
      </c>
      <c r="CT38" s="136">
        <f t="shared" si="110"/>
        <v>0</v>
      </c>
      <c r="CU38" s="136">
        <f t="shared" si="110"/>
        <v>99483</v>
      </c>
      <c r="CV38" s="136">
        <f t="shared" si="110"/>
        <v>0</v>
      </c>
      <c r="CW38" s="136">
        <f t="shared" si="110"/>
        <v>452732</v>
      </c>
      <c r="CX38" s="136">
        <f t="shared" si="110"/>
        <v>11877</v>
      </c>
      <c r="CY38" s="136">
        <f t="shared" si="110"/>
        <v>432367</v>
      </c>
      <c r="CZ38" s="136">
        <f t="shared" si="110"/>
        <v>8488</v>
      </c>
      <c r="DA38" s="136">
        <f t="shared" si="110"/>
        <v>0</v>
      </c>
      <c r="DB38" s="136">
        <f t="shared" si="110"/>
        <v>1358758</v>
      </c>
      <c r="DC38" s="136">
        <f t="shared" si="110"/>
        <v>173659</v>
      </c>
      <c r="DD38" s="136">
        <f t="shared" si="110"/>
        <v>1167805</v>
      </c>
      <c r="DE38" s="136">
        <f t="shared" si="110"/>
        <v>11669</v>
      </c>
      <c r="DF38" s="136">
        <f t="shared" si="110"/>
        <v>5625</v>
      </c>
      <c r="DG38" s="137" t="s">
        <v>586</v>
      </c>
      <c r="DH38" s="136">
        <f t="shared" si="21"/>
        <v>17308</v>
      </c>
      <c r="DI38" s="136">
        <f t="shared" si="22"/>
        <v>214501</v>
      </c>
      <c r="DJ38" s="136">
        <f t="shared" si="23"/>
        <v>2690449</v>
      </c>
    </row>
    <row r="39" spans="1:114" s="139" customFormat="1" ht="12" customHeight="1">
      <c r="A39" s="134" t="s">
        <v>326</v>
      </c>
      <c r="B39" s="135" t="s">
        <v>327</v>
      </c>
      <c r="C39" s="134" t="s">
        <v>285</v>
      </c>
      <c r="D39" s="136">
        <f t="shared" si="0"/>
        <v>1118413</v>
      </c>
      <c r="E39" s="136">
        <f t="shared" si="1"/>
        <v>712840</v>
      </c>
      <c r="F39" s="136">
        <v>31395</v>
      </c>
      <c r="G39" s="136">
        <v>0</v>
      </c>
      <c r="H39" s="136">
        <v>47500</v>
      </c>
      <c r="I39" s="136">
        <v>426931</v>
      </c>
      <c r="J39" s="136">
        <v>3306050</v>
      </c>
      <c r="K39" s="136">
        <v>207014</v>
      </c>
      <c r="L39" s="136">
        <v>405573</v>
      </c>
      <c r="M39" s="136">
        <f t="shared" si="2"/>
        <v>218953</v>
      </c>
      <c r="N39" s="136">
        <f t="shared" si="3"/>
        <v>92483</v>
      </c>
      <c r="O39" s="136">
        <v>0</v>
      </c>
      <c r="P39" s="136">
        <v>0</v>
      </c>
      <c r="Q39" s="136">
        <v>0</v>
      </c>
      <c r="R39" s="136">
        <v>72744</v>
      </c>
      <c r="S39" s="136">
        <v>1824455</v>
      </c>
      <c r="T39" s="136">
        <v>19739</v>
      </c>
      <c r="U39" s="136">
        <v>126470</v>
      </c>
      <c r="V39" s="136">
        <f aca="true" t="shared" si="111" ref="V39:AD39">+SUM(D39,M39)</f>
        <v>1337366</v>
      </c>
      <c r="W39" s="136">
        <f t="shared" si="111"/>
        <v>805323</v>
      </c>
      <c r="X39" s="136">
        <f t="shared" si="111"/>
        <v>31395</v>
      </c>
      <c r="Y39" s="136">
        <f t="shared" si="111"/>
        <v>0</v>
      </c>
      <c r="Z39" s="136">
        <f t="shared" si="111"/>
        <v>47500</v>
      </c>
      <c r="AA39" s="136">
        <f t="shared" si="111"/>
        <v>499675</v>
      </c>
      <c r="AB39" s="136">
        <f t="shared" si="111"/>
        <v>5130505</v>
      </c>
      <c r="AC39" s="136">
        <f t="shared" si="111"/>
        <v>226753</v>
      </c>
      <c r="AD39" s="136">
        <f t="shared" si="111"/>
        <v>532043</v>
      </c>
      <c r="AE39" s="136">
        <f t="shared" si="5"/>
        <v>169677</v>
      </c>
      <c r="AF39" s="136">
        <f t="shared" si="6"/>
        <v>19730</v>
      </c>
      <c r="AG39" s="136">
        <v>0</v>
      </c>
      <c r="AH39" s="136">
        <v>19507</v>
      </c>
      <c r="AI39" s="136">
        <v>223</v>
      </c>
      <c r="AJ39" s="136">
        <v>0</v>
      </c>
      <c r="AK39" s="136">
        <v>149947</v>
      </c>
      <c r="AL39" s="137" t="s">
        <v>586</v>
      </c>
      <c r="AM39" s="136">
        <f t="shared" si="7"/>
        <v>3851976</v>
      </c>
      <c r="AN39" s="136">
        <f t="shared" si="8"/>
        <v>828140</v>
      </c>
      <c r="AO39" s="136">
        <v>351389</v>
      </c>
      <c r="AP39" s="136">
        <v>125100</v>
      </c>
      <c r="AQ39" s="136">
        <v>331386</v>
      </c>
      <c r="AR39" s="136">
        <v>20265</v>
      </c>
      <c r="AS39" s="136">
        <f t="shared" si="9"/>
        <v>1677079</v>
      </c>
      <c r="AT39" s="136">
        <v>49930</v>
      </c>
      <c r="AU39" s="136">
        <v>1567392</v>
      </c>
      <c r="AV39" s="136">
        <v>59757</v>
      </c>
      <c r="AW39" s="136">
        <v>0</v>
      </c>
      <c r="AX39" s="136">
        <f t="shared" si="10"/>
        <v>1341869</v>
      </c>
      <c r="AY39" s="136">
        <v>44764</v>
      </c>
      <c r="AZ39" s="136">
        <v>1133061</v>
      </c>
      <c r="BA39" s="136">
        <v>94679</v>
      </c>
      <c r="BB39" s="136">
        <v>69365</v>
      </c>
      <c r="BC39" s="137" t="s">
        <v>586</v>
      </c>
      <c r="BD39" s="136">
        <v>4888</v>
      </c>
      <c r="BE39" s="136">
        <v>402810</v>
      </c>
      <c r="BF39" s="136">
        <f t="shared" si="11"/>
        <v>4424463</v>
      </c>
      <c r="BG39" s="136">
        <f t="shared" si="12"/>
        <v>13522</v>
      </c>
      <c r="BH39" s="136">
        <f t="shared" si="13"/>
        <v>13522</v>
      </c>
      <c r="BI39" s="136">
        <v>0</v>
      </c>
      <c r="BJ39" s="136">
        <v>13522</v>
      </c>
      <c r="BK39" s="136">
        <v>0</v>
      </c>
      <c r="BL39" s="136">
        <v>0</v>
      </c>
      <c r="BM39" s="136">
        <v>0</v>
      </c>
      <c r="BN39" s="137" t="s">
        <v>586</v>
      </c>
      <c r="BO39" s="136">
        <f t="shared" si="14"/>
        <v>1789678</v>
      </c>
      <c r="BP39" s="136">
        <f t="shared" si="15"/>
        <v>365551</v>
      </c>
      <c r="BQ39" s="136">
        <v>277308</v>
      </c>
      <c r="BR39" s="136">
        <v>0</v>
      </c>
      <c r="BS39" s="136">
        <v>88243</v>
      </c>
      <c r="BT39" s="136">
        <v>0</v>
      </c>
      <c r="BU39" s="136">
        <f t="shared" si="16"/>
        <v>700200</v>
      </c>
      <c r="BV39" s="136">
        <v>0</v>
      </c>
      <c r="BW39" s="136">
        <v>700200</v>
      </c>
      <c r="BX39" s="136">
        <v>0</v>
      </c>
      <c r="BY39" s="136">
        <v>580</v>
      </c>
      <c r="BZ39" s="136">
        <f t="shared" si="17"/>
        <v>723347</v>
      </c>
      <c r="CA39" s="136">
        <v>119009</v>
      </c>
      <c r="CB39" s="136">
        <v>543701</v>
      </c>
      <c r="CC39" s="136">
        <v>32332</v>
      </c>
      <c r="CD39" s="136">
        <v>28305</v>
      </c>
      <c r="CE39" s="137" t="s">
        <v>586</v>
      </c>
      <c r="CF39" s="136">
        <v>0</v>
      </c>
      <c r="CG39" s="136">
        <v>240208</v>
      </c>
      <c r="CH39" s="136">
        <f t="shared" si="18"/>
        <v>2043408</v>
      </c>
      <c r="CI39" s="136">
        <f aca="true" t="shared" si="112" ref="CI39:CO39">SUM(AE39,+BG39)</f>
        <v>183199</v>
      </c>
      <c r="CJ39" s="136">
        <f t="shared" si="112"/>
        <v>33252</v>
      </c>
      <c r="CK39" s="136">
        <f t="shared" si="112"/>
        <v>0</v>
      </c>
      <c r="CL39" s="136">
        <f t="shared" si="112"/>
        <v>33029</v>
      </c>
      <c r="CM39" s="136">
        <f t="shared" si="112"/>
        <v>223</v>
      </c>
      <c r="CN39" s="136">
        <f t="shared" si="112"/>
        <v>0</v>
      </c>
      <c r="CO39" s="136">
        <f t="shared" si="112"/>
        <v>149947</v>
      </c>
      <c r="CP39" s="137" t="s">
        <v>586</v>
      </c>
      <c r="CQ39" s="136">
        <f t="shared" si="110"/>
        <v>5641654</v>
      </c>
      <c r="CR39" s="136">
        <f t="shared" si="110"/>
        <v>1193691</v>
      </c>
      <c r="CS39" s="136">
        <f t="shared" si="110"/>
        <v>628697</v>
      </c>
      <c r="CT39" s="136">
        <f t="shared" si="110"/>
        <v>125100</v>
      </c>
      <c r="CU39" s="136">
        <f t="shared" si="110"/>
        <v>419629</v>
      </c>
      <c r="CV39" s="136">
        <f t="shared" si="110"/>
        <v>20265</v>
      </c>
      <c r="CW39" s="136">
        <f t="shared" si="110"/>
        <v>2377279</v>
      </c>
      <c r="CX39" s="136">
        <f t="shared" si="110"/>
        <v>49930</v>
      </c>
      <c r="CY39" s="136">
        <f t="shared" si="110"/>
        <v>2267592</v>
      </c>
      <c r="CZ39" s="136">
        <f t="shared" si="110"/>
        <v>59757</v>
      </c>
      <c r="DA39" s="136">
        <f t="shared" si="110"/>
        <v>580</v>
      </c>
      <c r="DB39" s="136">
        <f t="shared" si="110"/>
        <v>2065216</v>
      </c>
      <c r="DC39" s="136">
        <f t="shared" si="110"/>
        <v>163773</v>
      </c>
      <c r="DD39" s="136">
        <f t="shared" si="110"/>
        <v>1676762</v>
      </c>
      <c r="DE39" s="136">
        <f t="shared" si="110"/>
        <v>127011</v>
      </c>
      <c r="DF39" s="136">
        <f t="shared" si="110"/>
        <v>97670</v>
      </c>
      <c r="DG39" s="137" t="s">
        <v>586</v>
      </c>
      <c r="DH39" s="136">
        <f t="shared" si="21"/>
        <v>4888</v>
      </c>
      <c r="DI39" s="136">
        <f t="shared" si="22"/>
        <v>643018</v>
      </c>
      <c r="DJ39" s="136">
        <f t="shared" si="23"/>
        <v>6467871</v>
      </c>
    </row>
    <row r="40" spans="1:114" s="139" customFormat="1" ht="12" customHeight="1">
      <c r="A40" s="134" t="s">
        <v>522</v>
      </c>
      <c r="B40" s="135" t="s">
        <v>330</v>
      </c>
      <c r="C40" s="134" t="s">
        <v>285</v>
      </c>
      <c r="D40" s="136">
        <f t="shared" si="0"/>
        <v>700414</v>
      </c>
      <c r="E40" s="136">
        <f t="shared" si="1"/>
        <v>600770</v>
      </c>
      <c r="F40" s="136">
        <v>3646</v>
      </c>
      <c r="G40" s="136">
        <v>0</v>
      </c>
      <c r="H40" s="136">
        <v>147400</v>
      </c>
      <c r="I40" s="136">
        <v>267626</v>
      </c>
      <c r="J40" s="136">
        <v>2832639</v>
      </c>
      <c r="K40" s="136">
        <v>182098</v>
      </c>
      <c r="L40" s="136">
        <v>99644</v>
      </c>
      <c r="M40" s="136">
        <f t="shared" si="2"/>
        <v>293248</v>
      </c>
      <c r="N40" s="136">
        <f t="shared" si="3"/>
        <v>252777</v>
      </c>
      <c r="O40" s="136">
        <v>4477</v>
      </c>
      <c r="P40" s="136">
        <v>0</v>
      </c>
      <c r="Q40" s="136">
        <v>0</v>
      </c>
      <c r="R40" s="136">
        <v>248286</v>
      </c>
      <c r="S40" s="136">
        <v>875355</v>
      </c>
      <c r="T40" s="136">
        <v>14</v>
      </c>
      <c r="U40" s="136">
        <v>40471</v>
      </c>
      <c r="V40" s="136">
        <f aca="true" t="shared" si="113" ref="V40:AD40">+SUM(D40,M40)</f>
        <v>993662</v>
      </c>
      <c r="W40" s="136">
        <f t="shared" si="113"/>
        <v>853547</v>
      </c>
      <c r="X40" s="136">
        <f t="shared" si="113"/>
        <v>8123</v>
      </c>
      <c r="Y40" s="136">
        <f t="shared" si="113"/>
        <v>0</v>
      </c>
      <c r="Z40" s="136">
        <f t="shared" si="113"/>
        <v>147400</v>
      </c>
      <c r="AA40" s="136">
        <f t="shared" si="113"/>
        <v>515912</v>
      </c>
      <c r="AB40" s="136">
        <f t="shared" si="113"/>
        <v>3707994</v>
      </c>
      <c r="AC40" s="136">
        <f t="shared" si="113"/>
        <v>182112</v>
      </c>
      <c r="AD40" s="136">
        <f t="shared" si="113"/>
        <v>140115</v>
      </c>
      <c r="AE40" s="136">
        <f t="shared" si="5"/>
        <v>205154</v>
      </c>
      <c r="AF40" s="136">
        <f t="shared" si="6"/>
        <v>205154</v>
      </c>
      <c r="AG40" s="136">
        <v>0</v>
      </c>
      <c r="AH40" s="136">
        <v>196665</v>
      </c>
      <c r="AI40" s="136">
        <v>8489</v>
      </c>
      <c r="AJ40" s="136">
        <v>0</v>
      </c>
      <c r="AK40" s="136">
        <v>0</v>
      </c>
      <c r="AL40" s="137" t="s">
        <v>586</v>
      </c>
      <c r="AM40" s="136">
        <f t="shared" si="7"/>
        <v>3236486</v>
      </c>
      <c r="AN40" s="136">
        <f t="shared" si="8"/>
        <v>366817</v>
      </c>
      <c r="AO40" s="136">
        <v>329694</v>
      </c>
      <c r="AP40" s="136">
        <v>0</v>
      </c>
      <c r="AQ40" s="136">
        <v>37123</v>
      </c>
      <c r="AR40" s="136">
        <v>0</v>
      </c>
      <c r="AS40" s="136">
        <f t="shared" si="9"/>
        <v>1379407</v>
      </c>
      <c r="AT40" s="136">
        <v>15561</v>
      </c>
      <c r="AU40" s="136">
        <v>1334362</v>
      </c>
      <c r="AV40" s="136">
        <v>29484</v>
      </c>
      <c r="AW40" s="136">
        <v>0</v>
      </c>
      <c r="AX40" s="136">
        <f t="shared" si="10"/>
        <v>1490262</v>
      </c>
      <c r="AY40" s="136">
        <v>102595</v>
      </c>
      <c r="AZ40" s="136">
        <v>1225761</v>
      </c>
      <c r="BA40" s="136">
        <v>110037</v>
      </c>
      <c r="BB40" s="136">
        <v>51869</v>
      </c>
      <c r="BC40" s="137" t="s">
        <v>586</v>
      </c>
      <c r="BD40" s="136">
        <v>0</v>
      </c>
      <c r="BE40" s="136">
        <v>91413</v>
      </c>
      <c r="BF40" s="136">
        <f t="shared" si="11"/>
        <v>3533053</v>
      </c>
      <c r="BG40" s="136">
        <f t="shared" si="12"/>
        <v>8954</v>
      </c>
      <c r="BH40" s="136">
        <f t="shared" si="13"/>
        <v>8954</v>
      </c>
      <c r="BI40" s="136">
        <v>0</v>
      </c>
      <c r="BJ40" s="136">
        <v>8954</v>
      </c>
      <c r="BK40" s="136">
        <v>0</v>
      </c>
      <c r="BL40" s="136">
        <v>0</v>
      </c>
      <c r="BM40" s="136">
        <v>0</v>
      </c>
      <c r="BN40" s="137" t="s">
        <v>586</v>
      </c>
      <c r="BO40" s="136">
        <f t="shared" si="14"/>
        <v>1101061</v>
      </c>
      <c r="BP40" s="136">
        <f t="shared" si="15"/>
        <v>220131</v>
      </c>
      <c r="BQ40" s="136">
        <v>204133</v>
      </c>
      <c r="BR40" s="136">
        <v>15998</v>
      </c>
      <c r="BS40" s="136">
        <v>0</v>
      </c>
      <c r="BT40" s="136">
        <v>0</v>
      </c>
      <c r="BU40" s="136">
        <f t="shared" si="16"/>
        <v>340857</v>
      </c>
      <c r="BV40" s="136">
        <v>2782</v>
      </c>
      <c r="BW40" s="136">
        <v>338075</v>
      </c>
      <c r="BX40" s="136">
        <v>0</v>
      </c>
      <c r="BY40" s="136">
        <v>0</v>
      </c>
      <c r="BZ40" s="136">
        <f t="shared" si="17"/>
        <v>540073</v>
      </c>
      <c r="CA40" s="136">
        <v>0</v>
      </c>
      <c r="CB40" s="136">
        <v>529046</v>
      </c>
      <c r="CC40" s="136">
        <v>0</v>
      </c>
      <c r="CD40" s="136">
        <v>11027</v>
      </c>
      <c r="CE40" s="137" t="s">
        <v>586</v>
      </c>
      <c r="CF40" s="136">
        <v>0</v>
      </c>
      <c r="CG40" s="136">
        <v>58588</v>
      </c>
      <c r="CH40" s="136">
        <f t="shared" si="18"/>
        <v>1168603</v>
      </c>
      <c r="CI40" s="136">
        <f aca="true" t="shared" si="114" ref="CI40:CO40">SUM(AE40,+BG40)</f>
        <v>214108</v>
      </c>
      <c r="CJ40" s="136">
        <f t="shared" si="114"/>
        <v>214108</v>
      </c>
      <c r="CK40" s="136">
        <f t="shared" si="114"/>
        <v>0</v>
      </c>
      <c r="CL40" s="136">
        <f t="shared" si="114"/>
        <v>205619</v>
      </c>
      <c r="CM40" s="136">
        <f t="shared" si="114"/>
        <v>8489</v>
      </c>
      <c r="CN40" s="136">
        <f t="shared" si="114"/>
        <v>0</v>
      </c>
      <c r="CO40" s="136">
        <f t="shared" si="114"/>
        <v>0</v>
      </c>
      <c r="CP40" s="137" t="s">
        <v>586</v>
      </c>
      <c r="CQ40" s="136">
        <f aca="true" t="shared" si="115" ref="CQ40:DF40">SUM(AM40,+BO40)</f>
        <v>4337547</v>
      </c>
      <c r="CR40" s="136">
        <f t="shared" si="115"/>
        <v>586948</v>
      </c>
      <c r="CS40" s="136">
        <f t="shared" si="115"/>
        <v>533827</v>
      </c>
      <c r="CT40" s="136">
        <f t="shared" si="115"/>
        <v>15998</v>
      </c>
      <c r="CU40" s="136">
        <f t="shared" si="115"/>
        <v>37123</v>
      </c>
      <c r="CV40" s="136">
        <f t="shared" si="115"/>
        <v>0</v>
      </c>
      <c r="CW40" s="136">
        <f t="shared" si="115"/>
        <v>1720264</v>
      </c>
      <c r="CX40" s="136">
        <f t="shared" si="115"/>
        <v>18343</v>
      </c>
      <c r="CY40" s="136">
        <f t="shared" si="115"/>
        <v>1672437</v>
      </c>
      <c r="CZ40" s="136">
        <f t="shared" si="115"/>
        <v>29484</v>
      </c>
      <c r="DA40" s="136">
        <f t="shared" si="115"/>
        <v>0</v>
      </c>
      <c r="DB40" s="136">
        <f t="shared" si="115"/>
        <v>2030335</v>
      </c>
      <c r="DC40" s="136">
        <f t="shared" si="115"/>
        <v>102595</v>
      </c>
      <c r="DD40" s="136">
        <f t="shared" si="115"/>
        <v>1754807</v>
      </c>
      <c r="DE40" s="136">
        <f t="shared" si="115"/>
        <v>110037</v>
      </c>
      <c r="DF40" s="136">
        <f t="shared" si="115"/>
        <v>62896</v>
      </c>
      <c r="DG40" s="137" t="s">
        <v>586</v>
      </c>
      <c r="DH40" s="136">
        <f t="shared" si="21"/>
        <v>0</v>
      </c>
      <c r="DI40" s="136">
        <f t="shared" si="22"/>
        <v>150001</v>
      </c>
      <c r="DJ40" s="136">
        <f t="shared" si="23"/>
        <v>4701656</v>
      </c>
    </row>
    <row r="41" spans="1:114" s="139" customFormat="1" ht="12" customHeight="1">
      <c r="A41" s="134" t="s">
        <v>370</v>
      </c>
      <c r="B41" s="135" t="s">
        <v>371</v>
      </c>
      <c r="C41" s="134" t="s">
        <v>285</v>
      </c>
      <c r="D41" s="136">
        <f t="shared" si="0"/>
        <v>1009911</v>
      </c>
      <c r="E41" s="136">
        <f t="shared" si="1"/>
        <v>769242</v>
      </c>
      <c r="F41" s="136">
        <v>12143</v>
      </c>
      <c r="G41" s="136">
        <v>0</v>
      </c>
      <c r="H41" s="136">
        <v>110800</v>
      </c>
      <c r="I41" s="136">
        <v>506960</v>
      </c>
      <c r="J41" s="136">
        <v>2711468</v>
      </c>
      <c r="K41" s="136">
        <v>139339</v>
      </c>
      <c r="L41" s="136">
        <v>240669</v>
      </c>
      <c r="M41" s="136">
        <f t="shared" si="2"/>
        <v>102795</v>
      </c>
      <c r="N41" s="136">
        <f t="shared" si="3"/>
        <v>80856</v>
      </c>
      <c r="O41" s="136">
        <v>0</v>
      </c>
      <c r="P41" s="136">
        <v>0</v>
      </c>
      <c r="Q41" s="136">
        <v>49400</v>
      </c>
      <c r="R41" s="136">
        <v>31456</v>
      </c>
      <c r="S41" s="136">
        <v>826840</v>
      </c>
      <c r="T41" s="136">
        <v>0</v>
      </c>
      <c r="U41" s="136">
        <v>21939</v>
      </c>
      <c r="V41" s="136">
        <f aca="true" t="shared" si="116" ref="V41:AD41">+SUM(D41,M41)</f>
        <v>1112706</v>
      </c>
      <c r="W41" s="136">
        <f t="shared" si="116"/>
        <v>850098</v>
      </c>
      <c r="X41" s="136">
        <f t="shared" si="116"/>
        <v>12143</v>
      </c>
      <c r="Y41" s="136">
        <f t="shared" si="116"/>
        <v>0</v>
      </c>
      <c r="Z41" s="136">
        <f t="shared" si="116"/>
        <v>160200</v>
      </c>
      <c r="AA41" s="136">
        <f t="shared" si="116"/>
        <v>538416</v>
      </c>
      <c r="AB41" s="136">
        <f t="shared" si="116"/>
        <v>3538308</v>
      </c>
      <c r="AC41" s="136">
        <f t="shared" si="116"/>
        <v>139339</v>
      </c>
      <c r="AD41" s="136">
        <f t="shared" si="116"/>
        <v>262608</v>
      </c>
      <c r="AE41" s="136">
        <f t="shared" si="5"/>
        <v>286774</v>
      </c>
      <c r="AF41" s="136">
        <f t="shared" si="6"/>
        <v>172337</v>
      </c>
      <c r="AG41" s="136">
        <v>0</v>
      </c>
      <c r="AH41" s="136">
        <v>151433</v>
      </c>
      <c r="AI41" s="136">
        <v>20904</v>
      </c>
      <c r="AJ41" s="136">
        <v>0</v>
      </c>
      <c r="AK41" s="136">
        <v>114437</v>
      </c>
      <c r="AL41" s="137" t="s">
        <v>586</v>
      </c>
      <c r="AM41" s="136">
        <f t="shared" si="7"/>
        <v>2447454</v>
      </c>
      <c r="AN41" s="136">
        <f t="shared" si="8"/>
        <v>539013</v>
      </c>
      <c r="AO41" s="136">
        <v>414649</v>
      </c>
      <c r="AP41" s="136">
        <v>0</v>
      </c>
      <c r="AQ41" s="136">
        <v>124364</v>
      </c>
      <c r="AR41" s="136">
        <v>0</v>
      </c>
      <c r="AS41" s="136">
        <f t="shared" si="9"/>
        <v>1025831</v>
      </c>
      <c r="AT41" s="136">
        <v>10519</v>
      </c>
      <c r="AU41" s="136">
        <v>1011438</v>
      </c>
      <c r="AV41" s="136">
        <v>3874</v>
      </c>
      <c r="AW41" s="136">
        <v>0</v>
      </c>
      <c r="AX41" s="136">
        <f t="shared" si="10"/>
        <v>882610</v>
      </c>
      <c r="AY41" s="136">
        <v>68052</v>
      </c>
      <c r="AZ41" s="136">
        <v>738434</v>
      </c>
      <c r="BA41" s="136">
        <v>71342</v>
      </c>
      <c r="BB41" s="136">
        <v>4782</v>
      </c>
      <c r="BC41" s="137" t="s">
        <v>586</v>
      </c>
      <c r="BD41" s="136">
        <v>0</v>
      </c>
      <c r="BE41" s="136">
        <v>987151</v>
      </c>
      <c r="BF41" s="136">
        <f t="shared" si="11"/>
        <v>3721379</v>
      </c>
      <c r="BG41" s="136">
        <f t="shared" si="12"/>
        <v>92938</v>
      </c>
      <c r="BH41" s="136">
        <f t="shared" si="13"/>
        <v>92938</v>
      </c>
      <c r="BI41" s="136">
        <v>0</v>
      </c>
      <c r="BJ41" s="136">
        <v>91195</v>
      </c>
      <c r="BK41" s="136">
        <v>0</v>
      </c>
      <c r="BL41" s="136">
        <v>1743</v>
      </c>
      <c r="BM41" s="136">
        <v>0</v>
      </c>
      <c r="BN41" s="137" t="s">
        <v>586</v>
      </c>
      <c r="BO41" s="136">
        <f t="shared" si="14"/>
        <v>793048</v>
      </c>
      <c r="BP41" s="136">
        <f t="shared" si="15"/>
        <v>99216</v>
      </c>
      <c r="BQ41" s="136">
        <v>90601</v>
      </c>
      <c r="BR41" s="136">
        <v>0</v>
      </c>
      <c r="BS41" s="136">
        <v>8615</v>
      </c>
      <c r="BT41" s="136">
        <v>0</v>
      </c>
      <c r="BU41" s="136">
        <f t="shared" si="16"/>
        <v>525124</v>
      </c>
      <c r="BV41" s="136">
        <v>32069</v>
      </c>
      <c r="BW41" s="136">
        <v>493055</v>
      </c>
      <c r="BX41" s="136">
        <v>0</v>
      </c>
      <c r="BY41" s="136">
        <v>0</v>
      </c>
      <c r="BZ41" s="136">
        <f t="shared" si="17"/>
        <v>168708</v>
      </c>
      <c r="CA41" s="136">
        <v>54927</v>
      </c>
      <c r="CB41" s="136">
        <v>78172</v>
      </c>
      <c r="CC41" s="136">
        <v>10681</v>
      </c>
      <c r="CD41" s="136">
        <v>24928</v>
      </c>
      <c r="CE41" s="137" t="s">
        <v>586</v>
      </c>
      <c r="CF41" s="136">
        <v>0</v>
      </c>
      <c r="CG41" s="136">
        <v>43649</v>
      </c>
      <c r="CH41" s="136">
        <f t="shared" si="18"/>
        <v>929635</v>
      </c>
      <c r="CI41" s="136">
        <f aca="true" t="shared" si="117" ref="CI41:CO41">SUM(AE41,+BG41)</f>
        <v>379712</v>
      </c>
      <c r="CJ41" s="136">
        <f t="shared" si="117"/>
        <v>265275</v>
      </c>
      <c r="CK41" s="136">
        <f t="shared" si="117"/>
        <v>0</v>
      </c>
      <c r="CL41" s="136">
        <f t="shared" si="117"/>
        <v>242628</v>
      </c>
      <c r="CM41" s="136">
        <f t="shared" si="117"/>
        <v>20904</v>
      </c>
      <c r="CN41" s="136">
        <f t="shared" si="117"/>
        <v>1743</v>
      </c>
      <c r="CO41" s="136">
        <f t="shared" si="117"/>
        <v>114437</v>
      </c>
      <c r="CP41" s="137" t="s">
        <v>586</v>
      </c>
      <c r="CQ41" s="136">
        <f aca="true" t="shared" si="118" ref="CQ41:DF41">SUM(AM41,+BO41)</f>
        <v>3240502</v>
      </c>
      <c r="CR41" s="136">
        <f t="shared" si="118"/>
        <v>638229</v>
      </c>
      <c r="CS41" s="136">
        <f t="shared" si="118"/>
        <v>505250</v>
      </c>
      <c r="CT41" s="136">
        <f t="shared" si="118"/>
        <v>0</v>
      </c>
      <c r="CU41" s="136">
        <f t="shared" si="118"/>
        <v>132979</v>
      </c>
      <c r="CV41" s="136">
        <f t="shared" si="118"/>
        <v>0</v>
      </c>
      <c r="CW41" s="136">
        <f t="shared" si="118"/>
        <v>1550955</v>
      </c>
      <c r="CX41" s="136">
        <f t="shared" si="118"/>
        <v>42588</v>
      </c>
      <c r="CY41" s="136">
        <f t="shared" si="118"/>
        <v>1504493</v>
      </c>
      <c r="CZ41" s="136">
        <f t="shared" si="118"/>
        <v>3874</v>
      </c>
      <c r="DA41" s="136">
        <f t="shared" si="118"/>
        <v>0</v>
      </c>
      <c r="DB41" s="136">
        <f t="shared" si="118"/>
        <v>1051318</v>
      </c>
      <c r="DC41" s="136">
        <f t="shared" si="118"/>
        <v>122979</v>
      </c>
      <c r="DD41" s="136">
        <f t="shared" si="118"/>
        <v>816606</v>
      </c>
      <c r="DE41" s="136">
        <f t="shared" si="118"/>
        <v>82023</v>
      </c>
      <c r="DF41" s="136">
        <f t="shared" si="118"/>
        <v>29710</v>
      </c>
      <c r="DG41" s="137" t="s">
        <v>586</v>
      </c>
      <c r="DH41" s="136">
        <f t="shared" si="21"/>
        <v>0</v>
      </c>
      <c r="DI41" s="136">
        <f t="shared" si="22"/>
        <v>1030800</v>
      </c>
      <c r="DJ41" s="136">
        <f t="shared" si="23"/>
        <v>4651014</v>
      </c>
    </row>
    <row r="42" spans="1:114" s="139" customFormat="1" ht="12" customHeight="1">
      <c r="A42" s="134" t="s">
        <v>526</v>
      </c>
      <c r="B42" s="135" t="s">
        <v>527</v>
      </c>
      <c r="C42" s="134" t="s">
        <v>528</v>
      </c>
      <c r="D42" s="136">
        <f t="shared" si="0"/>
        <v>384155</v>
      </c>
      <c r="E42" s="136">
        <f t="shared" si="1"/>
        <v>231334</v>
      </c>
      <c r="F42" s="136">
        <v>27309</v>
      </c>
      <c r="G42" s="136">
        <v>0</v>
      </c>
      <c r="H42" s="136">
        <v>0</v>
      </c>
      <c r="I42" s="136">
        <v>153725</v>
      </c>
      <c r="J42" s="136">
        <v>2910426</v>
      </c>
      <c r="K42" s="136">
        <v>50300</v>
      </c>
      <c r="L42" s="136">
        <v>152821</v>
      </c>
      <c r="M42" s="136">
        <f t="shared" si="2"/>
        <v>310915</v>
      </c>
      <c r="N42" s="136">
        <f t="shared" si="3"/>
        <v>226657</v>
      </c>
      <c r="O42" s="136">
        <v>0</v>
      </c>
      <c r="P42" s="136">
        <v>0</v>
      </c>
      <c r="Q42" s="136">
        <v>4400</v>
      </c>
      <c r="R42" s="136">
        <v>222005</v>
      </c>
      <c r="S42" s="136">
        <v>688463</v>
      </c>
      <c r="T42" s="136">
        <v>252</v>
      </c>
      <c r="U42" s="136">
        <v>84258</v>
      </c>
      <c r="V42" s="136">
        <f aca="true" t="shared" si="119" ref="V42:AD42">+SUM(D42,M42)</f>
        <v>695070</v>
      </c>
      <c r="W42" s="136">
        <f t="shared" si="119"/>
        <v>457991</v>
      </c>
      <c r="X42" s="136">
        <f t="shared" si="119"/>
        <v>27309</v>
      </c>
      <c r="Y42" s="136">
        <f t="shared" si="119"/>
        <v>0</v>
      </c>
      <c r="Z42" s="136">
        <f t="shared" si="119"/>
        <v>4400</v>
      </c>
      <c r="AA42" s="136">
        <f t="shared" si="119"/>
        <v>375730</v>
      </c>
      <c r="AB42" s="136">
        <f t="shared" si="119"/>
        <v>3598889</v>
      </c>
      <c r="AC42" s="136">
        <f t="shared" si="119"/>
        <v>50552</v>
      </c>
      <c r="AD42" s="136">
        <f t="shared" si="119"/>
        <v>237079</v>
      </c>
      <c r="AE42" s="136">
        <f t="shared" si="5"/>
        <v>640910</v>
      </c>
      <c r="AF42" s="136">
        <f t="shared" si="6"/>
        <v>580246</v>
      </c>
      <c r="AG42" s="136">
        <v>0</v>
      </c>
      <c r="AH42" s="136">
        <v>2142</v>
      </c>
      <c r="AI42" s="136">
        <v>578104</v>
      </c>
      <c r="AJ42" s="136">
        <v>0</v>
      </c>
      <c r="AK42" s="136">
        <v>60664</v>
      </c>
      <c r="AL42" s="137" t="s">
        <v>586</v>
      </c>
      <c r="AM42" s="136">
        <f t="shared" si="7"/>
        <v>2631396</v>
      </c>
      <c r="AN42" s="136">
        <f t="shared" si="8"/>
        <v>587416</v>
      </c>
      <c r="AO42" s="136">
        <v>151095</v>
      </c>
      <c r="AP42" s="136">
        <v>137447</v>
      </c>
      <c r="AQ42" s="136">
        <v>271035</v>
      </c>
      <c r="AR42" s="136">
        <v>27839</v>
      </c>
      <c r="AS42" s="136">
        <f t="shared" si="9"/>
        <v>1257050</v>
      </c>
      <c r="AT42" s="136">
        <v>38140</v>
      </c>
      <c r="AU42" s="136">
        <v>1180594</v>
      </c>
      <c r="AV42" s="136">
        <v>38316</v>
      </c>
      <c r="AW42" s="136">
        <v>0</v>
      </c>
      <c r="AX42" s="136">
        <f t="shared" si="10"/>
        <v>786930</v>
      </c>
      <c r="AY42" s="136">
        <v>41013</v>
      </c>
      <c r="AZ42" s="136">
        <v>627053</v>
      </c>
      <c r="BA42" s="136">
        <v>60850</v>
      </c>
      <c r="BB42" s="136">
        <v>58014</v>
      </c>
      <c r="BC42" s="137" t="s">
        <v>586</v>
      </c>
      <c r="BD42" s="136">
        <v>0</v>
      </c>
      <c r="BE42" s="136">
        <v>22275</v>
      </c>
      <c r="BF42" s="136">
        <f t="shared" si="11"/>
        <v>3294581</v>
      </c>
      <c r="BG42" s="136">
        <f t="shared" si="12"/>
        <v>32235</v>
      </c>
      <c r="BH42" s="136">
        <f t="shared" si="13"/>
        <v>32235</v>
      </c>
      <c r="BI42" s="136">
        <v>0</v>
      </c>
      <c r="BJ42" s="136">
        <v>32235</v>
      </c>
      <c r="BK42" s="136">
        <v>0</v>
      </c>
      <c r="BL42" s="136">
        <v>0</v>
      </c>
      <c r="BM42" s="136">
        <v>0</v>
      </c>
      <c r="BN42" s="137" t="s">
        <v>586</v>
      </c>
      <c r="BO42" s="136">
        <f t="shared" si="14"/>
        <v>873233</v>
      </c>
      <c r="BP42" s="136">
        <f t="shared" si="15"/>
        <v>397443</v>
      </c>
      <c r="BQ42" s="136">
        <v>146709</v>
      </c>
      <c r="BR42" s="136">
        <v>60207</v>
      </c>
      <c r="BS42" s="136">
        <v>190527</v>
      </c>
      <c r="BT42" s="136">
        <v>0</v>
      </c>
      <c r="BU42" s="136">
        <f t="shared" si="16"/>
        <v>327503</v>
      </c>
      <c r="BV42" s="136">
        <v>9326</v>
      </c>
      <c r="BW42" s="136">
        <v>318177</v>
      </c>
      <c r="BX42" s="136">
        <v>0</v>
      </c>
      <c r="BY42" s="136">
        <v>6069</v>
      </c>
      <c r="BZ42" s="136">
        <f t="shared" si="17"/>
        <v>141588</v>
      </c>
      <c r="CA42" s="136">
        <v>0</v>
      </c>
      <c r="CB42" s="136">
        <v>130916</v>
      </c>
      <c r="CC42" s="136">
        <v>3619</v>
      </c>
      <c r="CD42" s="136">
        <v>7053</v>
      </c>
      <c r="CE42" s="137" t="s">
        <v>586</v>
      </c>
      <c r="CF42" s="136">
        <v>630</v>
      </c>
      <c r="CG42" s="136">
        <v>93910</v>
      </c>
      <c r="CH42" s="136">
        <f t="shared" si="18"/>
        <v>999378</v>
      </c>
      <c r="CI42" s="136">
        <f aca="true" t="shared" si="120" ref="CI42:CO42">SUM(AE42,+BG42)</f>
        <v>673145</v>
      </c>
      <c r="CJ42" s="136">
        <f t="shared" si="120"/>
        <v>612481</v>
      </c>
      <c r="CK42" s="136">
        <f t="shared" si="120"/>
        <v>0</v>
      </c>
      <c r="CL42" s="136">
        <f t="shared" si="120"/>
        <v>34377</v>
      </c>
      <c r="CM42" s="136">
        <f t="shared" si="120"/>
        <v>578104</v>
      </c>
      <c r="CN42" s="136">
        <f t="shared" si="120"/>
        <v>0</v>
      </c>
      <c r="CO42" s="136">
        <f t="shared" si="120"/>
        <v>60664</v>
      </c>
      <c r="CP42" s="137" t="s">
        <v>586</v>
      </c>
      <c r="CQ42" s="136">
        <f aca="true" t="shared" si="121" ref="CQ42:DF42">SUM(AM42,+BO42)</f>
        <v>3504629</v>
      </c>
      <c r="CR42" s="136">
        <f t="shared" si="121"/>
        <v>984859</v>
      </c>
      <c r="CS42" s="136">
        <f t="shared" si="121"/>
        <v>297804</v>
      </c>
      <c r="CT42" s="136">
        <f t="shared" si="121"/>
        <v>197654</v>
      </c>
      <c r="CU42" s="136">
        <f t="shared" si="121"/>
        <v>461562</v>
      </c>
      <c r="CV42" s="136">
        <f t="shared" si="121"/>
        <v>27839</v>
      </c>
      <c r="CW42" s="136">
        <f t="shared" si="121"/>
        <v>1584553</v>
      </c>
      <c r="CX42" s="136">
        <f t="shared" si="121"/>
        <v>47466</v>
      </c>
      <c r="CY42" s="136">
        <f t="shared" si="121"/>
        <v>1498771</v>
      </c>
      <c r="CZ42" s="136">
        <f t="shared" si="121"/>
        <v>38316</v>
      </c>
      <c r="DA42" s="136">
        <f t="shared" si="121"/>
        <v>6069</v>
      </c>
      <c r="DB42" s="136">
        <f t="shared" si="121"/>
        <v>928518</v>
      </c>
      <c r="DC42" s="136">
        <f t="shared" si="121"/>
        <v>41013</v>
      </c>
      <c r="DD42" s="136">
        <f t="shared" si="121"/>
        <v>757969</v>
      </c>
      <c r="DE42" s="136">
        <f t="shared" si="121"/>
        <v>64469</v>
      </c>
      <c r="DF42" s="136">
        <f t="shared" si="121"/>
        <v>65067</v>
      </c>
      <c r="DG42" s="137" t="s">
        <v>586</v>
      </c>
      <c r="DH42" s="136">
        <f t="shared" si="21"/>
        <v>630</v>
      </c>
      <c r="DI42" s="136">
        <f t="shared" si="22"/>
        <v>116185</v>
      </c>
      <c r="DJ42" s="136">
        <f t="shared" si="23"/>
        <v>4293959</v>
      </c>
    </row>
    <row r="43" spans="1:114" s="139" customFormat="1" ht="12" customHeight="1">
      <c r="A43" s="134" t="s">
        <v>534</v>
      </c>
      <c r="B43" s="135" t="s">
        <v>538</v>
      </c>
      <c r="C43" s="134" t="s">
        <v>475</v>
      </c>
      <c r="D43" s="136">
        <f t="shared" si="0"/>
        <v>952975</v>
      </c>
      <c r="E43" s="136">
        <f t="shared" si="1"/>
        <v>677830</v>
      </c>
      <c r="F43" s="136">
        <v>0</v>
      </c>
      <c r="G43" s="136">
        <v>60</v>
      </c>
      <c r="H43" s="136">
        <v>65600</v>
      </c>
      <c r="I43" s="136">
        <v>598948</v>
      </c>
      <c r="J43" s="136">
        <v>2174296</v>
      </c>
      <c r="K43" s="136">
        <v>13222</v>
      </c>
      <c r="L43" s="136">
        <v>275145</v>
      </c>
      <c r="M43" s="136">
        <f t="shared" si="2"/>
        <v>825753</v>
      </c>
      <c r="N43" s="136">
        <f t="shared" si="3"/>
        <v>668651</v>
      </c>
      <c r="O43" s="136">
        <v>138417</v>
      </c>
      <c r="P43" s="136">
        <v>0</v>
      </c>
      <c r="Q43" s="136">
        <v>327000</v>
      </c>
      <c r="R43" s="136">
        <v>203049</v>
      </c>
      <c r="S43" s="136">
        <v>736526</v>
      </c>
      <c r="T43" s="136">
        <v>185</v>
      </c>
      <c r="U43" s="136">
        <v>157102</v>
      </c>
      <c r="V43" s="136">
        <f aca="true" t="shared" si="122" ref="V43:AD43">+SUM(D43,M43)</f>
        <v>1778728</v>
      </c>
      <c r="W43" s="136">
        <f t="shared" si="122"/>
        <v>1346481</v>
      </c>
      <c r="X43" s="136">
        <f t="shared" si="122"/>
        <v>138417</v>
      </c>
      <c r="Y43" s="136">
        <f t="shared" si="122"/>
        <v>60</v>
      </c>
      <c r="Z43" s="136">
        <f t="shared" si="122"/>
        <v>392600</v>
      </c>
      <c r="AA43" s="136">
        <f t="shared" si="122"/>
        <v>801997</v>
      </c>
      <c r="AB43" s="136">
        <f t="shared" si="122"/>
        <v>2910822</v>
      </c>
      <c r="AC43" s="136">
        <f t="shared" si="122"/>
        <v>13407</v>
      </c>
      <c r="AD43" s="136">
        <f t="shared" si="122"/>
        <v>432247</v>
      </c>
      <c r="AE43" s="136">
        <f t="shared" si="5"/>
        <v>70947</v>
      </c>
      <c r="AF43" s="136">
        <f t="shared" si="6"/>
        <v>70947</v>
      </c>
      <c r="AG43" s="136">
        <v>0</v>
      </c>
      <c r="AH43" s="136">
        <v>0</v>
      </c>
      <c r="AI43" s="136">
        <v>70947</v>
      </c>
      <c r="AJ43" s="136">
        <v>0</v>
      </c>
      <c r="AK43" s="136">
        <v>0</v>
      </c>
      <c r="AL43" s="137" t="s">
        <v>586</v>
      </c>
      <c r="AM43" s="136">
        <f t="shared" si="7"/>
        <v>2748643</v>
      </c>
      <c r="AN43" s="136">
        <f t="shared" si="8"/>
        <v>431444</v>
      </c>
      <c r="AO43" s="136">
        <v>229702</v>
      </c>
      <c r="AP43" s="136">
        <v>5596</v>
      </c>
      <c r="AQ43" s="136">
        <v>182427</v>
      </c>
      <c r="AR43" s="136">
        <v>13719</v>
      </c>
      <c r="AS43" s="136">
        <f t="shared" si="9"/>
        <v>1050405</v>
      </c>
      <c r="AT43" s="136">
        <v>2321</v>
      </c>
      <c r="AU43" s="136">
        <v>1010671</v>
      </c>
      <c r="AV43" s="136">
        <v>37413</v>
      </c>
      <c r="AW43" s="136">
        <v>0</v>
      </c>
      <c r="AX43" s="136">
        <f t="shared" si="10"/>
        <v>1266794</v>
      </c>
      <c r="AY43" s="136">
        <v>0</v>
      </c>
      <c r="AZ43" s="136">
        <v>1151954</v>
      </c>
      <c r="BA43" s="136">
        <v>69723</v>
      </c>
      <c r="BB43" s="136">
        <v>45117</v>
      </c>
      <c r="BC43" s="137" t="s">
        <v>586</v>
      </c>
      <c r="BD43" s="136">
        <v>0</v>
      </c>
      <c r="BE43" s="136">
        <v>307681</v>
      </c>
      <c r="BF43" s="136">
        <f t="shared" si="11"/>
        <v>3127271</v>
      </c>
      <c r="BG43" s="136">
        <f t="shared" si="12"/>
        <v>580366</v>
      </c>
      <c r="BH43" s="136">
        <f t="shared" si="13"/>
        <v>545832</v>
      </c>
      <c r="BI43" s="136">
        <v>0</v>
      </c>
      <c r="BJ43" s="136">
        <v>545832</v>
      </c>
      <c r="BK43" s="136">
        <v>0</v>
      </c>
      <c r="BL43" s="136">
        <v>0</v>
      </c>
      <c r="BM43" s="136">
        <v>34534</v>
      </c>
      <c r="BN43" s="137" t="s">
        <v>586</v>
      </c>
      <c r="BO43" s="136">
        <f t="shared" si="14"/>
        <v>952890</v>
      </c>
      <c r="BP43" s="136">
        <f t="shared" si="15"/>
        <v>169487</v>
      </c>
      <c r="BQ43" s="136">
        <v>95022</v>
      </c>
      <c r="BR43" s="136">
        <v>0</v>
      </c>
      <c r="BS43" s="136">
        <v>74465</v>
      </c>
      <c r="BT43" s="136">
        <v>0</v>
      </c>
      <c r="BU43" s="136">
        <f t="shared" si="16"/>
        <v>654041</v>
      </c>
      <c r="BV43" s="136">
        <v>77749</v>
      </c>
      <c r="BW43" s="136">
        <v>576292</v>
      </c>
      <c r="BX43" s="136">
        <v>0</v>
      </c>
      <c r="BY43" s="136">
        <v>0</v>
      </c>
      <c r="BZ43" s="136">
        <f t="shared" si="17"/>
        <v>129362</v>
      </c>
      <c r="CA43" s="136">
        <v>0</v>
      </c>
      <c r="CB43" s="136">
        <v>124685</v>
      </c>
      <c r="CC43" s="136">
        <v>0</v>
      </c>
      <c r="CD43" s="136">
        <v>4677</v>
      </c>
      <c r="CE43" s="137" t="s">
        <v>586</v>
      </c>
      <c r="CF43" s="136">
        <v>0</v>
      </c>
      <c r="CG43" s="136">
        <v>29023</v>
      </c>
      <c r="CH43" s="136">
        <f t="shared" si="18"/>
        <v>1562279</v>
      </c>
      <c r="CI43" s="136">
        <f aca="true" t="shared" si="123" ref="CI43:CO43">SUM(AE43,+BG43)</f>
        <v>651313</v>
      </c>
      <c r="CJ43" s="136">
        <f t="shared" si="123"/>
        <v>616779</v>
      </c>
      <c r="CK43" s="136">
        <f t="shared" si="123"/>
        <v>0</v>
      </c>
      <c r="CL43" s="136">
        <f t="shared" si="123"/>
        <v>545832</v>
      </c>
      <c r="CM43" s="136">
        <f t="shared" si="123"/>
        <v>70947</v>
      </c>
      <c r="CN43" s="136">
        <f t="shared" si="123"/>
        <v>0</v>
      </c>
      <c r="CO43" s="136">
        <f t="shared" si="123"/>
        <v>34534</v>
      </c>
      <c r="CP43" s="137" t="s">
        <v>586</v>
      </c>
      <c r="CQ43" s="136">
        <f aca="true" t="shared" si="124" ref="CQ43:DF43">SUM(AM43,+BO43)</f>
        <v>3701533</v>
      </c>
      <c r="CR43" s="136">
        <f t="shared" si="124"/>
        <v>600931</v>
      </c>
      <c r="CS43" s="136">
        <f t="shared" si="124"/>
        <v>324724</v>
      </c>
      <c r="CT43" s="136">
        <f t="shared" si="124"/>
        <v>5596</v>
      </c>
      <c r="CU43" s="136">
        <f t="shared" si="124"/>
        <v>256892</v>
      </c>
      <c r="CV43" s="136">
        <f t="shared" si="124"/>
        <v>13719</v>
      </c>
      <c r="CW43" s="136">
        <f t="shared" si="124"/>
        <v>1704446</v>
      </c>
      <c r="CX43" s="136">
        <f t="shared" si="124"/>
        <v>80070</v>
      </c>
      <c r="CY43" s="136">
        <f t="shared" si="124"/>
        <v>1586963</v>
      </c>
      <c r="CZ43" s="136">
        <f t="shared" si="124"/>
        <v>37413</v>
      </c>
      <c r="DA43" s="136">
        <f t="shared" si="124"/>
        <v>0</v>
      </c>
      <c r="DB43" s="136">
        <f t="shared" si="124"/>
        <v>1396156</v>
      </c>
      <c r="DC43" s="136">
        <f t="shared" si="124"/>
        <v>0</v>
      </c>
      <c r="DD43" s="136">
        <f t="shared" si="124"/>
        <v>1276639</v>
      </c>
      <c r="DE43" s="136">
        <f t="shared" si="124"/>
        <v>69723</v>
      </c>
      <c r="DF43" s="136">
        <f t="shared" si="124"/>
        <v>49794</v>
      </c>
      <c r="DG43" s="137" t="s">
        <v>586</v>
      </c>
      <c r="DH43" s="136">
        <f t="shared" si="21"/>
        <v>0</v>
      </c>
      <c r="DI43" s="136">
        <f t="shared" si="22"/>
        <v>336704</v>
      </c>
      <c r="DJ43" s="136">
        <f t="shared" si="23"/>
        <v>4689550</v>
      </c>
    </row>
    <row r="44" spans="1:114" s="139" customFormat="1" ht="12" customHeight="1">
      <c r="A44" s="134" t="s">
        <v>373</v>
      </c>
      <c r="B44" s="135" t="s">
        <v>374</v>
      </c>
      <c r="C44" s="134" t="s">
        <v>285</v>
      </c>
      <c r="D44" s="136">
        <f t="shared" si="0"/>
        <v>158064</v>
      </c>
      <c r="E44" s="136">
        <f t="shared" si="1"/>
        <v>132103</v>
      </c>
      <c r="F44" s="136">
        <v>4849</v>
      </c>
      <c r="G44" s="136">
        <v>0</v>
      </c>
      <c r="H44" s="136">
        <v>0</v>
      </c>
      <c r="I44" s="136">
        <v>89487</v>
      </c>
      <c r="J44" s="136">
        <v>883368</v>
      </c>
      <c r="K44" s="136">
        <v>37767</v>
      </c>
      <c r="L44" s="136">
        <v>25961</v>
      </c>
      <c r="M44" s="136">
        <f t="shared" si="2"/>
        <v>104933</v>
      </c>
      <c r="N44" s="136">
        <f t="shared" si="3"/>
        <v>73997</v>
      </c>
      <c r="O44" s="136">
        <v>2590</v>
      </c>
      <c r="P44" s="136">
        <v>0</v>
      </c>
      <c r="Q44" s="136">
        <v>0</v>
      </c>
      <c r="R44" s="136">
        <v>42326</v>
      </c>
      <c r="S44" s="136">
        <v>1384916</v>
      </c>
      <c r="T44" s="136">
        <v>29081</v>
      </c>
      <c r="U44" s="136">
        <v>30936</v>
      </c>
      <c r="V44" s="136">
        <f aca="true" t="shared" si="125" ref="V44:AD44">+SUM(D44,M44)</f>
        <v>262997</v>
      </c>
      <c r="W44" s="136">
        <f t="shared" si="125"/>
        <v>206100</v>
      </c>
      <c r="X44" s="136">
        <f t="shared" si="125"/>
        <v>7439</v>
      </c>
      <c r="Y44" s="136">
        <f t="shared" si="125"/>
        <v>0</v>
      </c>
      <c r="Z44" s="136">
        <f t="shared" si="125"/>
        <v>0</v>
      </c>
      <c r="AA44" s="136">
        <f t="shared" si="125"/>
        <v>131813</v>
      </c>
      <c r="AB44" s="136">
        <f t="shared" si="125"/>
        <v>2268284</v>
      </c>
      <c r="AC44" s="136">
        <f t="shared" si="125"/>
        <v>66848</v>
      </c>
      <c r="AD44" s="136">
        <f t="shared" si="125"/>
        <v>56897</v>
      </c>
      <c r="AE44" s="136">
        <f t="shared" si="5"/>
        <v>227764</v>
      </c>
      <c r="AF44" s="136">
        <f t="shared" si="6"/>
        <v>182025</v>
      </c>
      <c r="AG44" s="136">
        <v>0</v>
      </c>
      <c r="AH44" s="136">
        <v>182025</v>
      </c>
      <c r="AI44" s="136">
        <v>0</v>
      </c>
      <c r="AJ44" s="136">
        <v>0</v>
      </c>
      <c r="AK44" s="136">
        <v>45739</v>
      </c>
      <c r="AL44" s="137" t="s">
        <v>586</v>
      </c>
      <c r="AM44" s="136">
        <f t="shared" si="7"/>
        <v>576535</v>
      </c>
      <c r="AN44" s="136">
        <f t="shared" si="8"/>
        <v>71762</v>
      </c>
      <c r="AO44" s="136">
        <v>60577</v>
      </c>
      <c r="AP44" s="136">
        <v>0</v>
      </c>
      <c r="AQ44" s="136">
        <v>11185</v>
      </c>
      <c r="AR44" s="136">
        <v>0</v>
      </c>
      <c r="AS44" s="136">
        <f t="shared" si="9"/>
        <v>288211</v>
      </c>
      <c r="AT44" s="136">
        <v>0</v>
      </c>
      <c r="AU44" s="136">
        <v>286396</v>
      </c>
      <c r="AV44" s="136">
        <v>1815</v>
      </c>
      <c r="AW44" s="136">
        <v>0</v>
      </c>
      <c r="AX44" s="136">
        <f t="shared" si="10"/>
        <v>216562</v>
      </c>
      <c r="AY44" s="136">
        <v>59430</v>
      </c>
      <c r="AZ44" s="136">
        <v>141459</v>
      </c>
      <c r="BA44" s="136">
        <v>11866</v>
      </c>
      <c r="BB44" s="136">
        <v>3807</v>
      </c>
      <c r="BC44" s="137" t="s">
        <v>586</v>
      </c>
      <c r="BD44" s="136">
        <v>0</v>
      </c>
      <c r="BE44" s="136">
        <v>237133</v>
      </c>
      <c r="BF44" s="136">
        <f t="shared" si="11"/>
        <v>1041432</v>
      </c>
      <c r="BG44" s="136">
        <f t="shared" si="12"/>
        <v>350656</v>
      </c>
      <c r="BH44" s="136">
        <f t="shared" si="13"/>
        <v>324158</v>
      </c>
      <c r="BI44" s="136">
        <v>0</v>
      </c>
      <c r="BJ44" s="136">
        <v>324158</v>
      </c>
      <c r="BK44" s="136">
        <v>0</v>
      </c>
      <c r="BL44" s="136">
        <v>0</v>
      </c>
      <c r="BM44" s="136">
        <v>26498</v>
      </c>
      <c r="BN44" s="137" t="s">
        <v>586</v>
      </c>
      <c r="BO44" s="136">
        <f t="shared" si="14"/>
        <v>1058378</v>
      </c>
      <c r="BP44" s="136">
        <f t="shared" si="15"/>
        <v>265567</v>
      </c>
      <c r="BQ44" s="136">
        <v>194565</v>
      </c>
      <c r="BR44" s="136">
        <v>0</v>
      </c>
      <c r="BS44" s="136">
        <v>71002</v>
      </c>
      <c r="BT44" s="136">
        <v>0</v>
      </c>
      <c r="BU44" s="136">
        <f t="shared" si="16"/>
        <v>584356</v>
      </c>
      <c r="BV44" s="136">
        <v>0</v>
      </c>
      <c r="BW44" s="136">
        <v>584356</v>
      </c>
      <c r="BX44" s="136">
        <v>0</v>
      </c>
      <c r="BY44" s="136">
        <v>0</v>
      </c>
      <c r="BZ44" s="136">
        <f t="shared" si="17"/>
        <v>201430</v>
      </c>
      <c r="CA44" s="136">
        <v>60</v>
      </c>
      <c r="CB44" s="136">
        <v>174121</v>
      </c>
      <c r="CC44" s="136">
        <v>6785</v>
      </c>
      <c r="CD44" s="136">
        <v>20464</v>
      </c>
      <c r="CE44" s="137" t="s">
        <v>586</v>
      </c>
      <c r="CF44" s="136">
        <v>7025</v>
      </c>
      <c r="CG44" s="136">
        <v>80815</v>
      </c>
      <c r="CH44" s="136">
        <f t="shared" si="18"/>
        <v>1489849</v>
      </c>
      <c r="CI44" s="136">
        <f aca="true" t="shared" si="126" ref="CI44:CO44">SUM(AE44,+BG44)</f>
        <v>578420</v>
      </c>
      <c r="CJ44" s="136">
        <f t="shared" si="126"/>
        <v>506183</v>
      </c>
      <c r="CK44" s="136">
        <f t="shared" si="126"/>
        <v>0</v>
      </c>
      <c r="CL44" s="136">
        <f t="shared" si="126"/>
        <v>506183</v>
      </c>
      <c r="CM44" s="136">
        <f t="shared" si="126"/>
        <v>0</v>
      </c>
      <c r="CN44" s="136">
        <f t="shared" si="126"/>
        <v>0</v>
      </c>
      <c r="CO44" s="136">
        <f t="shared" si="126"/>
        <v>72237</v>
      </c>
      <c r="CP44" s="137" t="s">
        <v>586</v>
      </c>
      <c r="CQ44" s="136">
        <f aca="true" t="shared" si="127" ref="CQ44:DF45">SUM(AM44,+BO44)</f>
        <v>1634913</v>
      </c>
      <c r="CR44" s="136">
        <f t="shared" si="127"/>
        <v>337329</v>
      </c>
      <c r="CS44" s="136">
        <f t="shared" si="127"/>
        <v>255142</v>
      </c>
      <c r="CT44" s="136">
        <f t="shared" si="127"/>
        <v>0</v>
      </c>
      <c r="CU44" s="136">
        <f t="shared" si="127"/>
        <v>82187</v>
      </c>
      <c r="CV44" s="136">
        <f t="shared" si="127"/>
        <v>0</v>
      </c>
      <c r="CW44" s="136">
        <f t="shared" si="127"/>
        <v>872567</v>
      </c>
      <c r="CX44" s="136">
        <f t="shared" si="127"/>
        <v>0</v>
      </c>
      <c r="CY44" s="136">
        <f t="shared" si="127"/>
        <v>870752</v>
      </c>
      <c r="CZ44" s="136">
        <f t="shared" si="127"/>
        <v>1815</v>
      </c>
      <c r="DA44" s="136">
        <f t="shared" si="127"/>
        <v>0</v>
      </c>
      <c r="DB44" s="136">
        <f t="shared" si="127"/>
        <v>417992</v>
      </c>
      <c r="DC44" s="136">
        <f t="shared" si="127"/>
        <v>59490</v>
      </c>
      <c r="DD44" s="136">
        <f t="shared" si="127"/>
        <v>315580</v>
      </c>
      <c r="DE44" s="136">
        <f t="shared" si="127"/>
        <v>18651</v>
      </c>
      <c r="DF44" s="136">
        <f t="shared" si="127"/>
        <v>24271</v>
      </c>
      <c r="DG44" s="137" t="s">
        <v>586</v>
      </c>
      <c r="DH44" s="136">
        <f t="shared" si="21"/>
        <v>7025</v>
      </c>
      <c r="DI44" s="136">
        <f t="shared" si="22"/>
        <v>317948</v>
      </c>
      <c r="DJ44" s="136">
        <f t="shared" si="23"/>
        <v>2531281</v>
      </c>
    </row>
    <row r="45" spans="1:114" s="139" customFormat="1" ht="12" customHeight="1">
      <c r="A45" s="134" t="s">
        <v>541</v>
      </c>
      <c r="B45" s="135" t="s">
        <v>542</v>
      </c>
      <c r="C45" s="134" t="s">
        <v>543</v>
      </c>
      <c r="D45" s="136">
        <f t="shared" si="0"/>
        <v>1076112</v>
      </c>
      <c r="E45" s="136">
        <f t="shared" si="1"/>
        <v>906168</v>
      </c>
      <c r="F45" s="136">
        <v>81610</v>
      </c>
      <c r="G45" s="136">
        <v>0</v>
      </c>
      <c r="H45" s="136">
        <v>359200</v>
      </c>
      <c r="I45" s="136">
        <v>279493</v>
      </c>
      <c r="J45" s="136">
        <v>2607100</v>
      </c>
      <c r="K45" s="136">
        <v>185865</v>
      </c>
      <c r="L45" s="136">
        <v>169944</v>
      </c>
      <c r="M45" s="136">
        <f t="shared" si="2"/>
        <v>384570</v>
      </c>
      <c r="N45" s="136">
        <f t="shared" si="3"/>
        <v>302729</v>
      </c>
      <c r="O45" s="136">
        <v>0</v>
      </c>
      <c r="P45" s="136">
        <v>0</v>
      </c>
      <c r="Q45" s="136">
        <v>0</v>
      </c>
      <c r="R45" s="136">
        <v>302615</v>
      </c>
      <c r="S45" s="136">
        <v>735303</v>
      </c>
      <c r="T45" s="136">
        <v>114</v>
      </c>
      <c r="U45" s="136">
        <v>81841</v>
      </c>
      <c r="V45" s="136">
        <f aca="true" t="shared" si="128" ref="V45:AD45">+SUM(D45,M45)</f>
        <v>1460682</v>
      </c>
      <c r="W45" s="136">
        <f t="shared" si="128"/>
        <v>1208897</v>
      </c>
      <c r="X45" s="136">
        <f t="shared" si="128"/>
        <v>81610</v>
      </c>
      <c r="Y45" s="136">
        <f t="shared" si="128"/>
        <v>0</v>
      </c>
      <c r="Z45" s="136">
        <f t="shared" si="128"/>
        <v>359200</v>
      </c>
      <c r="AA45" s="136">
        <f t="shared" si="128"/>
        <v>582108</v>
      </c>
      <c r="AB45" s="136">
        <f t="shared" si="128"/>
        <v>3342403</v>
      </c>
      <c r="AC45" s="136">
        <f t="shared" si="128"/>
        <v>185979</v>
      </c>
      <c r="AD45" s="136">
        <f t="shared" si="128"/>
        <v>251785</v>
      </c>
      <c r="AE45" s="136">
        <f t="shared" si="5"/>
        <v>585250</v>
      </c>
      <c r="AF45" s="136">
        <f t="shared" si="6"/>
        <v>583650</v>
      </c>
      <c r="AG45" s="136">
        <v>0</v>
      </c>
      <c r="AH45" s="136">
        <v>569545</v>
      </c>
      <c r="AI45" s="136">
        <v>14105</v>
      </c>
      <c r="AJ45" s="136">
        <v>0</v>
      </c>
      <c r="AK45" s="136">
        <v>1600</v>
      </c>
      <c r="AL45" s="137" t="s">
        <v>586</v>
      </c>
      <c r="AM45" s="136">
        <f t="shared" si="7"/>
        <v>2951247</v>
      </c>
      <c r="AN45" s="136">
        <f t="shared" si="8"/>
        <v>559877</v>
      </c>
      <c r="AO45" s="136">
        <v>235973</v>
      </c>
      <c r="AP45" s="136">
        <v>0</v>
      </c>
      <c r="AQ45" s="136">
        <v>307539</v>
      </c>
      <c r="AR45" s="136">
        <v>16365</v>
      </c>
      <c r="AS45" s="136">
        <f t="shared" si="9"/>
        <v>1346118</v>
      </c>
      <c r="AT45" s="136">
        <v>5333</v>
      </c>
      <c r="AU45" s="136">
        <v>1323436</v>
      </c>
      <c r="AV45" s="136">
        <v>17349</v>
      </c>
      <c r="AW45" s="136">
        <v>19930</v>
      </c>
      <c r="AX45" s="136">
        <f t="shared" si="10"/>
        <v>1025322</v>
      </c>
      <c r="AY45" s="136">
        <v>29040</v>
      </c>
      <c r="AZ45" s="136">
        <v>915137</v>
      </c>
      <c r="BA45" s="136">
        <v>73477</v>
      </c>
      <c r="BB45" s="136">
        <v>7668</v>
      </c>
      <c r="BC45" s="137" t="s">
        <v>586</v>
      </c>
      <c r="BD45" s="136">
        <v>0</v>
      </c>
      <c r="BE45" s="136">
        <v>146715</v>
      </c>
      <c r="BF45" s="136">
        <f t="shared" si="11"/>
        <v>3683212</v>
      </c>
      <c r="BG45" s="136">
        <f t="shared" si="12"/>
        <v>52261</v>
      </c>
      <c r="BH45" s="136">
        <f t="shared" si="13"/>
        <v>50639</v>
      </c>
      <c r="BI45" s="136">
        <v>0</v>
      </c>
      <c r="BJ45" s="136">
        <v>50639</v>
      </c>
      <c r="BK45" s="136">
        <v>0</v>
      </c>
      <c r="BL45" s="136">
        <v>0</v>
      </c>
      <c r="BM45" s="136">
        <v>1622</v>
      </c>
      <c r="BN45" s="137" t="s">
        <v>586</v>
      </c>
      <c r="BO45" s="136">
        <f t="shared" si="14"/>
        <v>1040559</v>
      </c>
      <c r="BP45" s="136">
        <f t="shared" si="15"/>
        <v>234736</v>
      </c>
      <c r="BQ45" s="136">
        <v>192064</v>
      </c>
      <c r="BR45" s="136">
        <v>0</v>
      </c>
      <c r="BS45" s="136">
        <v>42672</v>
      </c>
      <c r="BT45" s="136">
        <v>0</v>
      </c>
      <c r="BU45" s="136">
        <f t="shared" si="16"/>
        <v>373319</v>
      </c>
      <c r="BV45" s="136">
        <v>0</v>
      </c>
      <c r="BW45" s="136">
        <v>373319</v>
      </c>
      <c r="BX45" s="136">
        <v>0</v>
      </c>
      <c r="BY45" s="136">
        <v>0</v>
      </c>
      <c r="BZ45" s="136">
        <f t="shared" si="17"/>
        <v>427674</v>
      </c>
      <c r="CA45" s="136">
        <v>70067</v>
      </c>
      <c r="CB45" s="136">
        <v>355719</v>
      </c>
      <c r="CC45" s="136">
        <v>0</v>
      </c>
      <c r="CD45" s="136">
        <v>1888</v>
      </c>
      <c r="CE45" s="137" t="s">
        <v>586</v>
      </c>
      <c r="CF45" s="136">
        <v>4830</v>
      </c>
      <c r="CG45" s="136">
        <v>27053</v>
      </c>
      <c r="CH45" s="136">
        <f t="shared" si="18"/>
        <v>1119873</v>
      </c>
      <c r="CI45" s="136">
        <f aca="true" t="shared" si="129" ref="CI45:CO45">SUM(AE45,+BG45)</f>
        <v>637511</v>
      </c>
      <c r="CJ45" s="136">
        <f t="shared" si="129"/>
        <v>634289</v>
      </c>
      <c r="CK45" s="136">
        <f t="shared" si="129"/>
        <v>0</v>
      </c>
      <c r="CL45" s="136">
        <f t="shared" si="129"/>
        <v>620184</v>
      </c>
      <c r="CM45" s="136">
        <f t="shared" si="129"/>
        <v>14105</v>
      </c>
      <c r="CN45" s="136">
        <f t="shared" si="129"/>
        <v>0</v>
      </c>
      <c r="CO45" s="136">
        <f t="shared" si="129"/>
        <v>3222</v>
      </c>
      <c r="CP45" s="137" t="s">
        <v>586</v>
      </c>
      <c r="CQ45" s="136">
        <f aca="true" t="shared" si="130" ref="CQ45:DE45">SUM(AM45,+BO45)</f>
        <v>3991806</v>
      </c>
      <c r="CR45" s="136">
        <f t="shared" si="130"/>
        <v>794613</v>
      </c>
      <c r="CS45" s="136">
        <f t="shared" si="130"/>
        <v>428037</v>
      </c>
      <c r="CT45" s="136">
        <f t="shared" si="130"/>
        <v>0</v>
      </c>
      <c r="CU45" s="136">
        <f t="shared" si="130"/>
        <v>350211</v>
      </c>
      <c r="CV45" s="136">
        <f t="shared" si="130"/>
        <v>16365</v>
      </c>
      <c r="CW45" s="136">
        <f t="shared" si="130"/>
        <v>1719437</v>
      </c>
      <c r="CX45" s="136">
        <f t="shared" si="130"/>
        <v>5333</v>
      </c>
      <c r="CY45" s="136">
        <f t="shared" si="130"/>
        <v>1696755</v>
      </c>
      <c r="CZ45" s="136">
        <f t="shared" si="130"/>
        <v>17349</v>
      </c>
      <c r="DA45" s="136">
        <f t="shared" si="130"/>
        <v>19930</v>
      </c>
      <c r="DB45" s="136">
        <f t="shared" si="130"/>
        <v>1452996</v>
      </c>
      <c r="DC45" s="136">
        <f t="shared" si="130"/>
        <v>99107</v>
      </c>
      <c r="DD45" s="136">
        <f t="shared" si="130"/>
        <v>1270856</v>
      </c>
      <c r="DE45" s="136">
        <f t="shared" si="130"/>
        <v>73477</v>
      </c>
      <c r="DF45" s="136">
        <f t="shared" si="127"/>
        <v>9556</v>
      </c>
      <c r="DG45" s="137" t="s">
        <v>586</v>
      </c>
      <c r="DH45" s="136">
        <f t="shared" si="21"/>
        <v>4830</v>
      </c>
      <c r="DI45" s="136">
        <f t="shared" si="22"/>
        <v>173768</v>
      </c>
      <c r="DJ45" s="136">
        <f t="shared" si="23"/>
        <v>4803085</v>
      </c>
    </row>
    <row r="46" spans="1:114" s="139" customFormat="1" ht="12" customHeight="1">
      <c r="A46" s="134" t="s">
        <v>544</v>
      </c>
      <c r="B46" s="135" t="s">
        <v>545</v>
      </c>
      <c r="C46" s="134" t="s">
        <v>546</v>
      </c>
      <c r="D46" s="136">
        <f t="shared" si="0"/>
        <v>3917890</v>
      </c>
      <c r="E46" s="136">
        <f t="shared" si="1"/>
        <v>2545519</v>
      </c>
      <c r="F46" s="136">
        <v>38372</v>
      </c>
      <c r="G46" s="136">
        <v>0</v>
      </c>
      <c r="H46" s="136">
        <v>423400</v>
      </c>
      <c r="I46" s="136">
        <v>1193507</v>
      </c>
      <c r="J46" s="136">
        <v>13414966</v>
      </c>
      <c r="K46" s="136">
        <v>890240</v>
      </c>
      <c r="L46" s="136">
        <v>1372371</v>
      </c>
      <c r="M46" s="136">
        <f t="shared" si="2"/>
        <v>520576</v>
      </c>
      <c r="N46" s="136">
        <f t="shared" si="3"/>
        <v>330653</v>
      </c>
      <c r="O46" s="136">
        <v>0</v>
      </c>
      <c r="P46" s="136">
        <v>0</v>
      </c>
      <c r="Q46" s="136">
        <v>0</v>
      </c>
      <c r="R46" s="136">
        <v>330372</v>
      </c>
      <c r="S46" s="136">
        <v>2615494</v>
      </c>
      <c r="T46" s="136">
        <v>281</v>
      </c>
      <c r="U46" s="136">
        <v>189923</v>
      </c>
      <c r="V46" s="136">
        <f aca="true" t="shared" si="131" ref="V46:AD46">+SUM(D46,M46)</f>
        <v>4438466</v>
      </c>
      <c r="W46" s="136">
        <f t="shared" si="131"/>
        <v>2876172</v>
      </c>
      <c r="X46" s="136">
        <f t="shared" si="131"/>
        <v>38372</v>
      </c>
      <c r="Y46" s="136">
        <f t="shared" si="131"/>
        <v>0</v>
      </c>
      <c r="Z46" s="136">
        <f t="shared" si="131"/>
        <v>423400</v>
      </c>
      <c r="AA46" s="136">
        <f t="shared" si="131"/>
        <v>1523879</v>
      </c>
      <c r="AB46" s="136">
        <f t="shared" si="131"/>
        <v>16030460</v>
      </c>
      <c r="AC46" s="136">
        <f t="shared" si="131"/>
        <v>890521</v>
      </c>
      <c r="AD46" s="136">
        <f t="shared" si="131"/>
        <v>1562294</v>
      </c>
      <c r="AE46" s="136">
        <f t="shared" si="5"/>
        <v>1611456</v>
      </c>
      <c r="AF46" s="136">
        <f t="shared" si="6"/>
        <v>1006924</v>
      </c>
      <c r="AG46" s="136">
        <v>0</v>
      </c>
      <c r="AH46" s="136">
        <v>552860</v>
      </c>
      <c r="AI46" s="136">
        <v>70205</v>
      </c>
      <c r="AJ46" s="136">
        <v>383859</v>
      </c>
      <c r="AK46" s="136">
        <v>604532</v>
      </c>
      <c r="AL46" s="137" t="s">
        <v>586</v>
      </c>
      <c r="AM46" s="136">
        <f t="shared" si="7"/>
        <v>14490157</v>
      </c>
      <c r="AN46" s="136">
        <f t="shared" si="8"/>
        <v>1243121</v>
      </c>
      <c r="AO46" s="136">
        <v>818583</v>
      </c>
      <c r="AP46" s="136">
        <v>0</v>
      </c>
      <c r="AQ46" s="136">
        <v>416322</v>
      </c>
      <c r="AR46" s="136">
        <v>8216</v>
      </c>
      <c r="AS46" s="136">
        <f t="shared" si="9"/>
        <v>4367506</v>
      </c>
      <c r="AT46" s="136">
        <v>24</v>
      </c>
      <c r="AU46" s="136">
        <v>4267251</v>
      </c>
      <c r="AV46" s="136">
        <v>100231</v>
      </c>
      <c r="AW46" s="136">
        <v>0</v>
      </c>
      <c r="AX46" s="136">
        <f t="shared" si="10"/>
        <v>8879530</v>
      </c>
      <c r="AY46" s="136">
        <v>720395</v>
      </c>
      <c r="AZ46" s="136">
        <v>7140347</v>
      </c>
      <c r="BA46" s="136">
        <v>899161</v>
      </c>
      <c r="BB46" s="136">
        <v>119627</v>
      </c>
      <c r="BC46" s="137" t="s">
        <v>586</v>
      </c>
      <c r="BD46" s="136">
        <v>0</v>
      </c>
      <c r="BE46" s="136">
        <v>1231243</v>
      </c>
      <c r="BF46" s="136">
        <f t="shared" si="11"/>
        <v>17332856</v>
      </c>
      <c r="BG46" s="136">
        <f t="shared" si="12"/>
        <v>9870</v>
      </c>
      <c r="BH46" s="136">
        <f t="shared" si="13"/>
        <v>9870</v>
      </c>
      <c r="BI46" s="136">
        <v>0</v>
      </c>
      <c r="BJ46" s="136">
        <v>9870</v>
      </c>
      <c r="BK46" s="136">
        <v>0</v>
      </c>
      <c r="BL46" s="136">
        <v>0</v>
      </c>
      <c r="BM46" s="136">
        <v>0</v>
      </c>
      <c r="BN46" s="137" t="s">
        <v>586</v>
      </c>
      <c r="BO46" s="136">
        <f t="shared" si="14"/>
        <v>2900797</v>
      </c>
      <c r="BP46" s="136">
        <f t="shared" si="15"/>
        <v>710435</v>
      </c>
      <c r="BQ46" s="136">
        <v>275132</v>
      </c>
      <c r="BR46" s="136">
        <v>0</v>
      </c>
      <c r="BS46" s="136">
        <v>435303</v>
      </c>
      <c r="BT46" s="136">
        <v>0</v>
      </c>
      <c r="BU46" s="136">
        <f t="shared" si="16"/>
        <v>1379325</v>
      </c>
      <c r="BV46" s="136">
        <v>0</v>
      </c>
      <c r="BW46" s="136">
        <v>1379325</v>
      </c>
      <c r="BX46" s="136">
        <v>0</v>
      </c>
      <c r="BY46" s="136">
        <v>0</v>
      </c>
      <c r="BZ46" s="136">
        <f t="shared" si="17"/>
        <v>811037</v>
      </c>
      <c r="CA46" s="136">
        <v>313795</v>
      </c>
      <c r="CB46" s="136">
        <v>407608</v>
      </c>
      <c r="CC46" s="136">
        <v>83766</v>
      </c>
      <c r="CD46" s="136">
        <v>5868</v>
      </c>
      <c r="CE46" s="137" t="s">
        <v>586</v>
      </c>
      <c r="CF46" s="136">
        <v>0</v>
      </c>
      <c r="CG46" s="136">
        <v>225403</v>
      </c>
      <c r="CH46" s="136">
        <f t="shared" si="18"/>
        <v>3136070</v>
      </c>
      <c r="CI46" s="136">
        <f aca="true" t="shared" si="132" ref="CI46:CO46">SUM(AE46,+BG46)</f>
        <v>1621326</v>
      </c>
      <c r="CJ46" s="136">
        <f t="shared" si="132"/>
        <v>1016794</v>
      </c>
      <c r="CK46" s="136">
        <f t="shared" si="132"/>
        <v>0</v>
      </c>
      <c r="CL46" s="136">
        <f t="shared" si="132"/>
        <v>562730</v>
      </c>
      <c r="CM46" s="136">
        <f t="shared" si="132"/>
        <v>70205</v>
      </c>
      <c r="CN46" s="136">
        <f t="shared" si="132"/>
        <v>383859</v>
      </c>
      <c r="CO46" s="136">
        <f t="shared" si="132"/>
        <v>604532</v>
      </c>
      <c r="CP46" s="137" t="s">
        <v>586</v>
      </c>
      <c r="CQ46" s="136">
        <f aca="true" t="shared" si="133" ref="CQ46:DF46">SUM(AM46,+BO46)</f>
        <v>17390954</v>
      </c>
      <c r="CR46" s="136">
        <f t="shared" si="133"/>
        <v>1953556</v>
      </c>
      <c r="CS46" s="136">
        <f t="shared" si="133"/>
        <v>1093715</v>
      </c>
      <c r="CT46" s="136">
        <f t="shared" si="133"/>
        <v>0</v>
      </c>
      <c r="CU46" s="136">
        <f t="shared" si="133"/>
        <v>851625</v>
      </c>
      <c r="CV46" s="136">
        <f t="shared" si="133"/>
        <v>8216</v>
      </c>
      <c r="CW46" s="136">
        <f t="shared" si="133"/>
        <v>5746831</v>
      </c>
      <c r="CX46" s="136">
        <f t="shared" si="133"/>
        <v>24</v>
      </c>
      <c r="CY46" s="136">
        <f t="shared" si="133"/>
        <v>5646576</v>
      </c>
      <c r="CZ46" s="136">
        <f t="shared" si="133"/>
        <v>100231</v>
      </c>
      <c r="DA46" s="136">
        <f t="shared" si="133"/>
        <v>0</v>
      </c>
      <c r="DB46" s="136">
        <f t="shared" si="133"/>
        <v>9690567</v>
      </c>
      <c r="DC46" s="136">
        <f t="shared" si="133"/>
        <v>1034190</v>
      </c>
      <c r="DD46" s="136">
        <f t="shared" si="133"/>
        <v>7547955</v>
      </c>
      <c r="DE46" s="136">
        <f t="shared" si="133"/>
        <v>982927</v>
      </c>
      <c r="DF46" s="136">
        <f t="shared" si="133"/>
        <v>125495</v>
      </c>
      <c r="DG46" s="137" t="s">
        <v>586</v>
      </c>
      <c r="DH46" s="136">
        <f t="shared" si="21"/>
        <v>0</v>
      </c>
      <c r="DI46" s="136">
        <f t="shared" si="22"/>
        <v>1456646</v>
      </c>
      <c r="DJ46" s="136">
        <f t="shared" si="23"/>
        <v>20468926</v>
      </c>
    </row>
    <row r="47" spans="1:114" s="139" customFormat="1" ht="12" customHeight="1">
      <c r="A47" s="134" t="s">
        <v>550</v>
      </c>
      <c r="B47" s="135" t="s">
        <v>551</v>
      </c>
      <c r="C47" s="134" t="s">
        <v>552</v>
      </c>
      <c r="D47" s="136">
        <f t="shared" si="0"/>
        <v>550228</v>
      </c>
      <c r="E47" s="136">
        <f t="shared" si="1"/>
        <v>434422</v>
      </c>
      <c r="F47" s="136">
        <v>0</v>
      </c>
      <c r="G47" s="136">
        <v>0</v>
      </c>
      <c r="H47" s="136">
        <v>0</v>
      </c>
      <c r="I47" s="136">
        <v>185209</v>
      </c>
      <c r="J47" s="136">
        <v>2359674</v>
      </c>
      <c r="K47" s="136">
        <v>249213</v>
      </c>
      <c r="L47" s="136">
        <v>115806</v>
      </c>
      <c r="M47" s="136">
        <f t="shared" si="2"/>
        <v>94802</v>
      </c>
      <c r="N47" s="136">
        <f t="shared" si="3"/>
        <v>1958</v>
      </c>
      <c r="O47" s="136">
        <v>0</v>
      </c>
      <c r="P47" s="136">
        <v>0</v>
      </c>
      <c r="Q47" s="136">
        <v>0</v>
      </c>
      <c r="R47" s="136">
        <v>0</v>
      </c>
      <c r="S47" s="136">
        <v>1383845</v>
      </c>
      <c r="T47" s="136">
        <v>1958</v>
      </c>
      <c r="U47" s="136">
        <v>92844</v>
      </c>
      <c r="V47" s="136">
        <f aca="true" t="shared" si="134" ref="V47:AD47">+SUM(D47,M47)</f>
        <v>645030</v>
      </c>
      <c r="W47" s="136">
        <f t="shared" si="134"/>
        <v>436380</v>
      </c>
      <c r="X47" s="136">
        <f t="shared" si="134"/>
        <v>0</v>
      </c>
      <c r="Y47" s="136">
        <f t="shared" si="134"/>
        <v>0</v>
      </c>
      <c r="Z47" s="136">
        <f t="shared" si="134"/>
        <v>0</v>
      </c>
      <c r="AA47" s="136">
        <f t="shared" si="134"/>
        <v>185209</v>
      </c>
      <c r="AB47" s="136">
        <f t="shared" si="134"/>
        <v>3743519</v>
      </c>
      <c r="AC47" s="136">
        <f t="shared" si="134"/>
        <v>251171</v>
      </c>
      <c r="AD47" s="136">
        <f t="shared" si="134"/>
        <v>208650</v>
      </c>
      <c r="AE47" s="136">
        <f t="shared" si="5"/>
        <v>98889</v>
      </c>
      <c r="AF47" s="136">
        <f t="shared" si="6"/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98889</v>
      </c>
      <c r="AL47" s="137" t="s">
        <v>586</v>
      </c>
      <c r="AM47" s="136">
        <f t="shared" si="7"/>
        <v>2393528</v>
      </c>
      <c r="AN47" s="136">
        <f t="shared" si="8"/>
        <v>268316</v>
      </c>
      <c r="AO47" s="136">
        <v>133257</v>
      </c>
      <c r="AP47" s="136">
        <v>0</v>
      </c>
      <c r="AQ47" s="136">
        <v>118844</v>
      </c>
      <c r="AR47" s="136">
        <v>16215</v>
      </c>
      <c r="AS47" s="136">
        <f t="shared" si="9"/>
        <v>680024</v>
      </c>
      <c r="AT47" s="136">
        <v>0</v>
      </c>
      <c r="AU47" s="136">
        <v>633356</v>
      </c>
      <c r="AV47" s="136">
        <v>46668</v>
      </c>
      <c r="AW47" s="136">
        <v>0</v>
      </c>
      <c r="AX47" s="136">
        <f t="shared" si="10"/>
        <v>1433159</v>
      </c>
      <c r="AY47" s="136">
        <v>129463</v>
      </c>
      <c r="AZ47" s="136">
        <v>1275090</v>
      </c>
      <c r="BA47" s="136">
        <v>9394</v>
      </c>
      <c r="BB47" s="136">
        <v>19212</v>
      </c>
      <c r="BC47" s="137" t="s">
        <v>586</v>
      </c>
      <c r="BD47" s="136">
        <v>12029</v>
      </c>
      <c r="BE47" s="136">
        <v>417485</v>
      </c>
      <c r="BF47" s="136">
        <f t="shared" si="11"/>
        <v>2909902</v>
      </c>
      <c r="BG47" s="136">
        <f t="shared" si="12"/>
        <v>15629</v>
      </c>
      <c r="BH47" s="136">
        <f t="shared" si="13"/>
        <v>15629</v>
      </c>
      <c r="BI47" s="136">
        <v>0</v>
      </c>
      <c r="BJ47" s="136">
        <v>15629</v>
      </c>
      <c r="BK47" s="136">
        <v>0</v>
      </c>
      <c r="BL47" s="136">
        <v>0</v>
      </c>
      <c r="BM47" s="136">
        <v>0</v>
      </c>
      <c r="BN47" s="137" t="s">
        <v>586</v>
      </c>
      <c r="BO47" s="136">
        <f t="shared" si="14"/>
        <v>1342237</v>
      </c>
      <c r="BP47" s="136">
        <f t="shared" si="15"/>
        <v>268388</v>
      </c>
      <c r="BQ47" s="136">
        <v>268388</v>
      </c>
      <c r="BR47" s="136">
        <v>0</v>
      </c>
      <c r="BS47" s="136">
        <v>0</v>
      </c>
      <c r="BT47" s="136">
        <v>0</v>
      </c>
      <c r="BU47" s="136">
        <f t="shared" si="16"/>
        <v>848821</v>
      </c>
      <c r="BV47" s="136">
        <v>0</v>
      </c>
      <c r="BW47" s="136">
        <v>848821</v>
      </c>
      <c r="BX47" s="136">
        <v>0</v>
      </c>
      <c r="BY47" s="136">
        <v>0</v>
      </c>
      <c r="BZ47" s="136">
        <f t="shared" si="17"/>
        <v>225028</v>
      </c>
      <c r="CA47" s="136">
        <v>38134</v>
      </c>
      <c r="CB47" s="136">
        <v>161288</v>
      </c>
      <c r="CC47" s="136">
        <v>3567</v>
      </c>
      <c r="CD47" s="136">
        <v>22039</v>
      </c>
      <c r="CE47" s="137" t="s">
        <v>586</v>
      </c>
      <c r="CF47" s="136">
        <v>0</v>
      </c>
      <c r="CG47" s="136">
        <v>120781</v>
      </c>
      <c r="CH47" s="136">
        <f t="shared" si="18"/>
        <v>1478647</v>
      </c>
      <c r="CI47" s="136">
        <f aca="true" t="shared" si="135" ref="CI47:CO47">SUM(AE47,+BG47)</f>
        <v>114518</v>
      </c>
      <c r="CJ47" s="136">
        <f t="shared" si="135"/>
        <v>15629</v>
      </c>
      <c r="CK47" s="136">
        <f t="shared" si="135"/>
        <v>0</v>
      </c>
      <c r="CL47" s="136">
        <f t="shared" si="135"/>
        <v>15629</v>
      </c>
      <c r="CM47" s="136">
        <f t="shared" si="135"/>
        <v>0</v>
      </c>
      <c r="CN47" s="136">
        <f t="shared" si="135"/>
        <v>0</v>
      </c>
      <c r="CO47" s="136">
        <f t="shared" si="135"/>
        <v>98889</v>
      </c>
      <c r="CP47" s="137" t="s">
        <v>586</v>
      </c>
      <c r="CQ47" s="136">
        <f aca="true" t="shared" si="136" ref="CQ47:DF47">SUM(AM47,+BO47)</f>
        <v>3735765</v>
      </c>
      <c r="CR47" s="136">
        <f t="shared" si="136"/>
        <v>536704</v>
      </c>
      <c r="CS47" s="136">
        <f t="shared" si="136"/>
        <v>401645</v>
      </c>
      <c r="CT47" s="136">
        <f t="shared" si="136"/>
        <v>0</v>
      </c>
      <c r="CU47" s="136">
        <f t="shared" si="136"/>
        <v>118844</v>
      </c>
      <c r="CV47" s="136">
        <f t="shared" si="136"/>
        <v>16215</v>
      </c>
      <c r="CW47" s="136">
        <f t="shared" si="136"/>
        <v>1528845</v>
      </c>
      <c r="CX47" s="136">
        <f t="shared" si="136"/>
        <v>0</v>
      </c>
      <c r="CY47" s="136">
        <f t="shared" si="136"/>
        <v>1482177</v>
      </c>
      <c r="CZ47" s="136">
        <f t="shared" si="136"/>
        <v>46668</v>
      </c>
      <c r="DA47" s="136">
        <f t="shared" si="136"/>
        <v>0</v>
      </c>
      <c r="DB47" s="136">
        <f t="shared" si="136"/>
        <v>1658187</v>
      </c>
      <c r="DC47" s="136">
        <f t="shared" si="136"/>
        <v>167597</v>
      </c>
      <c r="DD47" s="136">
        <f t="shared" si="136"/>
        <v>1436378</v>
      </c>
      <c r="DE47" s="136">
        <f t="shared" si="136"/>
        <v>12961</v>
      </c>
      <c r="DF47" s="136">
        <f t="shared" si="136"/>
        <v>41251</v>
      </c>
      <c r="DG47" s="137" t="s">
        <v>586</v>
      </c>
      <c r="DH47" s="136">
        <f t="shared" si="21"/>
        <v>12029</v>
      </c>
      <c r="DI47" s="136">
        <f t="shared" si="22"/>
        <v>538266</v>
      </c>
      <c r="DJ47" s="136">
        <f t="shared" si="23"/>
        <v>4388549</v>
      </c>
    </row>
    <row r="48" spans="1:114" s="139" customFormat="1" ht="12" customHeight="1">
      <c r="A48" s="134" t="s">
        <v>337</v>
      </c>
      <c r="B48" s="135" t="s">
        <v>338</v>
      </c>
      <c r="C48" s="134" t="s">
        <v>285</v>
      </c>
      <c r="D48" s="136">
        <f t="shared" si="0"/>
        <v>945461</v>
      </c>
      <c r="E48" s="136">
        <f t="shared" si="1"/>
        <v>414948</v>
      </c>
      <c r="F48" s="136">
        <v>97</v>
      </c>
      <c r="G48" s="136">
        <v>0</v>
      </c>
      <c r="H48" s="136">
        <v>5600</v>
      </c>
      <c r="I48" s="136">
        <v>310986</v>
      </c>
      <c r="J48" s="136">
        <v>2590753</v>
      </c>
      <c r="K48" s="136">
        <v>98265</v>
      </c>
      <c r="L48" s="136">
        <v>530513</v>
      </c>
      <c r="M48" s="136">
        <f t="shared" si="2"/>
        <v>280382</v>
      </c>
      <c r="N48" s="136">
        <f t="shared" si="3"/>
        <v>211464</v>
      </c>
      <c r="O48" s="136">
        <v>0</v>
      </c>
      <c r="P48" s="136">
        <v>0</v>
      </c>
      <c r="Q48" s="136">
        <v>0</v>
      </c>
      <c r="R48" s="136">
        <v>189009</v>
      </c>
      <c r="S48" s="136">
        <v>797428</v>
      </c>
      <c r="T48" s="136">
        <v>22455</v>
      </c>
      <c r="U48" s="136">
        <v>68918</v>
      </c>
      <c r="V48" s="136">
        <f aca="true" t="shared" si="137" ref="V48:AD48">+SUM(D48,M48)</f>
        <v>1225843</v>
      </c>
      <c r="W48" s="136">
        <f t="shared" si="137"/>
        <v>626412</v>
      </c>
      <c r="X48" s="136">
        <f t="shared" si="137"/>
        <v>97</v>
      </c>
      <c r="Y48" s="136">
        <f t="shared" si="137"/>
        <v>0</v>
      </c>
      <c r="Z48" s="136">
        <f t="shared" si="137"/>
        <v>5600</v>
      </c>
      <c r="AA48" s="136">
        <f t="shared" si="137"/>
        <v>499995</v>
      </c>
      <c r="AB48" s="136">
        <f t="shared" si="137"/>
        <v>3388181</v>
      </c>
      <c r="AC48" s="136">
        <f t="shared" si="137"/>
        <v>120720</v>
      </c>
      <c r="AD48" s="136">
        <f t="shared" si="137"/>
        <v>599431</v>
      </c>
      <c r="AE48" s="136">
        <f t="shared" si="5"/>
        <v>168799</v>
      </c>
      <c r="AF48" s="136">
        <f t="shared" si="6"/>
        <v>125972</v>
      </c>
      <c r="AG48" s="136">
        <v>0</v>
      </c>
      <c r="AH48" s="136">
        <v>125972</v>
      </c>
      <c r="AI48" s="136">
        <v>0</v>
      </c>
      <c r="AJ48" s="136">
        <v>0</v>
      </c>
      <c r="AK48" s="136">
        <v>42827</v>
      </c>
      <c r="AL48" s="137" t="s">
        <v>586</v>
      </c>
      <c r="AM48" s="136">
        <f t="shared" si="7"/>
        <v>2808618</v>
      </c>
      <c r="AN48" s="136">
        <f t="shared" si="8"/>
        <v>443587</v>
      </c>
      <c r="AO48" s="136">
        <v>308219</v>
      </c>
      <c r="AP48" s="136">
        <v>0</v>
      </c>
      <c r="AQ48" s="136">
        <v>116400</v>
      </c>
      <c r="AR48" s="136">
        <v>18968</v>
      </c>
      <c r="AS48" s="136">
        <f t="shared" si="9"/>
        <v>909742</v>
      </c>
      <c r="AT48" s="136">
        <v>0</v>
      </c>
      <c r="AU48" s="136">
        <v>889076</v>
      </c>
      <c r="AV48" s="136">
        <v>20666</v>
      </c>
      <c r="AW48" s="136">
        <v>0</v>
      </c>
      <c r="AX48" s="136">
        <f t="shared" si="10"/>
        <v>1455289</v>
      </c>
      <c r="AY48" s="136">
        <v>120220</v>
      </c>
      <c r="AZ48" s="136">
        <v>1240714</v>
      </c>
      <c r="BA48" s="136">
        <v>27770</v>
      </c>
      <c r="BB48" s="136">
        <v>66585</v>
      </c>
      <c r="BC48" s="137" t="s">
        <v>586</v>
      </c>
      <c r="BD48" s="136">
        <v>0</v>
      </c>
      <c r="BE48" s="136">
        <v>558797</v>
      </c>
      <c r="BF48" s="136">
        <f t="shared" si="11"/>
        <v>3536214</v>
      </c>
      <c r="BG48" s="136">
        <f t="shared" si="12"/>
        <v>19968</v>
      </c>
      <c r="BH48" s="136">
        <f t="shared" si="13"/>
        <v>19968</v>
      </c>
      <c r="BI48" s="136">
        <v>0</v>
      </c>
      <c r="BJ48" s="136">
        <v>0</v>
      </c>
      <c r="BK48" s="136">
        <v>0</v>
      </c>
      <c r="BL48" s="136">
        <v>19968</v>
      </c>
      <c r="BM48" s="136">
        <v>0</v>
      </c>
      <c r="BN48" s="137" t="s">
        <v>586</v>
      </c>
      <c r="BO48" s="136">
        <f t="shared" si="14"/>
        <v>988364</v>
      </c>
      <c r="BP48" s="136">
        <f t="shared" si="15"/>
        <v>316368</v>
      </c>
      <c r="BQ48" s="136">
        <v>161018</v>
      </c>
      <c r="BR48" s="136">
        <v>114443</v>
      </c>
      <c r="BS48" s="136">
        <v>40907</v>
      </c>
      <c r="BT48" s="136">
        <v>0</v>
      </c>
      <c r="BU48" s="136">
        <f t="shared" si="16"/>
        <v>441600</v>
      </c>
      <c r="BV48" s="136">
        <v>24323</v>
      </c>
      <c r="BW48" s="136">
        <v>417277</v>
      </c>
      <c r="BX48" s="136">
        <v>0</v>
      </c>
      <c r="BY48" s="136">
        <v>6982</v>
      </c>
      <c r="BZ48" s="136">
        <f t="shared" si="17"/>
        <v>221233</v>
      </c>
      <c r="CA48" s="136">
        <v>0</v>
      </c>
      <c r="CB48" s="136">
        <v>204699</v>
      </c>
      <c r="CC48" s="136">
        <v>645</v>
      </c>
      <c r="CD48" s="136">
        <v>15889</v>
      </c>
      <c r="CE48" s="137" t="s">
        <v>586</v>
      </c>
      <c r="CF48" s="136">
        <v>2181</v>
      </c>
      <c r="CG48" s="136">
        <v>69478</v>
      </c>
      <c r="CH48" s="136">
        <f t="shared" si="18"/>
        <v>1077810</v>
      </c>
      <c r="CI48" s="136">
        <f aca="true" t="shared" si="138" ref="CI48:CO48">SUM(AE48,+BG48)</f>
        <v>188767</v>
      </c>
      <c r="CJ48" s="136">
        <f t="shared" si="138"/>
        <v>145940</v>
      </c>
      <c r="CK48" s="136">
        <f t="shared" si="138"/>
        <v>0</v>
      </c>
      <c r="CL48" s="136">
        <f t="shared" si="138"/>
        <v>125972</v>
      </c>
      <c r="CM48" s="136">
        <f t="shared" si="138"/>
        <v>0</v>
      </c>
      <c r="CN48" s="136">
        <f t="shared" si="138"/>
        <v>19968</v>
      </c>
      <c r="CO48" s="136">
        <f t="shared" si="138"/>
        <v>42827</v>
      </c>
      <c r="CP48" s="137" t="s">
        <v>586</v>
      </c>
      <c r="CQ48" s="136">
        <f aca="true" t="shared" si="139" ref="CQ48:DF48">SUM(AM48,+BO48)</f>
        <v>3796982</v>
      </c>
      <c r="CR48" s="136">
        <f t="shared" si="139"/>
        <v>759955</v>
      </c>
      <c r="CS48" s="136">
        <f t="shared" si="139"/>
        <v>469237</v>
      </c>
      <c r="CT48" s="136">
        <f t="shared" si="139"/>
        <v>114443</v>
      </c>
      <c r="CU48" s="136">
        <f t="shared" si="139"/>
        <v>157307</v>
      </c>
      <c r="CV48" s="136">
        <f t="shared" si="139"/>
        <v>18968</v>
      </c>
      <c r="CW48" s="136">
        <f t="shared" si="139"/>
        <v>1351342</v>
      </c>
      <c r="CX48" s="136">
        <f t="shared" si="139"/>
        <v>24323</v>
      </c>
      <c r="CY48" s="136">
        <f t="shared" si="139"/>
        <v>1306353</v>
      </c>
      <c r="CZ48" s="136">
        <f t="shared" si="139"/>
        <v>20666</v>
      </c>
      <c r="DA48" s="136">
        <f t="shared" si="139"/>
        <v>6982</v>
      </c>
      <c r="DB48" s="136">
        <f t="shared" si="139"/>
        <v>1676522</v>
      </c>
      <c r="DC48" s="136">
        <f t="shared" si="139"/>
        <v>120220</v>
      </c>
      <c r="DD48" s="136">
        <f t="shared" si="139"/>
        <v>1445413</v>
      </c>
      <c r="DE48" s="136">
        <f t="shared" si="139"/>
        <v>28415</v>
      </c>
      <c r="DF48" s="136">
        <f t="shared" si="139"/>
        <v>82474</v>
      </c>
      <c r="DG48" s="137" t="s">
        <v>586</v>
      </c>
      <c r="DH48" s="136">
        <f t="shared" si="21"/>
        <v>2181</v>
      </c>
      <c r="DI48" s="136">
        <f t="shared" si="22"/>
        <v>628275</v>
      </c>
      <c r="DJ48" s="136">
        <f t="shared" si="23"/>
        <v>4614024</v>
      </c>
    </row>
    <row r="49" spans="1:114" s="139" customFormat="1" ht="12" customHeight="1">
      <c r="A49" s="134" t="s">
        <v>340</v>
      </c>
      <c r="B49" s="135" t="s">
        <v>376</v>
      </c>
      <c r="C49" s="134" t="s">
        <v>285</v>
      </c>
      <c r="D49" s="136">
        <f t="shared" si="0"/>
        <v>1157607</v>
      </c>
      <c r="E49" s="136">
        <f t="shared" si="1"/>
        <v>958545</v>
      </c>
      <c r="F49" s="136">
        <v>0</v>
      </c>
      <c r="G49" s="136">
        <v>0</v>
      </c>
      <c r="H49" s="136">
        <v>0</v>
      </c>
      <c r="I49" s="136">
        <v>746615</v>
      </c>
      <c r="J49" s="136">
        <v>6213425</v>
      </c>
      <c r="K49" s="136">
        <v>211930</v>
      </c>
      <c r="L49" s="136">
        <v>199062</v>
      </c>
      <c r="M49" s="136">
        <f t="shared" si="2"/>
        <v>127221</v>
      </c>
      <c r="N49" s="136">
        <f t="shared" si="3"/>
        <v>16390</v>
      </c>
      <c r="O49" s="136">
        <v>0</v>
      </c>
      <c r="P49" s="136">
        <v>0</v>
      </c>
      <c r="Q49" s="136">
        <v>0</v>
      </c>
      <c r="R49" s="136">
        <v>4871</v>
      </c>
      <c r="S49" s="136">
        <v>2011896</v>
      </c>
      <c r="T49" s="136">
        <v>11519</v>
      </c>
      <c r="U49" s="136">
        <v>110831</v>
      </c>
      <c r="V49" s="136">
        <f aca="true" t="shared" si="140" ref="V49:AD49">+SUM(D49,M49)</f>
        <v>1284828</v>
      </c>
      <c r="W49" s="136">
        <f t="shared" si="140"/>
        <v>974935</v>
      </c>
      <c r="X49" s="136">
        <f t="shared" si="140"/>
        <v>0</v>
      </c>
      <c r="Y49" s="136">
        <f t="shared" si="140"/>
        <v>0</v>
      </c>
      <c r="Z49" s="136">
        <f t="shared" si="140"/>
        <v>0</v>
      </c>
      <c r="AA49" s="136">
        <f t="shared" si="140"/>
        <v>751486</v>
      </c>
      <c r="AB49" s="136">
        <f t="shared" si="140"/>
        <v>8225321</v>
      </c>
      <c r="AC49" s="136">
        <f t="shared" si="140"/>
        <v>223449</v>
      </c>
      <c r="AD49" s="136">
        <f t="shared" si="140"/>
        <v>309893</v>
      </c>
      <c r="AE49" s="136">
        <f t="shared" si="5"/>
        <v>250859</v>
      </c>
      <c r="AF49" s="136">
        <f t="shared" si="6"/>
        <v>248771</v>
      </c>
      <c r="AG49" s="136">
        <v>0</v>
      </c>
      <c r="AH49" s="136">
        <v>230380</v>
      </c>
      <c r="AI49" s="136">
        <v>17546</v>
      </c>
      <c r="AJ49" s="136">
        <v>845</v>
      </c>
      <c r="AK49" s="136">
        <v>2088</v>
      </c>
      <c r="AL49" s="137" t="s">
        <v>586</v>
      </c>
      <c r="AM49" s="136">
        <f t="shared" si="7"/>
        <v>6695476</v>
      </c>
      <c r="AN49" s="136">
        <f t="shared" si="8"/>
        <v>1049872</v>
      </c>
      <c r="AO49" s="136">
        <v>797466</v>
      </c>
      <c r="AP49" s="136">
        <v>0</v>
      </c>
      <c r="AQ49" s="136">
        <v>249496</v>
      </c>
      <c r="AR49" s="136">
        <v>2910</v>
      </c>
      <c r="AS49" s="136">
        <f t="shared" si="9"/>
        <v>2921634</v>
      </c>
      <c r="AT49" s="136">
        <v>9406</v>
      </c>
      <c r="AU49" s="136">
        <v>2788648</v>
      </c>
      <c r="AV49" s="136">
        <v>123580</v>
      </c>
      <c r="AW49" s="136">
        <v>0</v>
      </c>
      <c r="AX49" s="136">
        <f t="shared" si="10"/>
        <v>2714971</v>
      </c>
      <c r="AY49" s="136">
        <v>120901</v>
      </c>
      <c r="AZ49" s="136">
        <v>2144600</v>
      </c>
      <c r="BA49" s="136">
        <v>261348</v>
      </c>
      <c r="BB49" s="136">
        <v>188122</v>
      </c>
      <c r="BC49" s="137" t="s">
        <v>586</v>
      </c>
      <c r="BD49" s="136">
        <v>8999</v>
      </c>
      <c r="BE49" s="136">
        <v>424697</v>
      </c>
      <c r="BF49" s="136">
        <f t="shared" si="11"/>
        <v>7371032</v>
      </c>
      <c r="BG49" s="136">
        <f t="shared" si="12"/>
        <v>56487</v>
      </c>
      <c r="BH49" s="136">
        <f t="shared" si="13"/>
        <v>55667</v>
      </c>
      <c r="BI49" s="136">
        <v>0</v>
      </c>
      <c r="BJ49" s="136">
        <v>55667</v>
      </c>
      <c r="BK49" s="136">
        <v>0</v>
      </c>
      <c r="BL49" s="136">
        <v>0</v>
      </c>
      <c r="BM49" s="136">
        <v>820</v>
      </c>
      <c r="BN49" s="137" t="s">
        <v>586</v>
      </c>
      <c r="BO49" s="136">
        <f t="shared" si="14"/>
        <v>1937526</v>
      </c>
      <c r="BP49" s="136">
        <f t="shared" si="15"/>
        <v>365899</v>
      </c>
      <c r="BQ49" s="136">
        <v>362747</v>
      </c>
      <c r="BR49" s="136">
        <v>0</v>
      </c>
      <c r="BS49" s="136">
        <v>3152</v>
      </c>
      <c r="BT49" s="136">
        <v>0</v>
      </c>
      <c r="BU49" s="136">
        <f t="shared" si="16"/>
        <v>834466</v>
      </c>
      <c r="BV49" s="136">
        <v>794</v>
      </c>
      <c r="BW49" s="136">
        <v>830386</v>
      </c>
      <c r="BX49" s="136">
        <v>3286</v>
      </c>
      <c r="BY49" s="136">
        <v>0</v>
      </c>
      <c r="BZ49" s="136">
        <f t="shared" si="17"/>
        <v>731615</v>
      </c>
      <c r="CA49" s="136">
        <v>0</v>
      </c>
      <c r="CB49" s="136">
        <v>688715</v>
      </c>
      <c r="CC49" s="136">
        <v>1549</v>
      </c>
      <c r="CD49" s="136">
        <v>41351</v>
      </c>
      <c r="CE49" s="137" t="s">
        <v>586</v>
      </c>
      <c r="CF49" s="136">
        <v>5546</v>
      </c>
      <c r="CG49" s="136">
        <v>145104</v>
      </c>
      <c r="CH49" s="136">
        <f t="shared" si="18"/>
        <v>2139117</v>
      </c>
      <c r="CI49" s="136">
        <f aca="true" t="shared" si="141" ref="CI49:CO49">SUM(AE49,+BG49)</f>
        <v>307346</v>
      </c>
      <c r="CJ49" s="136">
        <f t="shared" si="141"/>
        <v>304438</v>
      </c>
      <c r="CK49" s="136">
        <f t="shared" si="141"/>
        <v>0</v>
      </c>
      <c r="CL49" s="136">
        <f t="shared" si="141"/>
        <v>286047</v>
      </c>
      <c r="CM49" s="136">
        <f t="shared" si="141"/>
        <v>17546</v>
      </c>
      <c r="CN49" s="136">
        <f t="shared" si="141"/>
        <v>845</v>
      </c>
      <c r="CO49" s="136">
        <f t="shared" si="141"/>
        <v>2908</v>
      </c>
      <c r="CP49" s="137" t="s">
        <v>586</v>
      </c>
      <c r="CQ49" s="136">
        <f aca="true" t="shared" si="142" ref="CQ49:DF49">SUM(AM49,+BO49)</f>
        <v>8633002</v>
      </c>
      <c r="CR49" s="136">
        <f t="shared" si="142"/>
        <v>1415771</v>
      </c>
      <c r="CS49" s="136">
        <f t="shared" si="142"/>
        <v>1160213</v>
      </c>
      <c r="CT49" s="136">
        <f t="shared" si="142"/>
        <v>0</v>
      </c>
      <c r="CU49" s="136">
        <f t="shared" si="142"/>
        <v>252648</v>
      </c>
      <c r="CV49" s="136">
        <f t="shared" si="142"/>
        <v>2910</v>
      </c>
      <c r="CW49" s="136">
        <f t="shared" si="142"/>
        <v>3756100</v>
      </c>
      <c r="CX49" s="136">
        <f t="shared" si="142"/>
        <v>10200</v>
      </c>
      <c r="CY49" s="136">
        <f t="shared" si="142"/>
        <v>3619034</v>
      </c>
      <c r="CZ49" s="136">
        <f t="shared" si="142"/>
        <v>126866</v>
      </c>
      <c r="DA49" s="136">
        <f t="shared" si="142"/>
        <v>0</v>
      </c>
      <c r="DB49" s="136">
        <f t="shared" si="142"/>
        <v>3446586</v>
      </c>
      <c r="DC49" s="136">
        <f t="shared" si="142"/>
        <v>120901</v>
      </c>
      <c r="DD49" s="136">
        <f t="shared" si="142"/>
        <v>2833315</v>
      </c>
      <c r="DE49" s="136">
        <f t="shared" si="142"/>
        <v>262897</v>
      </c>
      <c r="DF49" s="136">
        <f t="shared" si="142"/>
        <v>229473</v>
      </c>
      <c r="DG49" s="137" t="s">
        <v>586</v>
      </c>
      <c r="DH49" s="136">
        <f t="shared" si="21"/>
        <v>14545</v>
      </c>
      <c r="DI49" s="136">
        <f t="shared" si="22"/>
        <v>569801</v>
      </c>
      <c r="DJ49" s="136">
        <f t="shared" si="23"/>
        <v>9510149</v>
      </c>
    </row>
    <row r="50" spans="1:114" s="139" customFormat="1" ht="12" customHeight="1">
      <c r="A50" s="134" t="s">
        <v>559</v>
      </c>
      <c r="B50" s="135" t="s">
        <v>560</v>
      </c>
      <c r="C50" s="134" t="s">
        <v>561</v>
      </c>
      <c r="D50" s="136">
        <f t="shared" si="0"/>
        <v>1135151</v>
      </c>
      <c r="E50" s="136">
        <f t="shared" si="1"/>
        <v>1123209</v>
      </c>
      <c r="F50" s="136">
        <v>379969</v>
      </c>
      <c r="G50" s="136">
        <v>0</v>
      </c>
      <c r="H50" s="136">
        <v>457000</v>
      </c>
      <c r="I50" s="136">
        <v>263922</v>
      </c>
      <c r="J50" s="136">
        <v>1539495</v>
      </c>
      <c r="K50" s="136">
        <v>22318</v>
      </c>
      <c r="L50" s="136">
        <v>11942</v>
      </c>
      <c r="M50" s="136">
        <f t="shared" si="2"/>
        <v>20809</v>
      </c>
      <c r="N50" s="136">
        <f t="shared" si="3"/>
        <v>20809</v>
      </c>
      <c r="O50" s="136">
        <v>0</v>
      </c>
      <c r="P50" s="136">
        <v>0</v>
      </c>
      <c r="Q50" s="136">
        <v>0</v>
      </c>
      <c r="R50" s="136">
        <v>4547</v>
      </c>
      <c r="S50" s="136">
        <v>466410</v>
      </c>
      <c r="T50" s="136">
        <v>16262</v>
      </c>
      <c r="U50" s="136">
        <v>0</v>
      </c>
      <c r="V50" s="136">
        <f aca="true" t="shared" si="143" ref="V50:AD50">+SUM(D50,M50)</f>
        <v>1155960</v>
      </c>
      <c r="W50" s="136">
        <f t="shared" si="143"/>
        <v>1144018</v>
      </c>
      <c r="X50" s="136">
        <f t="shared" si="143"/>
        <v>379969</v>
      </c>
      <c r="Y50" s="136">
        <f t="shared" si="143"/>
        <v>0</v>
      </c>
      <c r="Z50" s="136">
        <f t="shared" si="143"/>
        <v>457000</v>
      </c>
      <c r="AA50" s="136">
        <f t="shared" si="143"/>
        <v>268469</v>
      </c>
      <c r="AB50" s="136">
        <f t="shared" si="143"/>
        <v>2005905</v>
      </c>
      <c r="AC50" s="136">
        <f t="shared" si="143"/>
        <v>38580</v>
      </c>
      <c r="AD50" s="136">
        <f t="shared" si="143"/>
        <v>11942</v>
      </c>
      <c r="AE50" s="136">
        <f t="shared" si="5"/>
        <v>887859</v>
      </c>
      <c r="AF50" s="136">
        <f t="shared" si="6"/>
        <v>887859</v>
      </c>
      <c r="AG50" s="136">
        <v>0</v>
      </c>
      <c r="AH50" s="136">
        <v>887859</v>
      </c>
      <c r="AI50" s="136">
        <v>0</v>
      </c>
      <c r="AJ50" s="136">
        <v>0</v>
      </c>
      <c r="AK50" s="136">
        <v>0</v>
      </c>
      <c r="AL50" s="137" t="s">
        <v>586</v>
      </c>
      <c r="AM50" s="136">
        <f t="shared" si="7"/>
        <v>1629111</v>
      </c>
      <c r="AN50" s="136">
        <f t="shared" si="8"/>
        <v>1398633</v>
      </c>
      <c r="AO50" s="136">
        <v>39640</v>
      </c>
      <c r="AP50" s="136">
        <v>62959</v>
      </c>
      <c r="AQ50" s="136">
        <v>1263562</v>
      </c>
      <c r="AR50" s="136">
        <v>32472</v>
      </c>
      <c r="AS50" s="136">
        <f t="shared" si="9"/>
        <v>18606</v>
      </c>
      <c r="AT50" s="136">
        <v>16397</v>
      </c>
      <c r="AU50" s="136">
        <v>2139</v>
      </c>
      <c r="AV50" s="136">
        <v>70</v>
      </c>
      <c r="AW50" s="136">
        <v>0</v>
      </c>
      <c r="AX50" s="136">
        <f t="shared" si="10"/>
        <v>208561</v>
      </c>
      <c r="AY50" s="136">
        <v>20842</v>
      </c>
      <c r="AZ50" s="136">
        <v>175869</v>
      </c>
      <c r="BA50" s="136">
        <v>11850</v>
      </c>
      <c r="BB50" s="136">
        <v>0</v>
      </c>
      <c r="BC50" s="137" t="s">
        <v>586</v>
      </c>
      <c r="BD50" s="136">
        <v>3311</v>
      </c>
      <c r="BE50" s="136">
        <v>157676</v>
      </c>
      <c r="BF50" s="136">
        <f t="shared" si="11"/>
        <v>2674646</v>
      </c>
      <c r="BG50" s="136">
        <f t="shared" si="12"/>
        <v>0</v>
      </c>
      <c r="BH50" s="136">
        <f t="shared" si="13"/>
        <v>0</v>
      </c>
      <c r="BI50" s="136">
        <v>0</v>
      </c>
      <c r="BJ50" s="136">
        <v>0</v>
      </c>
      <c r="BK50" s="136">
        <v>0</v>
      </c>
      <c r="BL50" s="136">
        <v>0</v>
      </c>
      <c r="BM50" s="136">
        <v>0</v>
      </c>
      <c r="BN50" s="137" t="s">
        <v>586</v>
      </c>
      <c r="BO50" s="136">
        <f t="shared" si="14"/>
        <v>469084</v>
      </c>
      <c r="BP50" s="136">
        <f t="shared" si="15"/>
        <v>144409</v>
      </c>
      <c r="BQ50" s="136">
        <v>73427</v>
      </c>
      <c r="BR50" s="136">
        <v>0</v>
      </c>
      <c r="BS50" s="136">
        <v>70982</v>
      </c>
      <c r="BT50" s="136">
        <v>0</v>
      </c>
      <c r="BU50" s="136">
        <f t="shared" si="16"/>
        <v>244968</v>
      </c>
      <c r="BV50" s="136">
        <v>0</v>
      </c>
      <c r="BW50" s="136">
        <v>244968</v>
      </c>
      <c r="BX50" s="136">
        <v>0</v>
      </c>
      <c r="BY50" s="136">
        <v>0</v>
      </c>
      <c r="BZ50" s="136">
        <f t="shared" si="17"/>
        <v>75946</v>
      </c>
      <c r="CA50" s="136">
        <v>0</v>
      </c>
      <c r="CB50" s="136">
        <v>75011</v>
      </c>
      <c r="CC50" s="136">
        <v>0</v>
      </c>
      <c r="CD50" s="136">
        <v>935</v>
      </c>
      <c r="CE50" s="137" t="s">
        <v>586</v>
      </c>
      <c r="CF50" s="136">
        <v>3761</v>
      </c>
      <c r="CG50" s="136">
        <v>18135</v>
      </c>
      <c r="CH50" s="136">
        <f t="shared" si="18"/>
        <v>487219</v>
      </c>
      <c r="CI50" s="136">
        <f aca="true" t="shared" si="144" ref="CI50:CO50">SUM(AE50,+BG50)</f>
        <v>887859</v>
      </c>
      <c r="CJ50" s="136">
        <f t="shared" si="144"/>
        <v>887859</v>
      </c>
      <c r="CK50" s="136">
        <f t="shared" si="144"/>
        <v>0</v>
      </c>
      <c r="CL50" s="136">
        <f t="shared" si="144"/>
        <v>887859</v>
      </c>
      <c r="CM50" s="136">
        <f t="shared" si="144"/>
        <v>0</v>
      </c>
      <c r="CN50" s="136">
        <f t="shared" si="144"/>
        <v>0</v>
      </c>
      <c r="CO50" s="136">
        <f t="shared" si="144"/>
        <v>0</v>
      </c>
      <c r="CP50" s="137" t="s">
        <v>586</v>
      </c>
      <c r="CQ50" s="136">
        <f aca="true" t="shared" si="145" ref="CQ50:DF50">SUM(AM50,+BO50)</f>
        <v>2098195</v>
      </c>
      <c r="CR50" s="136">
        <f t="shared" si="145"/>
        <v>1543042</v>
      </c>
      <c r="CS50" s="136">
        <f t="shared" si="145"/>
        <v>113067</v>
      </c>
      <c r="CT50" s="136">
        <f t="shared" si="145"/>
        <v>62959</v>
      </c>
      <c r="CU50" s="136">
        <f t="shared" si="145"/>
        <v>1334544</v>
      </c>
      <c r="CV50" s="136">
        <f t="shared" si="145"/>
        <v>32472</v>
      </c>
      <c r="CW50" s="136">
        <f t="shared" si="145"/>
        <v>263574</v>
      </c>
      <c r="CX50" s="136">
        <f t="shared" si="145"/>
        <v>16397</v>
      </c>
      <c r="CY50" s="136">
        <f t="shared" si="145"/>
        <v>247107</v>
      </c>
      <c r="CZ50" s="136">
        <f t="shared" si="145"/>
        <v>70</v>
      </c>
      <c r="DA50" s="136">
        <f t="shared" si="145"/>
        <v>0</v>
      </c>
      <c r="DB50" s="136">
        <f t="shared" si="145"/>
        <v>284507</v>
      </c>
      <c r="DC50" s="136">
        <f t="shared" si="145"/>
        <v>20842</v>
      </c>
      <c r="DD50" s="136">
        <f t="shared" si="145"/>
        <v>250880</v>
      </c>
      <c r="DE50" s="136">
        <f t="shared" si="145"/>
        <v>11850</v>
      </c>
      <c r="DF50" s="136">
        <f t="shared" si="145"/>
        <v>935</v>
      </c>
      <c r="DG50" s="137" t="s">
        <v>586</v>
      </c>
      <c r="DH50" s="136">
        <f t="shared" si="21"/>
        <v>7072</v>
      </c>
      <c r="DI50" s="136">
        <f t="shared" si="22"/>
        <v>175811</v>
      </c>
      <c r="DJ50" s="136">
        <f t="shared" si="23"/>
        <v>3161865</v>
      </c>
    </row>
    <row r="51" spans="1:114" s="139" customFormat="1" ht="12" customHeight="1">
      <c r="A51" s="134" t="s">
        <v>567</v>
      </c>
      <c r="B51" s="135" t="s">
        <v>569</v>
      </c>
      <c r="C51" s="134" t="s">
        <v>570</v>
      </c>
      <c r="D51" s="136">
        <f t="shared" si="0"/>
        <v>560366</v>
      </c>
      <c r="E51" s="136">
        <f t="shared" si="1"/>
        <v>551610</v>
      </c>
      <c r="F51" s="136">
        <v>70517</v>
      </c>
      <c r="G51" s="136">
        <v>0</v>
      </c>
      <c r="H51" s="136">
        <v>209100</v>
      </c>
      <c r="I51" s="136">
        <v>88503</v>
      </c>
      <c r="J51" s="136">
        <v>1156920</v>
      </c>
      <c r="K51" s="136">
        <v>183490</v>
      </c>
      <c r="L51" s="136">
        <v>8756</v>
      </c>
      <c r="M51" s="136">
        <f t="shared" si="2"/>
        <v>199451</v>
      </c>
      <c r="N51" s="136">
        <f t="shared" si="3"/>
        <v>175698</v>
      </c>
      <c r="O51" s="136">
        <v>0</v>
      </c>
      <c r="P51" s="136">
        <v>0</v>
      </c>
      <c r="Q51" s="136">
        <v>0</v>
      </c>
      <c r="R51" s="136">
        <v>175660</v>
      </c>
      <c r="S51" s="136">
        <v>747437</v>
      </c>
      <c r="T51" s="136">
        <v>38</v>
      </c>
      <c r="U51" s="136">
        <v>23753</v>
      </c>
      <c r="V51" s="136">
        <f aca="true" t="shared" si="146" ref="V51:AD51">+SUM(D51,M51)</f>
        <v>759817</v>
      </c>
      <c r="W51" s="136">
        <f t="shared" si="146"/>
        <v>727308</v>
      </c>
      <c r="X51" s="136">
        <f t="shared" si="146"/>
        <v>70517</v>
      </c>
      <c r="Y51" s="136">
        <f t="shared" si="146"/>
        <v>0</v>
      </c>
      <c r="Z51" s="136">
        <f t="shared" si="146"/>
        <v>209100</v>
      </c>
      <c r="AA51" s="136">
        <f t="shared" si="146"/>
        <v>264163</v>
      </c>
      <c r="AB51" s="136">
        <f t="shared" si="146"/>
        <v>1904357</v>
      </c>
      <c r="AC51" s="136">
        <f t="shared" si="146"/>
        <v>183528</v>
      </c>
      <c r="AD51" s="136">
        <f t="shared" si="146"/>
        <v>32509</v>
      </c>
      <c r="AE51" s="136">
        <f t="shared" si="5"/>
        <v>356714</v>
      </c>
      <c r="AF51" s="136">
        <f t="shared" si="6"/>
        <v>356714</v>
      </c>
      <c r="AG51" s="136">
        <v>0</v>
      </c>
      <c r="AH51" s="136">
        <v>333638</v>
      </c>
      <c r="AI51" s="136">
        <v>18782</v>
      </c>
      <c r="AJ51" s="136">
        <v>4294</v>
      </c>
      <c r="AK51" s="136">
        <v>0</v>
      </c>
      <c r="AL51" s="137" t="s">
        <v>586</v>
      </c>
      <c r="AM51" s="136">
        <f t="shared" si="7"/>
        <v>1268037</v>
      </c>
      <c r="AN51" s="136">
        <f t="shared" si="8"/>
        <v>262236</v>
      </c>
      <c r="AO51" s="136">
        <v>155864</v>
      </c>
      <c r="AP51" s="136">
        <v>14150</v>
      </c>
      <c r="AQ51" s="136">
        <v>84614</v>
      </c>
      <c r="AR51" s="136">
        <v>7608</v>
      </c>
      <c r="AS51" s="136">
        <f t="shared" si="9"/>
        <v>295784</v>
      </c>
      <c r="AT51" s="136">
        <v>35136</v>
      </c>
      <c r="AU51" s="136">
        <v>217303</v>
      </c>
      <c r="AV51" s="136">
        <v>43345</v>
      </c>
      <c r="AW51" s="136">
        <v>0</v>
      </c>
      <c r="AX51" s="136">
        <f t="shared" si="10"/>
        <v>710017</v>
      </c>
      <c r="AY51" s="136">
        <v>115847</v>
      </c>
      <c r="AZ51" s="136">
        <v>533157</v>
      </c>
      <c r="BA51" s="136">
        <v>53043</v>
      </c>
      <c r="BB51" s="136">
        <v>7970</v>
      </c>
      <c r="BC51" s="137" t="s">
        <v>586</v>
      </c>
      <c r="BD51" s="136">
        <v>0</v>
      </c>
      <c r="BE51" s="136">
        <v>92535</v>
      </c>
      <c r="BF51" s="136">
        <f t="shared" si="11"/>
        <v>1717286</v>
      </c>
      <c r="BG51" s="136">
        <f t="shared" si="12"/>
        <v>0</v>
      </c>
      <c r="BH51" s="136">
        <f t="shared" si="13"/>
        <v>0</v>
      </c>
      <c r="BI51" s="136">
        <v>0</v>
      </c>
      <c r="BJ51" s="136">
        <v>0</v>
      </c>
      <c r="BK51" s="136">
        <v>0</v>
      </c>
      <c r="BL51" s="136">
        <v>0</v>
      </c>
      <c r="BM51" s="136">
        <v>0</v>
      </c>
      <c r="BN51" s="137" t="s">
        <v>586</v>
      </c>
      <c r="BO51" s="136">
        <f t="shared" si="14"/>
        <v>884606</v>
      </c>
      <c r="BP51" s="136">
        <f t="shared" si="15"/>
        <v>232970</v>
      </c>
      <c r="BQ51" s="136">
        <v>173418</v>
      </c>
      <c r="BR51" s="136">
        <v>0</v>
      </c>
      <c r="BS51" s="136">
        <v>59552</v>
      </c>
      <c r="BT51" s="136">
        <v>0</v>
      </c>
      <c r="BU51" s="136">
        <f t="shared" si="16"/>
        <v>381858</v>
      </c>
      <c r="BV51" s="136">
        <v>0</v>
      </c>
      <c r="BW51" s="136">
        <v>381858</v>
      </c>
      <c r="BX51" s="136">
        <v>0</v>
      </c>
      <c r="BY51" s="136">
        <v>0</v>
      </c>
      <c r="BZ51" s="136">
        <f t="shared" si="17"/>
        <v>269509</v>
      </c>
      <c r="CA51" s="136">
        <v>165386</v>
      </c>
      <c r="CB51" s="136">
        <v>65047</v>
      </c>
      <c r="CC51" s="136">
        <v>19405</v>
      </c>
      <c r="CD51" s="136">
        <v>19671</v>
      </c>
      <c r="CE51" s="137" t="s">
        <v>586</v>
      </c>
      <c r="CF51" s="136">
        <v>269</v>
      </c>
      <c r="CG51" s="136">
        <v>62282</v>
      </c>
      <c r="CH51" s="136">
        <f t="shared" si="18"/>
        <v>946888</v>
      </c>
      <c r="CI51" s="136">
        <f aca="true" t="shared" si="147" ref="CI51:CO51">SUM(AE51,+BG51)</f>
        <v>356714</v>
      </c>
      <c r="CJ51" s="136">
        <f t="shared" si="147"/>
        <v>356714</v>
      </c>
      <c r="CK51" s="136">
        <f t="shared" si="147"/>
        <v>0</v>
      </c>
      <c r="CL51" s="136">
        <f t="shared" si="147"/>
        <v>333638</v>
      </c>
      <c r="CM51" s="136">
        <f t="shared" si="147"/>
        <v>18782</v>
      </c>
      <c r="CN51" s="136">
        <f t="shared" si="147"/>
        <v>4294</v>
      </c>
      <c r="CO51" s="136">
        <f t="shared" si="147"/>
        <v>0</v>
      </c>
      <c r="CP51" s="137" t="s">
        <v>586</v>
      </c>
      <c r="CQ51" s="136">
        <f aca="true" t="shared" si="148" ref="CQ51:DF52">SUM(AM51,+BO51)</f>
        <v>2152643</v>
      </c>
      <c r="CR51" s="136">
        <f t="shared" si="148"/>
        <v>495206</v>
      </c>
      <c r="CS51" s="136">
        <f t="shared" si="148"/>
        <v>329282</v>
      </c>
      <c r="CT51" s="136">
        <f t="shared" si="148"/>
        <v>14150</v>
      </c>
      <c r="CU51" s="136">
        <f t="shared" si="148"/>
        <v>144166</v>
      </c>
      <c r="CV51" s="136">
        <f t="shared" si="148"/>
        <v>7608</v>
      </c>
      <c r="CW51" s="136">
        <f t="shared" si="148"/>
        <v>677642</v>
      </c>
      <c r="CX51" s="136">
        <f t="shared" si="148"/>
        <v>35136</v>
      </c>
      <c r="CY51" s="136">
        <f t="shared" si="148"/>
        <v>599161</v>
      </c>
      <c r="CZ51" s="136">
        <f t="shared" si="148"/>
        <v>43345</v>
      </c>
      <c r="DA51" s="136">
        <f t="shared" si="148"/>
        <v>0</v>
      </c>
      <c r="DB51" s="136">
        <f t="shared" si="148"/>
        <v>979526</v>
      </c>
      <c r="DC51" s="136">
        <f t="shared" si="148"/>
        <v>281233</v>
      </c>
      <c r="DD51" s="136">
        <f t="shared" si="148"/>
        <v>598204</v>
      </c>
      <c r="DE51" s="136">
        <f t="shared" si="148"/>
        <v>72448</v>
      </c>
      <c r="DF51" s="136">
        <f t="shared" si="148"/>
        <v>27641</v>
      </c>
      <c r="DG51" s="137" t="s">
        <v>586</v>
      </c>
      <c r="DH51" s="136">
        <f t="shared" si="21"/>
        <v>269</v>
      </c>
      <c r="DI51" s="136">
        <f t="shared" si="22"/>
        <v>154817</v>
      </c>
      <c r="DJ51" s="136">
        <f t="shared" si="23"/>
        <v>2664174</v>
      </c>
    </row>
    <row r="52" spans="1:114" s="139" customFormat="1" ht="12" customHeight="1">
      <c r="A52" s="134" t="s">
        <v>577</v>
      </c>
      <c r="B52" s="135" t="s">
        <v>575</v>
      </c>
      <c r="C52" s="134" t="s">
        <v>576</v>
      </c>
      <c r="D52" s="136">
        <f t="shared" si="0"/>
        <v>4485549</v>
      </c>
      <c r="E52" s="136">
        <f t="shared" si="1"/>
        <v>4221220</v>
      </c>
      <c r="F52" s="136">
        <v>903724</v>
      </c>
      <c r="G52" s="136">
        <v>0</v>
      </c>
      <c r="H52" s="136">
        <v>2592600</v>
      </c>
      <c r="I52" s="136">
        <v>436538</v>
      </c>
      <c r="J52" s="136">
        <v>3497203</v>
      </c>
      <c r="K52" s="136">
        <v>288358</v>
      </c>
      <c r="L52" s="136">
        <v>264329</v>
      </c>
      <c r="M52" s="136">
        <f t="shared" si="2"/>
        <v>1281571</v>
      </c>
      <c r="N52" s="136">
        <f t="shared" si="3"/>
        <v>1190206</v>
      </c>
      <c r="O52" s="136">
        <v>4055</v>
      </c>
      <c r="P52" s="136">
        <v>0</v>
      </c>
      <c r="Q52" s="136">
        <v>1002300</v>
      </c>
      <c r="R52" s="136">
        <v>166483</v>
      </c>
      <c r="S52" s="136">
        <v>1358470</v>
      </c>
      <c r="T52" s="136">
        <v>17368</v>
      </c>
      <c r="U52" s="136">
        <v>91365</v>
      </c>
      <c r="V52" s="136">
        <f aca="true" t="shared" si="149" ref="V52:AD52">+SUM(D52,M52)</f>
        <v>5767120</v>
      </c>
      <c r="W52" s="136">
        <f t="shared" si="149"/>
        <v>5411426</v>
      </c>
      <c r="X52" s="136">
        <f t="shared" si="149"/>
        <v>907779</v>
      </c>
      <c r="Y52" s="136">
        <f t="shared" si="149"/>
        <v>0</v>
      </c>
      <c r="Z52" s="136">
        <f t="shared" si="149"/>
        <v>3594900</v>
      </c>
      <c r="AA52" s="136">
        <f t="shared" si="149"/>
        <v>603021</v>
      </c>
      <c r="AB52" s="136">
        <f t="shared" si="149"/>
        <v>4855673</v>
      </c>
      <c r="AC52" s="136">
        <f t="shared" si="149"/>
        <v>305726</v>
      </c>
      <c r="AD52" s="136">
        <f t="shared" si="149"/>
        <v>355694</v>
      </c>
      <c r="AE52" s="136">
        <f t="shared" si="5"/>
        <v>3802127</v>
      </c>
      <c r="AF52" s="136">
        <f t="shared" si="6"/>
        <v>3781691</v>
      </c>
      <c r="AG52" s="136">
        <v>0</v>
      </c>
      <c r="AH52" s="136">
        <v>2360894</v>
      </c>
      <c r="AI52" s="136">
        <v>1023943</v>
      </c>
      <c r="AJ52" s="136">
        <v>396854</v>
      </c>
      <c r="AK52" s="136">
        <v>20436</v>
      </c>
      <c r="AL52" s="137" t="s">
        <v>586</v>
      </c>
      <c r="AM52" s="136">
        <f t="shared" si="7"/>
        <v>3865534</v>
      </c>
      <c r="AN52" s="136">
        <f t="shared" si="8"/>
        <v>635590</v>
      </c>
      <c r="AO52" s="136">
        <v>346686</v>
      </c>
      <c r="AP52" s="136">
        <v>0</v>
      </c>
      <c r="AQ52" s="136">
        <v>253888</v>
      </c>
      <c r="AR52" s="136">
        <v>35016</v>
      </c>
      <c r="AS52" s="136">
        <f t="shared" si="9"/>
        <v>1797563</v>
      </c>
      <c r="AT52" s="136">
        <v>5225</v>
      </c>
      <c r="AU52" s="136">
        <v>1576986</v>
      </c>
      <c r="AV52" s="136">
        <v>215352</v>
      </c>
      <c r="AW52" s="136">
        <v>4484</v>
      </c>
      <c r="AX52" s="136">
        <f t="shared" si="10"/>
        <v>1427897</v>
      </c>
      <c r="AY52" s="136">
        <v>10962</v>
      </c>
      <c r="AZ52" s="136">
        <v>1298013</v>
      </c>
      <c r="BA52" s="136">
        <v>71071</v>
      </c>
      <c r="BB52" s="136">
        <v>47851</v>
      </c>
      <c r="BC52" s="137" t="s">
        <v>586</v>
      </c>
      <c r="BD52" s="136">
        <v>0</v>
      </c>
      <c r="BE52" s="136">
        <v>315091</v>
      </c>
      <c r="BF52" s="136">
        <f t="shared" si="11"/>
        <v>7982752</v>
      </c>
      <c r="BG52" s="136">
        <f t="shared" si="12"/>
        <v>1102287</v>
      </c>
      <c r="BH52" s="136">
        <f t="shared" si="13"/>
        <v>1068954</v>
      </c>
      <c r="BI52" s="136">
        <v>0</v>
      </c>
      <c r="BJ52" s="136">
        <v>1068954</v>
      </c>
      <c r="BK52" s="136">
        <v>0</v>
      </c>
      <c r="BL52" s="136">
        <v>0</v>
      </c>
      <c r="BM52" s="136">
        <v>33333</v>
      </c>
      <c r="BN52" s="137" t="s">
        <v>586</v>
      </c>
      <c r="BO52" s="136">
        <f t="shared" si="14"/>
        <v>1370069</v>
      </c>
      <c r="BP52" s="136">
        <f t="shared" si="15"/>
        <v>461661</v>
      </c>
      <c r="BQ52" s="136">
        <v>194318</v>
      </c>
      <c r="BR52" s="136">
        <v>90742</v>
      </c>
      <c r="BS52" s="136">
        <v>155286</v>
      </c>
      <c r="BT52" s="136">
        <v>21315</v>
      </c>
      <c r="BU52" s="136">
        <f t="shared" si="16"/>
        <v>733106</v>
      </c>
      <c r="BV52" s="136">
        <v>21662</v>
      </c>
      <c r="BW52" s="136">
        <v>590093</v>
      </c>
      <c r="BX52" s="136">
        <v>121351</v>
      </c>
      <c r="BY52" s="136">
        <v>0</v>
      </c>
      <c r="BZ52" s="136">
        <f t="shared" si="17"/>
        <v>175302</v>
      </c>
      <c r="CA52" s="136">
        <v>587</v>
      </c>
      <c r="CB52" s="136">
        <v>156798</v>
      </c>
      <c r="CC52" s="136">
        <v>5258</v>
      </c>
      <c r="CD52" s="136">
        <v>12659</v>
      </c>
      <c r="CE52" s="137" t="s">
        <v>586</v>
      </c>
      <c r="CF52" s="136">
        <v>0</v>
      </c>
      <c r="CG52" s="136">
        <v>167685</v>
      </c>
      <c r="CH52" s="136">
        <f t="shared" si="18"/>
        <v>2640041</v>
      </c>
      <c r="CI52" s="136">
        <f aca="true" t="shared" si="150" ref="CI52:CO52">SUM(AE52,+BG52)</f>
        <v>4904414</v>
      </c>
      <c r="CJ52" s="136">
        <f t="shared" si="150"/>
        <v>4850645</v>
      </c>
      <c r="CK52" s="136">
        <f t="shared" si="150"/>
        <v>0</v>
      </c>
      <c r="CL52" s="136">
        <f t="shared" si="150"/>
        <v>3429848</v>
      </c>
      <c r="CM52" s="136">
        <f t="shared" si="150"/>
        <v>1023943</v>
      </c>
      <c r="CN52" s="136">
        <f t="shared" si="150"/>
        <v>396854</v>
      </c>
      <c r="CO52" s="136">
        <f t="shared" si="150"/>
        <v>53769</v>
      </c>
      <c r="CP52" s="137" t="s">
        <v>586</v>
      </c>
      <c r="CQ52" s="136">
        <f aca="true" t="shared" si="151" ref="CQ52:DE52">SUM(AM52,+BO52)</f>
        <v>5235603</v>
      </c>
      <c r="CR52" s="136">
        <f t="shared" si="151"/>
        <v>1097251</v>
      </c>
      <c r="CS52" s="136">
        <f t="shared" si="151"/>
        <v>541004</v>
      </c>
      <c r="CT52" s="136">
        <f t="shared" si="151"/>
        <v>90742</v>
      </c>
      <c r="CU52" s="136">
        <f t="shared" si="151"/>
        <v>409174</v>
      </c>
      <c r="CV52" s="136">
        <f t="shared" si="151"/>
        <v>56331</v>
      </c>
      <c r="CW52" s="136">
        <f t="shared" si="151"/>
        <v>2530669</v>
      </c>
      <c r="CX52" s="136">
        <f t="shared" si="151"/>
        <v>26887</v>
      </c>
      <c r="CY52" s="136">
        <f t="shared" si="151"/>
        <v>2167079</v>
      </c>
      <c r="CZ52" s="136">
        <f t="shared" si="151"/>
        <v>336703</v>
      </c>
      <c r="DA52" s="136">
        <f t="shared" si="151"/>
        <v>4484</v>
      </c>
      <c r="DB52" s="136">
        <f t="shared" si="151"/>
        <v>1603199</v>
      </c>
      <c r="DC52" s="136">
        <f t="shared" si="151"/>
        <v>11549</v>
      </c>
      <c r="DD52" s="136">
        <f t="shared" si="151"/>
        <v>1454811</v>
      </c>
      <c r="DE52" s="136">
        <f t="shared" si="151"/>
        <v>76329</v>
      </c>
      <c r="DF52" s="136">
        <f t="shared" si="148"/>
        <v>60510</v>
      </c>
      <c r="DG52" s="137" t="s">
        <v>586</v>
      </c>
      <c r="DH52" s="136">
        <f t="shared" si="21"/>
        <v>0</v>
      </c>
      <c r="DI52" s="136">
        <f t="shared" si="22"/>
        <v>482776</v>
      </c>
      <c r="DJ52" s="136">
        <f t="shared" si="23"/>
        <v>10622793</v>
      </c>
    </row>
    <row r="53" spans="1:114" s="139" customFormat="1" ht="12" customHeight="1">
      <c r="A53" s="134" t="s">
        <v>578</v>
      </c>
      <c r="B53" s="135" t="s">
        <v>580</v>
      </c>
      <c r="C53" s="134" t="s">
        <v>579</v>
      </c>
      <c r="D53" s="136">
        <f t="shared" si="0"/>
        <v>2585387</v>
      </c>
      <c r="E53" s="136">
        <f t="shared" si="1"/>
        <v>1541760</v>
      </c>
      <c r="F53" s="136">
        <v>411860</v>
      </c>
      <c r="G53" s="136">
        <v>3113</v>
      </c>
      <c r="H53" s="136">
        <v>356800</v>
      </c>
      <c r="I53" s="136">
        <v>578569</v>
      </c>
      <c r="J53" s="136">
        <v>4838967</v>
      </c>
      <c r="K53" s="136">
        <v>191418</v>
      </c>
      <c r="L53" s="136">
        <v>1043627</v>
      </c>
      <c r="M53" s="136">
        <f t="shared" si="2"/>
        <v>133315</v>
      </c>
      <c r="N53" s="136">
        <f t="shared" si="3"/>
        <v>99279</v>
      </c>
      <c r="O53" s="136">
        <v>0</v>
      </c>
      <c r="P53" s="136">
        <v>0</v>
      </c>
      <c r="Q53" s="136">
        <v>0</v>
      </c>
      <c r="R53" s="136">
        <v>53861</v>
      </c>
      <c r="S53" s="136">
        <v>573727</v>
      </c>
      <c r="T53" s="136">
        <v>45418</v>
      </c>
      <c r="U53" s="136">
        <v>34036</v>
      </c>
      <c r="V53" s="136">
        <f aca="true" t="shared" si="152" ref="V53:AD53">+SUM(D53,M53)</f>
        <v>2718702</v>
      </c>
      <c r="W53" s="136">
        <f t="shared" si="152"/>
        <v>1641039</v>
      </c>
      <c r="X53" s="136">
        <f t="shared" si="152"/>
        <v>411860</v>
      </c>
      <c r="Y53" s="136">
        <f t="shared" si="152"/>
        <v>3113</v>
      </c>
      <c r="Z53" s="136">
        <f t="shared" si="152"/>
        <v>356800</v>
      </c>
      <c r="AA53" s="136">
        <f t="shared" si="152"/>
        <v>632430</v>
      </c>
      <c r="AB53" s="136">
        <f t="shared" si="152"/>
        <v>5412694</v>
      </c>
      <c r="AC53" s="136">
        <f t="shared" si="152"/>
        <v>236836</v>
      </c>
      <c r="AD53" s="136">
        <f t="shared" si="152"/>
        <v>1077663</v>
      </c>
      <c r="AE53" s="136">
        <f t="shared" si="5"/>
        <v>714684</v>
      </c>
      <c r="AF53" s="136">
        <f t="shared" si="6"/>
        <v>696939</v>
      </c>
      <c r="AG53" s="136">
        <v>0</v>
      </c>
      <c r="AH53" s="136">
        <v>24492</v>
      </c>
      <c r="AI53" s="136">
        <v>1937</v>
      </c>
      <c r="AJ53" s="136">
        <v>670510</v>
      </c>
      <c r="AK53" s="136">
        <v>17745</v>
      </c>
      <c r="AL53" s="137" t="s">
        <v>586</v>
      </c>
      <c r="AM53" s="136">
        <f t="shared" si="7"/>
        <v>6111454</v>
      </c>
      <c r="AN53" s="136">
        <f t="shared" si="8"/>
        <v>1199478</v>
      </c>
      <c r="AO53" s="136">
        <v>732690</v>
      </c>
      <c r="AP53" s="136">
        <v>0</v>
      </c>
      <c r="AQ53" s="136">
        <v>429601</v>
      </c>
      <c r="AR53" s="136">
        <v>37187</v>
      </c>
      <c r="AS53" s="136">
        <f t="shared" si="9"/>
        <v>3387537</v>
      </c>
      <c r="AT53" s="136">
        <v>6336</v>
      </c>
      <c r="AU53" s="136">
        <v>3278310</v>
      </c>
      <c r="AV53" s="136">
        <v>102891</v>
      </c>
      <c r="AW53" s="136">
        <v>0</v>
      </c>
      <c r="AX53" s="136">
        <f t="shared" si="10"/>
        <v>1524439</v>
      </c>
      <c r="AY53" s="136">
        <v>19575</v>
      </c>
      <c r="AZ53" s="136">
        <v>1325178</v>
      </c>
      <c r="BA53" s="136">
        <v>167984</v>
      </c>
      <c r="BB53" s="136">
        <v>11702</v>
      </c>
      <c r="BC53" s="137" t="s">
        <v>586</v>
      </c>
      <c r="BD53" s="136">
        <v>0</v>
      </c>
      <c r="BE53" s="136">
        <v>598216</v>
      </c>
      <c r="BF53" s="136">
        <f t="shared" si="11"/>
        <v>7424354</v>
      </c>
      <c r="BG53" s="136">
        <f t="shared" si="12"/>
        <v>57289</v>
      </c>
      <c r="BH53" s="136">
        <f t="shared" si="13"/>
        <v>57289</v>
      </c>
      <c r="BI53" s="136">
        <v>0</v>
      </c>
      <c r="BJ53" s="136">
        <v>57289</v>
      </c>
      <c r="BK53" s="136">
        <v>0</v>
      </c>
      <c r="BL53" s="136">
        <v>0</v>
      </c>
      <c r="BM53" s="136">
        <v>0</v>
      </c>
      <c r="BN53" s="137" t="s">
        <v>586</v>
      </c>
      <c r="BO53" s="136">
        <f t="shared" si="14"/>
        <v>593634</v>
      </c>
      <c r="BP53" s="136">
        <f t="shared" si="15"/>
        <v>132945</v>
      </c>
      <c r="BQ53" s="136">
        <v>109844</v>
      </c>
      <c r="BR53" s="136">
        <v>0</v>
      </c>
      <c r="BS53" s="136">
        <v>23101</v>
      </c>
      <c r="BT53" s="136">
        <v>0</v>
      </c>
      <c r="BU53" s="136">
        <f t="shared" si="16"/>
        <v>232890</v>
      </c>
      <c r="BV53" s="136">
        <v>0</v>
      </c>
      <c r="BW53" s="136">
        <v>232890</v>
      </c>
      <c r="BX53" s="136">
        <v>0</v>
      </c>
      <c r="BY53" s="136">
        <v>0</v>
      </c>
      <c r="BZ53" s="136">
        <f t="shared" si="17"/>
        <v>227799</v>
      </c>
      <c r="CA53" s="136">
        <v>0</v>
      </c>
      <c r="CB53" s="136">
        <v>226706</v>
      </c>
      <c r="CC53" s="136">
        <v>711</v>
      </c>
      <c r="CD53" s="136">
        <v>382</v>
      </c>
      <c r="CE53" s="137" t="s">
        <v>586</v>
      </c>
      <c r="CF53" s="136">
        <v>0</v>
      </c>
      <c r="CG53" s="136">
        <v>56119</v>
      </c>
      <c r="CH53" s="136">
        <f t="shared" si="18"/>
        <v>707042</v>
      </c>
      <c r="CI53" s="136">
        <f aca="true" t="shared" si="153" ref="CI53:CO53">SUM(AE53,+BG53)</f>
        <v>771973</v>
      </c>
      <c r="CJ53" s="136">
        <f t="shared" si="153"/>
        <v>754228</v>
      </c>
      <c r="CK53" s="136">
        <f t="shared" si="153"/>
        <v>0</v>
      </c>
      <c r="CL53" s="136">
        <f t="shared" si="153"/>
        <v>81781</v>
      </c>
      <c r="CM53" s="136">
        <f t="shared" si="153"/>
        <v>1937</v>
      </c>
      <c r="CN53" s="136">
        <f t="shared" si="153"/>
        <v>670510</v>
      </c>
      <c r="CO53" s="136">
        <f t="shared" si="153"/>
        <v>17745</v>
      </c>
      <c r="CP53" s="137" t="s">
        <v>586</v>
      </c>
      <c r="CQ53" s="136">
        <f aca="true" t="shared" si="154" ref="CQ53:DF53">SUM(AM53,+BO53)</f>
        <v>6705088</v>
      </c>
      <c r="CR53" s="136">
        <f t="shared" si="154"/>
        <v>1332423</v>
      </c>
      <c r="CS53" s="136">
        <f t="shared" si="154"/>
        <v>842534</v>
      </c>
      <c r="CT53" s="136">
        <f t="shared" si="154"/>
        <v>0</v>
      </c>
      <c r="CU53" s="136">
        <f t="shared" si="154"/>
        <v>452702</v>
      </c>
      <c r="CV53" s="136">
        <f t="shared" si="154"/>
        <v>37187</v>
      </c>
      <c r="CW53" s="136">
        <f t="shared" si="154"/>
        <v>3620427</v>
      </c>
      <c r="CX53" s="136">
        <f t="shared" si="154"/>
        <v>6336</v>
      </c>
      <c r="CY53" s="136">
        <f t="shared" si="154"/>
        <v>3511200</v>
      </c>
      <c r="CZ53" s="136">
        <f t="shared" si="154"/>
        <v>102891</v>
      </c>
      <c r="DA53" s="136">
        <f t="shared" si="154"/>
        <v>0</v>
      </c>
      <c r="DB53" s="136">
        <f t="shared" si="154"/>
        <v>1752238</v>
      </c>
      <c r="DC53" s="136">
        <f t="shared" si="154"/>
        <v>19575</v>
      </c>
      <c r="DD53" s="136">
        <f t="shared" si="154"/>
        <v>1551884</v>
      </c>
      <c r="DE53" s="136">
        <f t="shared" si="154"/>
        <v>168695</v>
      </c>
      <c r="DF53" s="136">
        <f t="shared" si="154"/>
        <v>12084</v>
      </c>
      <c r="DG53" s="137" t="s">
        <v>586</v>
      </c>
      <c r="DH53" s="136">
        <f t="shared" si="21"/>
        <v>0</v>
      </c>
      <c r="DI53" s="136">
        <f t="shared" si="22"/>
        <v>654335</v>
      </c>
      <c r="DJ53" s="136">
        <f t="shared" si="23"/>
        <v>8131396</v>
      </c>
    </row>
    <row r="54" spans="1:114" s="133" customFormat="1" ht="12" customHeight="1">
      <c r="A54" s="129" t="s">
        <v>584</v>
      </c>
      <c r="B54" s="130" t="s">
        <v>585</v>
      </c>
      <c r="C54" s="129" t="s">
        <v>285</v>
      </c>
      <c r="D54" s="131">
        <f>SUM($D$7:$D$53)</f>
        <v>155397199</v>
      </c>
      <c r="E54" s="131">
        <f>SUM($E$7:$E$53)</f>
        <v>118110166</v>
      </c>
      <c r="F54" s="131">
        <f>SUM($F$7:$F$53)</f>
        <v>12966514</v>
      </c>
      <c r="G54" s="131">
        <f>SUM($G$7:$G$53)</f>
        <v>642913</v>
      </c>
      <c r="H54" s="131">
        <f>SUM($H$7:$H$53)</f>
        <v>28879074</v>
      </c>
      <c r="I54" s="131">
        <f>SUM($I$7:$I$53)</f>
        <v>51694103</v>
      </c>
      <c r="J54" s="131">
        <f>SUM($J$7:$J$53)</f>
        <v>257126366</v>
      </c>
      <c r="K54" s="131">
        <f>SUM($K$7:$K$53)</f>
        <v>23927562</v>
      </c>
      <c r="L54" s="131">
        <f>SUM($L$7:$L$53)</f>
        <v>37287033</v>
      </c>
      <c r="M54" s="131">
        <f>SUM($M$7:$M$53)</f>
        <v>22037469</v>
      </c>
      <c r="N54" s="131">
        <f>SUM($N$7:$N$53)</f>
        <v>17330888</v>
      </c>
      <c r="O54" s="131">
        <f>SUM($O$7:$O$53)</f>
        <v>860923</v>
      </c>
      <c r="P54" s="131">
        <f>SUM($P$7:$P$53)</f>
        <v>15610</v>
      </c>
      <c r="Q54" s="131">
        <f>SUM($Q$7:$Q$53)</f>
        <v>4586163</v>
      </c>
      <c r="R54" s="131">
        <f>SUM($R$7:$R$53)</f>
        <v>9267072</v>
      </c>
      <c r="S54" s="131">
        <f>SUM($S$7:$S$53)</f>
        <v>71237405</v>
      </c>
      <c r="T54" s="131">
        <f>SUM($T$7:$T$53)</f>
        <v>2601120</v>
      </c>
      <c r="U54" s="131">
        <f>SUM($U$7:$U$53)</f>
        <v>4706581</v>
      </c>
      <c r="V54" s="131">
        <f>SUM($V$7:$V$53)</f>
        <v>177434668</v>
      </c>
      <c r="W54" s="131">
        <f>SUM($W$7:$W$53)</f>
        <v>135441054</v>
      </c>
      <c r="X54" s="131">
        <f>SUM($X$7:$X$53)</f>
        <v>13827437</v>
      </c>
      <c r="Y54" s="131">
        <f>SUM($Y$7:$Y$53)</f>
        <v>658523</v>
      </c>
      <c r="Z54" s="131">
        <f>SUM($Z$7:$Z$53)</f>
        <v>33465237</v>
      </c>
      <c r="AA54" s="131">
        <f>SUM($AA$7:$AA$53)</f>
        <v>60961175</v>
      </c>
      <c r="AB54" s="131">
        <f>SUM($AB$7:$AB$53)</f>
        <v>328363771</v>
      </c>
      <c r="AC54" s="131">
        <f>SUM($AC$7:$AC$53)</f>
        <v>26528682</v>
      </c>
      <c r="AD54" s="131">
        <f>SUM($AD$7:$AD$53)</f>
        <v>41993614</v>
      </c>
      <c r="AE54" s="131">
        <f>SUM($AE$7:$AE$53)</f>
        <v>61147204</v>
      </c>
      <c r="AF54" s="131">
        <f>SUM($AF$7:$AF$53)</f>
        <v>58608355</v>
      </c>
      <c r="AG54" s="131">
        <f>SUM($AG$7:$AG$53)</f>
        <v>30208</v>
      </c>
      <c r="AH54" s="131">
        <f>SUM($AH$7:$AH$53)</f>
        <v>49522360</v>
      </c>
      <c r="AI54" s="131">
        <f>SUM($AI$7:$AI$53)</f>
        <v>6580966</v>
      </c>
      <c r="AJ54" s="131">
        <f>SUM($AJ$7:$AJ$53)</f>
        <v>2474821</v>
      </c>
      <c r="AK54" s="131">
        <f>SUM($AK$7:$AK$53)</f>
        <v>2538849</v>
      </c>
      <c r="AL54" s="132" t="s">
        <v>286</v>
      </c>
      <c r="AM54" s="131">
        <f>SUM($AM$7:$AM$53)</f>
        <v>303331612</v>
      </c>
      <c r="AN54" s="131">
        <f>SUM($AN$7:$AN$53)</f>
        <v>56870885</v>
      </c>
      <c r="AO54" s="131">
        <f>SUM($AO$7:$AO$53)</f>
        <v>34150131</v>
      </c>
      <c r="AP54" s="131">
        <f>SUM($AP$7:$AP$53)</f>
        <v>1305281</v>
      </c>
      <c r="AQ54" s="131">
        <f>SUM($AQ$7:$AQ$53)</f>
        <v>20568130</v>
      </c>
      <c r="AR54" s="131">
        <f>SUM($AR$7:$AR$53)</f>
        <v>847343</v>
      </c>
      <c r="AS54" s="131">
        <f>SUM($AS$7:$AS$53)</f>
        <v>122859590</v>
      </c>
      <c r="AT54" s="131">
        <f>SUM($AT$7:$AT$53)</f>
        <v>715082</v>
      </c>
      <c r="AU54" s="131">
        <f>SUM($AU$7:$AU$53)</f>
        <v>111111585</v>
      </c>
      <c r="AV54" s="131">
        <f>SUM($AV$7:$AV$53)</f>
        <v>11032923</v>
      </c>
      <c r="AW54" s="131">
        <f>SUM($AW$7:$AW$53)</f>
        <v>285874</v>
      </c>
      <c r="AX54" s="131">
        <f>SUM($AX$7:$AX$53)</f>
        <v>123003879</v>
      </c>
      <c r="AY54" s="131">
        <f>SUM($AY$7:$AY$53)</f>
        <v>12554149</v>
      </c>
      <c r="AZ54" s="131">
        <f>SUM($AZ$7:$AZ$53)</f>
        <v>93836876</v>
      </c>
      <c r="BA54" s="131">
        <f>SUM($BA$7:$BA$53)</f>
        <v>11405109</v>
      </c>
      <c r="BB54" s="131">
        <f>SUM($BB$7:$BB$53)</f>
        <v>5207745</v>
      </c>
      <c r="BC54" s="132" t="s">
        <v>286</v>
      </c>
      <c r="BD54" s="131">
        <f>SUM($BD$7:$BD$53)</f>
        <v>311384</v>
      </c>
      <c r="BE54" s="131">
        <f>SUM($BE$7:$BE$53)</f>
        <v>48044750</v>
      </c>
      <c r="BF54" s="131">
        <f>SUM($BF$7:$BF$53)</f>
        <v>412523566</v>
      </c>
      <c r="BG54" s="131">
        <f>SUM($BG$7:$BG$53)</f>
        <v>11201577</v>
      </c>
      <c r="BH54" s="131">
        <f>SUM($BH$7:$BH$53)</f>
        <v>11052458</v>
      </c>
      <c r="BI54" s="131">
        <f>SUM($BI$7:$BI$53)</f>
        <v>36403</v>
      </c>
      <c r="BJ54" s="131">
        <f>SUM($BJ$7:$BJ$53)</f>
        <v>10454729</v>
      </c>
      <c r="BK54" s="131">
        <f>SUM($BK$7:$BK$53)</f>
        <v>1029</v>
      </c>
      <c r="BL54" s="131">
        <f>SUM($BL$7:$BL$53)</f>
        <v>560297</v>
      </c>
      <c r="BM54" s="131">
        <f>SUM($BM$7:$BM$53)</f>
        <v>149119</v>
      </c>
      <c r="BN54" s="132" t="s">
        <v>286</v>
      </c>
      <c r="BO54" s="131">
        <f>SUM($BO$7:$BO$53)</f>
        <v>73824888</v>
      </c>
      <c r="BP54" s="131">
        <f>SUM($BP$7:$BP$53)</f>
        <v>17870042</v>
      </c>
      <c r="BQ54" s="131">
        <f>SUM($BQ$7:$BQ$53)</f>
        <v>11966227</v>
      </c>
      <c r="BR54" s="131">
        <f>SUM($BR$7:$BR$53)</f>
        <v>1017773</v>
      </c>
      <c r="BS54" s="131">
        <f>SUM($BS$7:$BS$53)</f>
        <v>4810109</v>
      </c>
      <c r="BT54" s="131">
        <f>SUM($BT$7:$BT$53)</f>
        <v>75933</v>
      </c>
      <c r="BU54" s="131">
        <f>SUM($BU$7:$BU$53)</f>
        <v>33247825</v>
      </c>
      <c r="BV54" s="131">
        <f>SUM($BV$7:$BV$53)</f>
        <v>446550</v>
      </c>
      <c r="BW54" s="131">
        <f>SUM($BW$7:$BW$53)</f>
        <v>32550847</v>
      </c>
      <c r="BX54" s="131">
        <f>SUM($BX$7:$BX$53)</f>
        <v>250428</v>
      </c>
      <c r="BY54" s="131">
        <f>SUM($BY$7:$BY$53)</f>
        <v>183307</v>
      </c>
      <c r="BZ54" s="131">
        <f>SUM($BZ$7:$BZ$53)</f>
        <v>22471918</v>
      </c>
      <c r="CA54" s="131">
        <f>SUM($CA$7:$CA$53)</f>
        <v>4568708</v>
      </c>
      <c r="CB54" s="131">
        <f>SUM($CB$7:$CB$53)</f>
        <v>15456242</v>
      </c>
      <c r="CC54" s="131">
        <f>SUM($CC$7:$CC$53)</f>
        <v>734523</v>
      </c>
      <c r="CD54" s="131">
        <f>SUM($CD$7:$CD$53)</f>
        <v>1712445</v>
      </c>
      <c r="CE54" s="132" t="s">
        <v>286</v>
      </c>
      <c r="CF54" s="131">
        <f>SUM($CF$7:$CF$53)</f>
        <v>51796</v>
      </c>
      <c r="CG54" s="131">
        <f>SUM($CG$7:$CG$53)</f>
        <v>8248408</v>
      </c>
      <c r="CH54" s="131">
        <f>SUM($CH$7:$CH$53)</f>
        <v>93274873</v>
      </c>
      <c r="CI54" s="131">
        <f>SUM($CI$7:$CI$53)</f>
        <v>72348781</v>
      </c>
      <c r="CJ54" s="131">
        <f>SUM($CJ$7:$CJ$53)</f>
        <v>69660813</v>
      </c>
      <c r="CK54" s="131">
        <f>SUM($CK$7:$CK$53)</f>
        <v>66611</v>
      </c>
      <c r="CL54" s="131">
        <f>SUM($CL$7:$CL$53)</f>
        <v>59977089</v>
      </c>
      <c r="CM54" s="131">
        <f>SUM($CM$7:$CM$53)</f>
        <v>6581995</v>
      </c>
      <c r="CN54" s="131">
        <f>SUM($CN$7:$CN$53)</f>
        <v>3035118</v>
      </c>
      <c r="CO54" s="131">
        <f>SUM($CO$7:$CO$53)</f>
        <v>2687968</v>
      </c>
      <c r="CP54" s="132" t="s">
        <v>286</v>
      </c>
      <c r="CQ54" s="131">
        <f>SUM($CQ$7:$CQ$53)</f>
        <v>377156500</v>
      </c>
      <c r="CR54" s="131">
        <f>SUM($CR$7:$CR$53)</f>
        <v>74740927</v>
      </c>
      <c r="CS54" s="131">
        <f>SUM($CS$7:$CS$53)</f>
        <v>46116358</v>
      </c>
      <c r="CT54" s="131">
        <f>SUM($CT$7:$CT$53)</f>
        <v>2323054</v>
      </c>
      <c r="CU54" s="131">
        <f>SUM($CU$7:$CU$53)</f>
        <v>25378239</v>
      </c>
      <c r="CV54" s="131">
        <f>SUM($CV$7:$CV$53)</f>
        <v>923276</v>
      </c>
      <c r="CW54" s="131">
        <f>SUM($CW$7:$CW$53)</f>
        <v>156107415</v>
      </c>
      <c r="CX54" s="131">
        <f>SUM($CX$7:$CX$53)</f>
        <v>1161632</v>
      </c>
      <c r="CY54" s="131">
        <f>SUM($CY$7:$CY$53)</f>
        <v>143662432</v>
      </c>
      <c r="CZ54" s="131">
        <f>SUM($CZ$7:$CZ$53)</f>
        <v>11283351</v>
      </c>
      <c r="DA54" s="131">
        <f>SUM($DA$7:$DA$53)</f>
        <v>469181</v>
      </c>
      <c r="DB54" s="131">
        <f>SUM($DB$7:$DB$53)</f>
        <v>145475797</v>
      </c>
      <c r="DC54" s="131">
        <f>SUM($DC$7:$DC$53)</f>
        <v>17122857</v>
      </c>
      <c r="DD54" s="131">
        <f>SUM($DD$7:$DD$53)</f>
        <v>109293118</v>
      </c>
      <c r="DE54" s="131">
        <f>SUM($DE$7:$DE$53)</f>
        <v>12139632</v>
      </c>
      <c r="DF54" s="131">
        <f>SUM($DF$7:$DF$53)</f>
        <v>6920190</v>
      </c>
      <c r="DG54" s="132" t="s">
        <v>286</v>
      </c>
      <c r="DH54" s="131">
        <f>SUM($DH$7:$DH$53)</f>
        <v>363180</v>
      </c>
      <c r="DI54" s="131">
        <f>SUM($DI$7:$DI$53)</f>
        <v>56293158</v>
      </c>
      <c r="DJ54" s="131">
        <f>SUM($DJ$7:$DJ$53)</f>
        <v>505798439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61" customWidth="1"/>
    <col min="31" max="16384" width="9" style="48" customWidth="1"/>
  </cols>
  <sheetData>
    <row r="1" spans="1:30" s="46" customFormat="1" ht="17.25">
      <c r="A1" s="127" t="s">
        <v>280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48" t="s">
        <v>171</v>
      </c>
      <c r="B2" s="142" t="s">
        <v>166</v>
      </c>
      <c r="C2" s="151" t="s">
        <v>168</v>
      </c>
      <c r="D2" s="98" t="s">
        <v>213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6" customFormat="1" ht="13.5">
      <c r="A3" s="149"/>
      <c r="B3" s="143"/>
      <c r="C3" s="149"/>
      <c r="D3" s="101" t="s">
        <v>130</v>
      </c>
      <c r="E3" s="102"/>
      <c r="F3" s="102"/>
      <c r="G3" s="102"/>
      <c r="H3" s="102"/>
      <c r="I3" s="102"/>
      <c r="J3" s="102"/>
      <c r="K3" s="102"/>
      <c r="L3" s="103"/>
      <c r="M3" s="101" t="s">
        <v>130</v>
      </c>
      <c r="N3" s="102"/>
      <c r="O3" s="102"/>
      <c r="P3" s="102"/>
      <c r="Q3" s="102"/>
      <c r="R3" s="102"/>
      <c r="S3" s="102"/>
      <c r="T3" s="102"/>
      <c r="U3" s="103"/>
      <c r="V3" s="101" t="s">
        <v>130</v>
      </c>
      <c r="W3" s="102"/>
      <c r="X3" s="102"/>
      <c r="Y3" s="102"/>
      <c r="Z3" s="102"/>
      <c r="AA3" s="102"/>
      <c r="AB3" s="102"/>
      <c r="AC3" s="102"/>
      <c r="AD3" s="103"/>
    </row>
    <row r="4" spans="1:30" s="46" customFormat="1" ht="13.5">
      <c r="A4" s="149"/>
      <c r="B4" s="143"/>
      <c r="C4" s="149"/>
      <c r="D4" s="104"/>
      <c r="E4" s="101" t="s">
        <v>131</v>
      </c>
      <c r="F4" s="105"/>
      <c r="G4" s="105"/>
      <c r="H4" s="105"/>
      <c r="I4" s="105"/>
      <c r="J4" s="105"/>
      <c r="K4" s="106"/>
      <c r="L4" s="107" t="s">
        <v>214</v>
      </c>
      <c r="M4" s="104"/>
      <c r="N4" s="101" t="s">
        <v>131</v>
      </c>
      <c r="O4" s="105"/>
      <c r="P4" s="105"/>
      <c r="Q4" s="105"/>
      <c r="R4" s="105"/>
      <c r="S4" s="105"/>
      <c r="T4" s="106"/>
      <c r="U4" s="107" t="s">
        <v>214</v>
      </c>
      <c r="V4" s="104"/>
      <c r="W4" s="101" t="s">
        <v>131</v>
      </c>
      <c r="X4" s="105"/>
      <c r="Y4" s="105"/>
      <c r="Z4" s="105"/>
      <c r="AA4" s="105"/>
      <c r="AB4" s="105"/>
      <c r="AC4" s="106"/>
      <c r="AD4" s="107" t="s">
        <v>5</v>
      </c>
    </row>
    <row r="5" spans="1:30" s="46" customFormat="1" ht="23.25" customHeight="1">
      <c r="A5" s="149"/>
      <c r="B5" s="143"/>
      <c r="C5" s="149"/>
      <c r="D5" s="104"/>
      <c r="E5" s="104" t="s">
        <v>173</v>
      </c>
      <c r="F5" s="59" t="s">
        <v>14</v>
      </c>
      <c r="G5" s="59" t="s">
        <v>15</v>
      </c>
      <c r="H5" s="59" t="s">
        <v>206</v>
      </c>
      <c r="I5" s="59" t="s">
        <v>215</v>
      </c>
      <c r="J5" s="59" t="s">
        <v>216</v>
      </c>
      <c r="K5" s="59" t="s">
        <v>18</v>
      </c>
      <c r="L5" s="58"/>
      <c r="M5" s="104"/>
      <c r="N5" s="104" t="s">
        <v>173</v>
      </c>
      <c r="O5" s="59" t="s">
        <v>14</v>
      </c>
      <c r="P5" s="59" t="s">
        <v>15</v>
      </c>
      <c r="Q5" s="59" t="s">
        <v>206</v>
      </c>
      <c r="R5" s="59" t="s">
        <v>215</v>
      </c>
      <c r="S5" s="59" t="s">
        <v>216</v>
      </c>
      <c r="T5" s="59" t="s">
        <v>18</v>
      </c>
      <c r="U5" s="58"/>
      <c r="V5" s="104"/>
      <c r="W5" s="104" t="s">
        <v>173</v>
      </c>
      <c r="X5" s="59" t="s">
        <v>14</v>
      </c>
      <c r="Y5" s="59" t="s">
        <v>15</v>
      </c>
      <c r="Z5" s="59" t="s">
        <v>206</v>
      </c>
      <c r="AA5" s="59" t="s">
        <v>215</v>
      </c>
      <c r="AB5" s="59" t="s">
        <v>216</v>
      </c>
      <c r="AC5" s="59" t="s">
        <v>18</v>
      </c>
      <c r="AD5" s="58"/>
    </row>
    <row r="6" spans="1:30" s="47" customFormat="1" ht="13.5">
      <c r="A6" s="150"/>
      <c r="B6" s="144"/>
      <c r="C6" s="150"/>
      <c r="D6" s="108" t="s">
        <v>26</v>
      </c>
      <c r="E6" s="108" t="s">
        <v>27</v>
      </c>
      <c r="F6" s="109" t="s">
        <v>27</v>
      </c>
      <c r="G6" s="109" t="s">
        <v>27</v>
      </c>
      <c r="H6" s="109" t="s">
        <v>27</v>
      </c>
      <c r="I6" s="109" t="s">
        <v>27</v>
      </c>
      <c r="J6" s="109" t="s">
        <v>27</v>
      </c>
      <c r="K6" s="109" t="s">
        <v>27</v>
      </c>
      <c r="L6" s="110" t="s">
        <v>27</v>
      </c>
      <c r="M6" s="108" t="s">
        <v>27</v>
      </c>
      <c r="N6" s="108" t="s">
        <v>27</v>
      </c>
      <c r="O6" s="109" t="s">
        <v>27</v>
      </c>
      <c r="P6" s="109" t="s">
        <v>27</v>
      </c>
      <c r="Q6" s="109" t="s">
        <v>27</v>
      </c>
      <c r="R6" s="109" t="s">
        <v>27</v>
      </c>
      <c r="S6" s="109" t="s">
        <v>27</v>
      </c>
      <c r="T6" s="109" t="s">
        <v>27</v>
      </c>
      <c r="U6" s="110" t="s">
        <v>27</v>
      </c>
      <c r="V6" s="108" t="s">
        <v>27</v>
      </c>
      <c r="W6" s="108" t="s">
        <v>27</v>
      </c>
      <c r="X6" s="109" t="s">
        <v>27</v>
      </c>
      <c r="Y6" s="109" t="s">
        <v>27</v>
      </c>
      <c r="Z6" s="109" t="s">
        <v>27</v>
      </c>
      <c r="AA6" s="109" t="s">
        <v>27</v>
      </c>
      <c r="AB6" s="109" t="s">
        <v>27</v>
      </c>
      <c r="AC6" s="109" t="s">
        <v>27</v>
      </c>
      <c r="AD6" s="110" t="s">
        <v>27</v>
      </c>
    </row>
    <row r="7" spans="1:30" s="139" customFormat="1" ht="12" customHeight="1">
      <c r="A7" s="134" t="s">
        <v>378</v>
      </c>
      <c r="B7" s="135" t="s">
        <v>379</v>
      </c>
      <c r="C7" s="134" t="s">
        <v>383</v>
      </c>
      <c r="D7" s="136">
        <f aca="true" t="shared" si="0" ref="D7:D53">SUM(E7,+L7)</f>
        <v>77798021</v>
      </c>
      <c r="E7" s="136">
        <f aca="true" t="shared" si="1" ref="E7:E53">+SUM(F7:I7,K7)</f>
        <v>30306170</v>
      </c>
      <c r="F7" s="136">
        <v>2853954</v>
      </c>
      <c r="G7" s="136">
        <v>1552812</v>
      </c>
      <c r="H7" s="136">
        <v>4404437</v>
      </c>
      <c r="I7" s="136">
        <v>16305932</v>
      </c>
      <c r="J7" s="136">
        <v>12257465</v>
      </c>
      <c r="K7" s="136">
        <v>5189035</v>
      </c>
      <c r="L7" s="136">
        <v>47491851</v>
      </c>
      <c r="M7" s="136">
        <f aca="true" t="shared" si="2" ref="M7:M53">SUM(N7,+U7)</f>
        <v>9712227</v>
      </c>
      <c r="N7" s="136">
        <f aca="true" t="shared" si="3" ref="N7:N53">+SUM(O7:R7,T7)</f>
        <v>3627988</v>
      </c>
      <c r="O7" s="136">
        <v>290561</v>
      </c>
      <c r="P7" s="136">
        <v>34050</v>
      </c>
      <c r="Q7" s="136">
        <v>495700</v>
      </c>
      <c r="R7" s="136">
        <v>2454776</v>
      </c>
      <c r="S7" s="136">
        <v>2847590</v>
      </c>
      <c r="T7" s="136">
        <v>352901</v>
      </c>
      <c r="U7" s="136">
        <v>6084239</v>
      </c>
      <c r="V7" s="136">
        <f aca="true" t="shared" si="4" ref="V7:AA7">+SUM(D7,M7)</f>
        <v>87510248</v>
      </c>
      <c r="W7" s="136">
        <f t="shared" si="4"/>
        <v>33934158</v>
      </c>
      <c r="X7" s="136">
        <f t="shared" si="4"/>
        <v>3144515</v>
      </c>
      <c r="Y7" s="136">
        <f t="shared" si="4"/>
        <v>1586862</v>
      </c>
      <c r="Z7" s="136">
        <f t="shared" si="4"/>
        <v>4900137</v>
      </c>
      <c r="AA7" s="136">
        <f t="shared" si="4"/>
        <v>18760708</v>
      </c>
      <c r="AB7" s="136">
        <v>15105055</v>
      </c>
      <c r="AC7" s="136">
        <f aca="true" t="shared" si="5" ref="AC7:AC53">+SUM(K7,T7)</f>
        <v>5541936</v>
      </c>
      <c r="AD7" s="136">
        <f aca="true" t="shared" si="6" ref="AD7:AD53">+SUM(L7,U7)</f>
        <v>53576090</v>
      </c>
    </row>
    <row r="8" spans="1:30" s="139" customFormat="1" ht="12" customHeight="1">
      <c r="A8" s="134" t="s">
        <v>289</v>
      </c>
      <c r="B8" s="135" t="s">
        <v>346</v>
      </c>
      <c r="C8" s="134" t="s">
        <v>285</v>
      </c>
      <c r="D8" s="136">
        <f t="shared" si="0"/>
        <v>17890423</v>
      </c>
      <c r="E8" s="136">
        <f t="shared" si="1"/>
        <v>5161442</v>
      </c>
      <c r="F8" s="136">
        <v>879595</v>
      </c>
      <c r="G8" s="136">
        <v>1936</v>
      </c>
      <c r="H8" s="136">
        <v>2106200</v>
      </c>
      <c r="I8" s="136">
        <v>1684037</v>
      </c>
      <c r="J8" s="136">
        <v>6898597</v>
      </c>
      <c r="K8" s="136">
        <v>489674</v>
      </c>
      <c r="L8" s="136">
        <v>12728981</v>
      </c>
      <c r="M8" s="136">
        <f t="shared" si="2"/>
        <v>5134955</v>
      </c>
      <c r="N8" s="136">
        <f t="shared" si="3"/>
        <v>691382</v>
      </c>
      <c r="O8" s="136">
        <v>300653</v>
      </c>
      <c r="P8" s="136">
        <v>766</v>
      </c>
      <c r="Q8" s="136">
        <v>324200</v>
      </c>
      <c r="R8" s="136">
        <v>40331</v>
      </c>
      <c r="S8" s="136">
        <v>4492151</v>
      </c>
      <c r="T8" s="136">
        <v>25432</v>
      </c>
      <c r="U8" s="136">
        <v>4443573</v>
      </c>
      <c r="V8" s="136">
        <f aca="true" t="shared" si="7" ref="V8:AA8">+SUM(D8,M8)</f>
        <v>23025378</v>
      </c>
      <c r="W8" s="136">
        <f t="shared" si="7"/>
        <v>5852824</v>
      </c>
      <c r="X8" s="136">
        <f t="shared" si="7"/>
        <v>1180248</v>
      </c>
      <c r="Y8" s="136">
        <f t="shared" si="7"/>
        <v>2702</v>
      </c>
      <c r="Z8" s="136">
        <f t="shared" si="7"/>
        <v>2430400</v>
      </c>
      <c r="AA8" s="136">
        <f t="shared" si="7"/>
        <v>1724368</v>
      </c>
      <c r="AB8" s="136">
        <v>11390748</v>
      </c>
      <c r="AC8" s="136">
        <f t="shared" si="5"/>
        <v>515106</v>
      </c>
      <c r="AD8" s="136">
        <f t="shared" si="6"/>
        <v>17172554</v>
      </c>
    </row>
    <row r="9" spans="1:30" s="139" customFormat="1" ht="12" customHeight="1">
      <c r="A9" s="134" t="s">
        <v>291</v>
      </c>
      <c r="B9" s="135" t="s">
        <v>292</v>
      </c>
      <c r="C9" s="134" t="s">
        <v>285</v>
      </c>
      <c r="D9" s="136">
        <f t="shared" si="0"/>
        <v>13974456</v>
      </c>
      <c r="E9" s="136">
        <f t="shared" si="1"/>
        <v>2638762</v>
      </c>
      <c r="F9" s="136">
        <v>112612</v>
      </c>
      <c r="G9" s="136">
        <v>552</v>
      </c>
      <c r="H9" s="136">
        <v>317700</v>
      </c>
      <c r="I9" s="136">
        <v>1521415</v>
      </c>
      <c r="J9" s="136">
        <v>5646196</v>
      </c>
      <c r="K9" s="136">
        <v>686483</v>
      </c>
      <c r="L9" s="136">
        <v>11335694</v>
      </c>
      <c r="M9" s="136">
        <f t="shared" si="2"/>
        <v>4203934</v>
      </c>
      <c r="N9" s="136">
        <f t="shared" si="3"/>
        <v>1285220</v>
      </c>
      <c r="O9" s="136">
        <v>0</v>
      </c>
      <c r="P9" s="136">
        <v>100</v>
      </c>
      <c r="Q9" s="136">
        <v>24700</v>
      </c>
      <c r="R9" s="136">
        <v>1225184</v>
      </c>
      <c r="S9" s="136">
        <v>2594684</v>
      </c>
      <c r="T9" s="136">
        <v>35236</v>
      </c>
      <c r="U9" s="136">
        <v>2918714</v>
      </c>
      <c r="V9" s="136">
        <f aca="true" t="shared" si="8" ref="V9:AA9">+SUM(D9,M9)</f>
        <v>18178390</v>
      </c>
      <c r="W9" s="136">
        <f t="shared" si="8"/>
        <v>3923982</v>
      </c>
      <c r="X9" s="136">
        <f t="shared" si="8"/>
        <v>112612</v>
      </c>
      <c r="Y9" s="136">
        <f t="shared" si="8"/>
        <v>652</v>
      </c>
      <c r="Z9" s="136">
        <f t="shared" si="8"/>
        <v>342400</v>
      </c>
      <c r="AA9" s="136">
        <f t="shared" si="8"/>
        <v>2746599</v>
      </c>
      <c r="AB9" s="136">
        <v>8240880</v>
      </c>
      <c r="AC9" s="136">
        <f t="shared" si="5"/>
        <v>721719</v>
      </c>
      <c r="AD9" s="136">
        <f t="shared" si="6"/>
        <v>14254408</v>
      </c>
    </row>
    <row r="10" spans="1:30" s="139" customFormat="1" ht="12" customHeight="1">
      <c r="A10" s="134" t="s">
        <v>347</v>
      </c>
      <c r="B10" s="135" t="s">
        <v>348</v>
      </c>
      <c r="C10" s="134" t="s">
        <v>285</v>
      </c>
      <c r="D10" s="136">
        <f t="shared" si="0"/>
        <v>23894713</v>
      </c>
      <c r="E10" s="136">
        <f t="shared" si="1"/>
        <v>8624121</v>
      </c>
      <c r="F10" s="136">
        <v>812610</v>
      </c>
      <c r="G10" s="136">
        <v>32524</v>
      </c>
      <c r="H10" s="136">
        <v>782637</v>
      </c>
      <c r="I10" s="136">
        <v>4998563</v>
      </c>
      <c r="J10" s="136">
        <v>4629648</v>
      </c>
      <c r="K10" s="136">
        <v>1997787</v>
      </c>
      <c r="L10" s="136">
        <v>15270592</v>
      </c>
      <c r="M10" s="136">
        <f t="shared" si="2"/>
        <v>6447656</v>
      </c>
      <c r="N10" s="136">
        <f t="shared" si="3"/>
        <v>2036639</v>
      </c>
      <c r="O10" s="136">
        <v>191306</v>
      </c>
      <c r="P10" s="136">
        <v>12967</v>
      </c>
      <c r="Q10" s="136">
        <v>729163</v>
      </c>
      <c r="R10" s="136">
        <v>758996</v>
      </c>
      <c r="S10" s="136">
        <v>3070604</v>
      </c>
      <c r="T10" s="136">
        <v>344207</v>
      </c>
      <c r="U10" s="136">
        <v>4411017</v>
      </c>
      <c r="V10" s="136">
        <f aca="true" t="shared" si="9" ref="V10:AA10">+SUM(D10,M10)</f>
        <v>30342369</v>
      </c>
      <c r="W10" s="136">
        <f t="shared" si="9"/>
        <v>10660760</v>
      </c>
      <c r="X10" s="136">
        <f t="shared" si="9"/>
        <v>1003916</v>
      </c>
      <c r="Y10" s="136">
        <f t="shared" si="9"/>
        <v>45491</v>
      </c>
      <c r="Z10" s="136">
        <f t="shared" si="9"/>
        <v>1511800</v>
      </c>
      <c r="AA10" s="136">
        <f t="shared" si="9"/>
        <v>5757559</v>
      </c>
      <c r="AB10" s="136">
        <v>7700252</v>
      </c>
      <c r="AC10" s="136">
        <f t="shared" si="5"/>
        <v>2341994</v>
      </c>
      <c r="AD10" s="136">
        <f t="shared" si="6"/>
        <v>19681609</v>
      </c>
    </row>
    <row r="11" spans="1:30" s="139" customFormat="1" ht="12" customHeight="1">
      <c r="A11" s="134" t="s">
        <v>295</v>
      </c>
      <c r="B11" s="135" t="s">
        <v>296</v>
      </c>
      <c r="C11" s="134" t="s">
        <v>285</v>
      </c>
      <c r="D11" s="136">
        <f t="shared" si="0"/>
        <v>14950113</v>
      </c>
      <c r="E11" s="136">
        <f t="shared" si="1"/>
        <v>4691253</v>
      </c>
      <c r="F11" s="136">
        <v>507611</v>
      </c>
      <c r="G11" s="136">
        <v>60126</v>
      </c>
      <c r="H11" s="136">
        <v>1566400</v>
      </c>
      <c r="I11" s="136">
        <v>1646196</v>
      </c>
      <c r="J11" s="136">
        <v>1972484</v>
      </c>
      <c r="K11" s="136">
        <v>910920</v>
      </c>
      <c r="L11" s="136">
        <v>10258860</v>
      </c>
      <c r="M11" s="136">
        <f t="shared" si="2"/>
        <v>3339001</v>
      </c>
      <c r="N11" s="136">
        <f t="shared" si="3"/>
        <v>322793</v>
      </c>
      <c r="O11" s="136">
        <v>67825</v>
      </c>
      <c r="P11" s="136">
        <v>3314</v>
      </c>
      <c r="Q11" s="136">
        <v>116600</v>
      </c>
      <c r="R11" s="136">
        <v>130514</v>
      </c>
      <c r="S11" s="136">
        <v>1718788</v>
      </c>
      <c r="T11" s="136">
        <v>4540</v>
      </c>
      <c r="U11" s="136">
        <v>3016208</v>
      </c>
      <c r="V11" s="136">
        <f aca="true" t="shared" si="10" ref="V11:AA11">+SUM(D11,M11)</f>
        <v>18289114</v>
      </c>
      <c r="W11" s="136">
        <f t="shared" si="10"/>
        <v>5014046</v>
      </c>
      <c r="X11" s="136">
        <f t="shared" si="10"/>
        <v>575436</v>
      </c>
      <c r="Y11" s="136">
        <f t="shared" si="10"/>
        <v>63440</v>
      </c>
      <c r="Z11" s="136">
        <f t="shared" si="10"/>
        <v>1683000</v>
      </c>
      <c r="AA11" s="136">
        <f t="shared" si="10"/>
        <v>1776710</v>
      </c>
      <c r="AB11" s="136">
        <v>3691272</v>
      </c>
      <c r="AC11" s="136">
        <f t="shared" si="5"/>
        <v>915460</v>
      </c>
      <c r="AD11" s="136">
        <f t="shared" si="6"/>
        <v>13275068</v>
      </c>
    </row>
    <row r="12" spans="1:30" s="139" customFormat="1" ht="12" customHeight="1">
      <c r="A12" s="134" t="s">
        <v>399</v>
      </c>
      <c r="B12" s="135" t="s">
        <v>400</v>
      </c>
      <c r="C12" s="134" t="s">
        <v>401</v>
      </c>
      <c r="D12" s="136">
        <f t="shared" si="0"/>
        <v>10836576</v>
      </c>
      <c r="E12" s="136">
        <f t="shared" si="1"/>
        <v>3484674</v>
      </c>
      <c r="F12" s="136">
        <v>34834</v>
      </c>
      <c r="G12" s="136">
        <v>9304</v>
      </c>
      <c r="H12" s="136">
        <v>251100</v>
      </c>
      <c r="I12" s="136">
        <v>2468667</v>
      </c>
      <c r="J12" s="136">
        <v>3268202</v>
      </c>
      <c r="K12" s="136">
        <v>720769</v>
      </c>
      <c r="L12" s="136">
        <v>7351902</v>
      </c>
      <c r="M12" s="136">
        <f t="shared" si="2"/>
        <v>2456352</v>
      </c>
      <c r="N12" s="136">
        <f t="shared" si="3"/>
        <v>882417</v>
      </c>
      <c r="O12" s="136">
        <v>8366</v>
      </c>
      <c r="P12" s="136">
        <v>439</v>
      </c>
      <c r="Q12" s="136">
        <v>275900</v>
      </c>
      <c r="R12" s="136">
        <v>485469</v>
      </c>
      <c r="S12" s="136">
        <v>1308582</v>
      </c>
      <c r="T12" s="136">
        <v>112243</v>
      </c>
      <c r="U12" s="136">
        <v>1573935</v>
      </c>
      <c r="V12" s="136">
        <f aca="true" t="shared" si="11" ref="V12:AA12">+SUM(D12,M12)</f>
        <v>13292928</v>
      </c>
      <c r="W12" s="136">
        <f t="shared" si="11"/>
        <v>4367091</v>
      </c>
      <c r="X12" s="136">
        <f t="shared" si="11"/>
        <v>43200</v>
      </c>
      <c r="Y12" s="136">
        <f t="shared" si="11"/>
        <v>9743</v>
      </c>
      <c r="Z12" s="136">
        <f t="shared" si="11"/>
        <v>527000</v>
      </c>
      <c r="AA12" s="136">
        <f t="shared" si="11"/>
        <v>2954136</v>
      </c>
      <c r="AB12" s="136">
        <v>4576784</v>
      </c>
      <c r="AC12" s="136">
        <f t="shared" si="5"/>
        <v>833012</v>
      </c>
      <c r="AD12" s="136">
        <f t="shared" si="6"/>
        <v>8925837</v>
      </c>
    </row>
    <row r="13" spans="1:30" s="139" customFormat="1" ht="12" customHeight="1">
      <c r="A13" s="134" t="s">
        <v>406</v>
      </c>
      <c r="B13" s="135" t="s">
        <v>407</v>
      </c>
      <c r="C13" s="134" t="s">
        <v>408</v>
      </c>
      <c r="D13" s="136">
        <f t="shared" si="0"/>
        <v>20629475</v>
      </c>
      <c r="E13" s="136">
        <f t="shared" si="1"/>
        <v>4782336</v>
      </c>
      <c r="F13" s="136">
        <v>471250</v>
      </c>
      <c r="G13" s="136">
        <v>14165</v>
      </c>
      <c r="H13" s="136">
        <v>603100</v>
      </c>
      <c r="I13" s="136">
        <v>2169461</v>
      </c>
      <c r="J13" s="136">
        <v>5182121</v>
      </c>
      <c r="K13" s="136">
        <v>1524360</v>
      </c>
      <c r="L13" s="136">
        <v>15847139</v>
      </c>
      <c r="M13" s="136">
        <f t="shared" si="2"/>
        <v>4066588</v>
      </c>
      <c r="N13" s="136">
        <f t="shared" si="3"/>
        <v>926132</v>
      </c>
      <c r="O13" s="136">
        <v>35489</v>
      </c>
      <c r="P13" s="136">
        <v>0</v>
      </c>
      <c r="Q13" s="136">
        <v>72200</v>
      </c>
      <c r="R13" s="136">
        <v>741698</v>
      </c>
      <c r="S13" s="136">
        <v>1557220</v>
      </c>
      <c r="T13" s="136">
        <v>76745</v>
      </c>
      <c r="U13" s="136">
        <v>3140456</v>
      </c>
      <c r="V13" s="136">
        <f aca="true" t="shared" si="12" ref="V13:AA13">+SUM(D13,M13)</f>
        <v>24696063</v>
      </c>
      <c r="W13" s="136">
        <f t="shared" si="12"/>
        <v>5708468</v>
      </c>
      <c r="X13" s="136">
        <f t="shared" si="12"/>
        <v>506739</v>
      </c>
      <c r="Y13" s="136">
        <f t="shared" si="12"/>
        <v>14165</v>
      </c>
      <c r="Z13" s="136">
        <f t="shared" si="12"/>
        <v>675300</v>
      </c>
      <c r="AA13" s="136">
        <f t="shared" si="12"/>
        <v>2911159</v>
      </c>
      <c r="AB13" s="136">
        <v>6739341</v>
      </c>
      <c r="AC13" s="136">
        <f t="shared" si="5"/>
        <v>1601105</v>
      </c>
      <c r="AD13" s="136">
        <f t="shared" si="6"/>
        <v>18987595</v>
      </c>
    </row>
    <row r="14" spans="1:30" s="139" customFormat="1" ht="12" customHeight="1">
      <c r="A14" s="134" t="s">
        <v>301</v>
      </c>
      <c r="B14" s="135" t="s">
        <v>302</v>
      </c>
      <c r="C14" s="134" t="s">
        <v>285</v>
      </c>
      <c r="D14" s="136">
        <f t="shared" si="0"/>
        <v>48853144</v>
      </c>
      <c r="E14" s="136">
        <f t="shared" si="1"/>
        <v>21835367</v>
      </c>
      <c r="F14" s="136">
        <v>4897322</v>
      </c>
      <c r="G14" s="136">
        <v>14574</v>
      </c>
      <c r="H14" s="136">
        <v>9515400</v>
      </c>
      <c r="I14" s="136">
        <v>5501774</v>
      </c>
      <c r="J14" s="136">
        <v>9676803</v>
      </c>
      <c r="K14" s="136">
        <v>1906297</v>
      </c>
      <c r="L14" s="136">
        <v>27017777</v>
      </c>
      <c r="M14" s="136">
        <f t="shared" si="2"/>
        <v>6195690</v>
      </c>
      <c r="N14" s="136">
        <f t="shared" si="3"/>
        <v>1099249</v>
      </c>
      <c r="O14" s="136">
        <v>195125</v>
      </c>
      <c r="P14" s="136">
        <v>87513</v>
      </c>
      <c r="Q14" s="136">
        <v>44600</v>
      </c>
      <c r="R14" s="136">
        <v>682190</v>
      </c>
      <c r="S14" s="136">
        <v>2519751</v>
      </c>
      <c r="T14" s="136">
        <v>89821</v>
      </c>
      <c r="U14" s="136">
        <v>5096441</v>
      </c>
      <c r="V14" s="136">
        <f aca="true" t="shared" si="13" ref="V14:AA14">+SUM(D14,M14)</f>
        <v>55048834</v>
      </c>
      <c r="W14" s="136">
        <f t="shared" si="13"/>
        <v>22934616</v>
      </c>
      <c r="X14" s="136">
        <f t="shared" si="13"/>
        <v>5092447</v>
      </c>
      <c r="Y14" s="136">
        <f t="shared" si="13"/>
        <v>102087</v>
      </c>
      <c r="Z14" s="136">
        <f t="shared" si="13"/>
        <v>9560000</v>
      </c>
      <c r="AA14" s="136">
        <f t="shared" si="13"/>
        <v>6183964</v>
      </c>
      <c r="AB14" s="136">
        <v>12196554</v>
      </c>
      <c r="AC14" s="136">
        <f t="shared" si="5"/>
        <v>1996118</v>
      </c>
      <c r="AD14" s="136">
        <f t="shared" si="6"/>
        <v>32114218</v>
      </c>
    </row>
    <row r="15" spans="1:30" s="139" customFormat="1" ht="12" customHeight="1">
      <c r="A15" s="134" t="s">
        <v>419</v>
      </c>
      <c r="B15" s="135" t="s">
        <v>421</v>
      </c>
      <c r="C15" s="134" t="s">
        <v>408</v>
      </c>
      <c r="D15" s="136">
        <f t="shared" si="0"/>
        <v>21818521</v>
      </c>
      <c r="E15" s="136">
        <f t="shared" si="1"/>
        <v>6143347</v>
      </c>
      <c r="F15" s="136">
        <v>385317</v>
      </c>
      <c r="G15" s="136">
        <v>4050</v>
      </c>
      <c r="H15" s="136">
        <v>597400</v>
      </c>
      <c r="I15" s="136">
        <v>3649547</v>
      </c>
      <c r="J15" s="136">
        <v>4484669</v>
      </c>
      <c r="K15" s="136">
        <v>1507033</v>
      </c>
      <c r="L15" s="136">
        <v>15675174</v>
      </c>
      <c r="M15" s="136">
        <f t="shared" si="2"/>
        <v>3610199</v>
      </c>
      <c r="N15" s="136">
        <f t="shared" si="3"/>
        <v>712984</v>
      </c>
      <c r="O15" s="136">
        <v>33667</v>
      </c>
      <c r="P15" s="136">
        <v>17708</v>
      </c>
      <c r="Q15" s="136">
        <v>1900</v>
      </c>
      <c r="R15" s="136">
        <v>624930</v>
      </c>
      <c r="S15" s="136">
        <v>1290582</v>
      </c>
      <c r="T15" s="136">
        <v>34779</v>
      </c>
      <c r="U15" s="136">
        <v>2897215</v>
      </c>
      <c r="V15" s="136">
        <f aca="true" t="shared" si="14" ref="V15:AA15">+SUM(D15,M15)</f>
        <v>25428720</v>
      </c>
      <c r="W15" s="136">
        <f t="shared" si="14"/>
        <v>6856331</v>
      </c>
      <c r="X15" s="136">
        <f t="shared" si="14"/>
        <v>418984</v>
      </c>
      <c r="Y15" s="136">
        <f t="shared" si="14"/>
        <v>21758</v>
      </c>
      <c r="Z15" s="136">
        <f t="shared" si="14"/>
        <v>599300</v>
      </c>
      <c r="AA15" s="136">
        <f t="shared" si="14"/>
        <v>4274477</v>
      </c>
      <c r="AB15" s="136">
        <v>5775251</v>
      </c>
      <c r="AC15" s="136">
        <f t="shared" si="5"/>
        <v>1541812</v>
      </c>
      <c r="AD15" s="136">
        <f t="shared" si="6"/>
        <v>18572389</v>
      </c>
    </row>
    <row r="16" spans="1:30" s="139" customFormat="1" ht="12" customHeight="1">
      <c r="A16" s="134" t="s">
        <v>349</v>
      </c>
      <c r="B16" s="135" t="s">
        <v>350</v>
      </c>
      <c r="C16" s="134" t="s">
        <v>285</v>
      </c>
      <c r="D16" s="136">
        <f t="shared" si="0"/>
        <v>23158337</v>
      </c>
      <c r="E16" s="136">
        <f t="shared" si="1"/>
        <v>6755186</v>
      </c>
      <c r="F16" s="136">
        <v>386975</v>
      </c>
      <c r="G16" s="136">
        <v>59630</v>
      </c>
      <c r="H16" s="136">
        <v>1144300</v>
      </c>
      <c r="I16" s="136">
        <v>3424713</v>
      </c>
      <c r="J16" s="136">
        <v>2951487</v>
      </c>
      <c r="K16" s="136">
        <v>1739568</v>
      </c>
      <c r="L16" s="136">
        <v>16403151</v>
      </c>
      <c r="M16" s="136">
        <f t="shared" si="2"/>
        <v>4591449</v>
      </c>
      <c r="N16" s="136">
        <f t="shared" si="3"/>
        <v>909265</v>
      </c>
      <c r="O16" s="136">
        <v>0</v>
      </c>
      <c r="P16" s="136">
        <v>29881</v>
      </c>
      <c r="Q16" s="136">
        <v>0</v>
      </c>
      <c r="R16" s="136">
        <v>420881</v>
      </c>
      <c r="S16" s="136">
        <v>1169388</v>
      </c>
      <c r="T16" s="136">
        <v>458503</v>
      </c>
      <c r="U16" s="136">
        <v>3682184</v>
      </c>
      <c r="V16" s="136">
        <f aca="true" t="shared" si="15" ref="V16:AA16">+SUM(D16,M16)</f>
        <v>27749786</v>
      </c>
      <c r="W16" s="136">
        <f t="shared" si="15"/>
        <v>7664451</v>
      </c>
      <c r="X16" s="136">
        <f t="shared" si="15"/>
        <v>386975</v>
      </c>
      <c r="Y16" s="136">
        <f t="shared" si="15"/>
        <v>89511</v>
      </c>
      <c r="Z16" s="136">
        <f t="shared" si="15"/>
        <v>1144300</v>
      </c>
      <c r="AA16" s="136">
        <f t="shared" si="15"/>
        <v>3845594</v>
      </c>
      <c r="AB16" s="136">
        <v>4120875</v>
      </c>
      <c r="AC16" s="136">
        <f t="shared" si="5"/>
        <v>2198071</v>
      </c>
      <c r="AD16" s="136">
        <f t="shared" si="6"/>
        <v>20085335</v>
      </c>
    </row>
    <row r="17" spans="1:30" s="139" customFormat="1" ht="12" customHeight="1">
      <c r="A17" s="134" t="s">
        <v>428</v>
      </c>
      <c r="B17" s="135" t="s">
        <v>429</v>
      </c>
      <c r="C17" s="134" t="s">
        <v>430</v>
      </c>
      <c r="D17" s="136">
        <f t="shared" si="0"/>
        <v>95335621</v>
      </c>
      <c r="E17" s="136">
        <f t="shared" si="1"/>
        <v>20072706</v>
      </c>
      <c r="F17" s="136">
        <v>2742997</v>
      </c>
      <c r="G17" s="136">
        <v>20212</v>
      </c>
      <c r="H17" s="136">
        <v>697200</v>
      </c>
      <c r="I17" s="136">
        <v>10305938</v>
      </c>
      <c r="J17" s="136">
        <v>17079090</v>
      </c>
      <c r="K17" s="136">
        <v>6306359</v>
      </c>
      <c r="L17" s="136">
        <v>75262915</v>
      </c>
      <c r="M17" s="136">
        <f t="shared" si="2"/>
        <v>9954931</v>
      </c>
      <c r="N17" s="136">
        <f t="shared" si="3"/>
        <v>1796947</v>
      </c>
      <c r="O17" s="136">
        <v>10861</v>
      </c>
      <c r="P17" s="136">
        <v>35453</v>
      </c>
      <c r="Q17" s="136">
        <v>659100</v>
      </c>
      <c r="R17" s="136">
        <v>768045</v>
      </c>
      <c r="S17" s="136">
        <v>3869153</v>
      </c>
      <c r="T17" s="136">
        <v>323488</v>
      </c>
      <c r="U17" s="136">
        <v>8157984</v>
      </c>
      <c r="V17" s="136">
        <f aca="true" t="shared" si="16" ref="V17:AA17">+SUM(D17,M17)</f>
        <v>105290552</v>
      </c>
      <c r="W17" s="136">
        <f t="shared" si="16"/>
        <v>21869653</v>
      </c>
      <c r="X17" s="136">
        <f t="shared" si="16"/>
        <v>2753858</v>
      </c>
      <c r="Y17" s="136">
        <f t="shared" si="16"/>
        <v>55665</v>
      </c>
      <c r="Z17" s="136">
        <f t="shared" si="16"/>
        <v>1356300</v>
      </c>
      <c r="AA17" s="136">
        <f t="shared" si="16"/>
        <v>11073983</v>
      </c>
      <c r="AB17" s="136">
        <v>20948243</v>
      </c>
      <c r="AC17" s="136">
        <f t="shared" si="5"/>
        <v>6629847</v>
      </c>
      <c r="AD17" s="136">
        <f t="shared" si="6"/>
        <v>83420899</v>
      </c>
    </row>
    <row r="18" spans="1:30" s="139" customFormat="1" ht="12" customHeight="1">
      <c r="A18" s="134" t="s">
        <v>433</v>
      </c>
      <c r="B18" s="135" t="s">
        <v>434</v>
      </c>
      <c r="C18" s="134" t="s">
        <v>435</v>
      </c>
      <c r="D18" s="136">
        <f t="shared" si="0"/>
        <v>81777152</v>
      </c>
      <c r="E18" s="136">
        <f t="shared" si="1"/>
        <v>18140864</v>
      </c>
      <c r="F18" s="136">
        <v>533415</v>
      </c>
      <c r="G18" s="136">
        <v>108137</v>
      </c>
      <c r="H18" s="136">
        <v>462000</v>
      </c>
      <c r="I18" s="136">
        <v>12165504</v>
      </c>
      <c r="J18" s="136">
        <v>7958506</v>
      </c>
      <c r="K18" s="136">
        <v>4871808</v>
      </c>
      <c r="L18" s="136">
        <v>63636288</v>
      </c>
      <c r="M18" s="136">
        <f t="shared" si="2"/>
        <v>10396459</v>
      </c>
      <c r="N18" s="136">
        <f t="shared" si="3"/>
        <v>3914777</v>
      </c>
      <c r="O18" s="136">
        <v>87440</v>
      </c>
      <c r="P18" s="136">
        <v>59659</v>
      </c>
      <c r="Q18" s="136">
        <v>882000</v>
      </c>
      <c r="R18" s="136">
        <v>2278103</v>
      </c>
      <c r="S18" s="136">
        <v>1262973</v>
      </c>
      <c r="T18" s="136">
        <v>607575</v>
      </c>
      <c r="U18" s="136">
        <v>6481682</v>
      </c>
      <c r="V18" s="136">
        <f aca="true" t="shared" si="17" ref="V18:AA18">+SUM(D18,M18)</f>
        <v>92173611</v>
      </c>
      <c r="W18" s="136">
        <f t="shared" si="17"/>
        <v>22055641</v>
      </c>
      <c r="X18" s="136">
        <f t="shared" si="17"/>
        <v>620855</v>
      </c>
      <c r="Y18" s="136">
        <f t="shared" si="17"/>
        <v>167796</v>
      </c>
      <c r="Z18" s="136">
        <f t="shared" si="17"/>
        <v>1344000</v>
      </c>
      <c r="AA18" s="136">
        <f t="shared" si="17"/>
        <v>14443607</v>
      </c>
      <c r="AB18" s="136">
        <v>9221479</v>
      </c>
      <c r="AC18" s="136">
        <f t="shared" si="5"/>
        <v>5479383</v>
      </c>
      <c r="AD18" s="136">
        <f t="shared" si="6"/>
        <v>70117970</v>
      </c>
    </row>
    <row r="19" spans="1:30" s="139" customFormat="1" ht="12" customHeight="1">
      <c r="A19" s="134" t="s">
        <v>304</v>
      </c>
      <c r="B19" s="135" t="s">
        <v>305</v>
      </c>
      <c r="C19" s="134" t="s">
        <v>285</v>
      </c>
      <c r="D19" s="136">
        <f t="shared" si="0"/>
        <v>240031442</v>
      </c>
      <c r="E19" s="136">
        <f t="shared" si="1"/>
        <v>57503689</v>
      </c>
      <c r="F19" s="136">
        <v>1112488</v>
      </c>
      <c r="G19" s="136">
        <v>4403497</v>
      </c>
      <c r="H19" s="136">
        <v>1887150</v>
      </c>
      <c r="I19" s="136">
        <v>33271937</v>
      </c>
      <c r="J19" s="136">
        <v>41864682</v>
      </c>
      <c r="K19" s="136">
        <v>16828617</v>
      </c>
      <c r="L19" s="136">
        <v>182527753</v>
      </c>
      <c r="M19" s="136">
        <f t="shared" si="2"/>
        <v>4435487</v>
      </c>
      <c r="N19" s="136">
        <f t="shared" si="3"/>
        <v>1878978</v>
      </c>
      <c r="O19" s="136">
        <v>251500</v>
      </c>
      <c r="P19" s="136">
        <v>420694</v>
      </c>
      <c r="Q19" s="136">
        <v>682200</v>
      </c>
      <c r="R19" s="136">
        <v>309584</v>
      </c>
      <c r="S19" s="136">
        <v>691798</v>
      </c>
      <c r="T19" s="136">
        <v>215000</v>
      </c>
      <c r="U19" s="136">
        <v>2556509</v>
      </c>
      <c r="V19" s="136">
        <f aca="true" t="shared" si="18" ref="V19:AA19">+SUM(D19,M19)</f>
        <v>244466929</v>
      </c>
      <c r="W19" s="136">
        <f t="shared" si="18"/>
        <v>59382667</v>
      </c>
      <c r="X19" s="136">
        <f t="shared" si="18"/>
        <v>1363988</v>
      </c>
      <c r="Y19" s="136">
        <f t="shared" si="18"/>
        <v>4824191</v>
      </c>
      <c r="Z19" s="136">
        <f t="shared" si="18"/>
        <v>2569350</v>
      </c>
      <c r="AA19" s="136">
        <f t="shared" si="18"/>
        <v>33581521</v>
      </c>
      <c r="AB19" s="136">
        <v>42556480</v>
      </c>
      <c r="AC19" s="136">
        <f t="shared" si="5"/>
        <v>17043617</v>
      </c>
      <c r="AD19" s="136">
        <f t="shared" si="6"/>
        <v>185084262</v>
      </c>
    </row>
    <row r="20" spans="1:30" s="139" customFormat="1" ht="12" customHeight="1">
      <c r="A20" s="134" t="s">
        <v>447</v>
      </c>
      <c r="B20" s="135" t="s">
        <v>308</v>
      </c>
      <c r="C20" s="134" t="s">
        <v>285</v>
      </c>
      <c r="D20" s="136">
        <f t="shared" si="0"/>
        <v>128784607</v>
      </c>
      <c r="E20" s="136">
        <f t="shared" si="1"/>
        <v>42376498</v>
      </c>
      <c r="F20" s="136">
        <v>2850928</v>
      </c>
      <c r="G20" s="136">
        <v>295283</v>
      </c>
      <c r="H20" s="136">
        <v>13147710</v>
      </c>
      <c r="I20" s="136">
        <v>13217493</v>
      </c>
      <c r="J20" s="136">
        <v>4140593</v>
      </c>
      <c r="K20" s="136">
        <v>12865084</v>
      </c>
      <c r="L20" s="136">
        <v>86408109</v>
      </c>
      <c r="M20" s="136">
        <f t="shared" si="2"/>
        <v>6797251</v>
      </c>
      <c r="N20" s="136">
        <f t="shared" si="3"/>
        <v>1042738</v>
      </c>
      <c r="O20" s="136">
        <v>7090</v>
      </c>
      <c r="P20" s="136">
        <v>21559</v>
      </c>
      <c r="Q20" s="136">
        <v>0</v>
      </c>
      <c r="R20" s="136">
        <v>691730</v>
      </c>
      <c r="S20" s="136">
        <v>183117</v>
      </c>
      <c r="T20" s="136">
        <v>322359</v>
      </c>
      <c r="U20" s="136">
        <v>5754513</v>
      </c>
      <c r="V20" s="136">
        <f aca="true" t="shared" si="19" ref="V20:AA20">+SUM(D20,M20)</f>
        <v>135581858</v>
      </c>
      <c r="W20" s="136">
        <f t="shared" si="19"/>
        <v>43419236</v>
      </c>
      <c r="X20" s="136">
        <f t="shared" si="19"/>
        <v>2858018</v>
      </c>
      <c r="Y20" s="136">
        <f t="shared" si="19"/>
        <v>316842</v>
      </c>
      <c r="Z20" s="136">
        <f t="shared" si="19"/>
        <v>13147710</v>
      </c>
      <c r="AA20" s="136">
        <f t="shared" si="19"/>
        <v>13909223</v>
      </c>
      <c r="AB20" s="136">
        <v>4323710</v>
      </c>
      <c r="AC20" s="136">
        <f t="shared" si="5"/>
        <v>13187443</v>
      </c>
      <c r="AD20" s="136">
        <f t="shared" si="6"/>
        <v>92162622</v>
      </c>
    </row>
    <row r="21" spans="1:30" s="139" customFormat="1" ht="12" customHeight="1">
      <c r="A21" s="134" t="s">
        <v>450</v>
      </c>
      <c r="B21" s="135" t="s">
        <v>454</v>
      </c>
      <c r="C21" s="134" t="s">
        <v>455</v>
      </c>
      <c r="D21" s="136">
        <f t="shared" si="0"/>
        <v>36859466</v>
      </c>
      <c r="E21" s="136">
        <f t="shared" si="1"/>
        <v>14729931</v>
      </c>
      <c r="F21" s="136">
        <v>2301030</v>
      </c>
      <c r="G21" s="136">
        <v>179505</v>
      </c>
      <c r="H21" s="136">
        <v>5501961</v>
      </c>
      <c r="I21" s="136">
        <v>4992323</v>
      </c>
      <c r="J21" s="136">
        <v>2602616</v>
      </c>
      <c r="K21" s="136">
        <v>1755112</v>
      </c>
      <c r="L21" s="136">
        <v>22129535</v>
      </c>
      <c r="M21" s="136">
        <f t="shared" si="2"/>
        <v>6235390</v>
      </c>
      <c r="N21" s="136">
        <f t="shared" si="3"/>
        <v>2153144</v>
      </c>
      <c r="O21" s="136">
        <v>244289</v>
      </c>
      <c r="P21" s="136">
        <v>0</v>
      </c>
      <c r="Q21" s="136">
        <v>671500</v>
      </c>
      <c r="R21" s="136">
        <v>1072931</v>
      </c>
      <c r="S21" s="136">
        <v>921298</v>
      </c>
      <c r="T21" s="136">
        <v>164424</v>
      </c>
      <c r="U21" s="136">
        <v>4082246</v>
      </c>
      <c r="V21" s="136">
        <f aca="true" t="shared" si="20" ref="V21:AA21">+SUM(D21,M21)</f>
        <v>43094856</v>
      </c>
      <c r="W21" s="136">
        <f t="shared" si="20"/>
        <v>16883075</v>
      </c>
      <c r="X21" s="136">
        <f t="shared" si="20"/>
        <v>2545319</v>
      </c>
      <c r="Y21" s="136">
        <f t="shared" si="20"/>
        <v>179505</v>
      </c>
      <c r="Z21" s="136">
        <f t="shared" si="20"/>
        <v>6173461</v>
      </c>
      <c r="AA21" s="136">
        <f t="shared" si="20"/>
        <v>6065254</v>
      </c>
      <c r="AB21" s="136">
        <v>3523914</v>
      </c>
      <c r="AC21" s="136">
        <f t="shared" si="5"/>
        <v>1919536</v>
      </c>
      <c r="AD21" s="136">
        <f t="shared" si="6"/>
        <v>26211781</v>
      </c>
    </row>
    <row r="22" spans="1:30" s="139" customFormat="1" ht="12" customHeight="1">
      <c r="A22" s="134" t="s">
        <v>310</v>
      </c>
      <c r="B22" s="135" t="s">
        <v>311</v>
      </c>
      <c r="C22" s="134" t="s">
        <v>285</v>
      </c>
      <c r="D22" s="136">
        <f t="shared" si="0"/>
        <v>12123307</v>
      </c>
      <c r="E22" s="136">
        <f t="shared" si="1"/>
        <v>3810843</v>
      </c>
      <c r="F22" s="136">
        <v>151952</v>
      </c>
      <c r="G22" s="136">
        <v>56112</v>
      </c>
      <c r="H22" s="136">
        <v>622200</v>
      </c>
      <c r="I22" s="136">
        <v>2270785</v>
      </c>
      <c r="J22" s="136">
        <v>1884518</v>
      </c>
      <c r="K22" s="136">
        <v>709794</v>
      </c>
      <c r="L22" s="136">
        <v>8312464</v>
      </c>
      <c r="M22" s="136">
        <f t="shared" si="2"/>
        <v>1749980</v>
      </c>
      <c r="N22" s="136">
        <f t="shared" si="3"/>
        <v>496240</v>
      </c>
      <c r="O22" s="136">
        <v>164237</v>
      </c>
      <c r="P22" s="136">
        <v>15188</v>
      </c>
      <c r="Q22" s="136">
        <v>59100</v>
      </c>
      <c r="R22" s="136">
        <v>252857</v>
      </c>
      <c r="S22" s="136">
        <v>629743</v>
      </c>
      <c r="T22" s="136">
        <v>4858</v>
      </c>
      <c r="U22" s="136">
        <v>1253740</v>
      </c>
      <c r="V22" s="136">
        <f aca="true" t="shared" si="21" ref="V22:AA22">+SUM(D22,M22)</f>
        <v>13873287</v>
      </c>
      <c r="W22" s="136">
        <f t="shared" si="21"/>
        <v>4307083</v>
      </c>
      <c r="X22" s="136">
        <f t="shared" si="21"/>
        <v>316189</v>
      </c>
      <c r="Y22" s="136">
        <f t="shared" si="21"/>
        <v>71300</v>
      </c>
      <c r="Z22" s="136">
        <f t="shared" si="21"/>
        <v>681300</v>
      </c>
      <c r="AA22" s="136">
        <f t="shared" si="21"/>
        <v>2523642</v>
      </c>
      <c r="AB22" s="136">
        <v>2514261</v>
      </c>
      <c r="AC22" s="136">
        <f t="shared" si="5"/>
        <v>714652</v>
      </c>
      <c r="AD22" s="136">
        <f t="shared" si="6"/>
        <v>9566204</v>
      </c>
    </row>
    <row r="23" spans="1:30" s="139" customFormat="1" ht="12" customHeight="1">
      <c r="A23" s="134" t="s">
        <v>352</v>
      </c>
      <c r="B23" s="135" t="s">
        <v>353</v>
      </c>
      <c r="C23" s="134" t="s">
        <v>285</v>
      </c>
      <c r="D23" s="136">
        <f t="shared" si="0"/>
        <v>21325407</v>
      </c>
      <c r="E23" s="136">
        <f t="shared" si="1"/>
        <v>10078323</v>
      </c>
      <c r="F23" s="136">
        <v>2327152</v>
      </c>
      <c r="G23" s="136">
        <v>12371</v>
      </c>
      <c r="H23" s="136">
        <v>3888600</v>
      </c>
      <c r="I23" s="136">
        <v>2075535</v>
      </c>
      <c r="J23" s="136">
        <v>4360163</v>
      </c>
      <c r="K23" s="136">
        <v>1774665</v>
      </c>
      <c r="L23" s="136">
        <v>11247084</v>
      </c>
      <c r="M23" s="136">
        <f t="shared" si="2"/>
        <v>1063685</v>
      </c>
      <c r="N23" s="136">
        <f t="shared" si="3"/>
        <v>46884</v>
      </c>
      <c r="O23" s="136">
        <v>0</v>
      </c>
      <c r="P23" s="136">
        <v>0</v>
      </c>
      <c r="Q23" s="136">
        <v>0</v>
      </c>
      <c r="R23" s="136">
        <v>42134</v>
      </c>
      <c r="S23" s="136">
        <v>795205</v>
      </c>
      <c r="T23" s="136">
        <v>4750</v>
      </c>
      <c r="U23" s="136">
        <v>1016801</v>
      </c>
      <c r="V23" s="136">
        <f aca="true" t="shared" si="22" ref="V23:AA23">+SUM(D23,M23)</f>
        <v>22389092</v>
      </c>
      <c r="W23" s="136">
        <f t="shared" si="22"/>
        <v>10125207</v>
      </c>
      <c r="X23" s="136">
        <f t="shared" si="22"/>
        <v>2327152</v>
      </c>
      <c r="Y23" s="136">
        <f t="shared" si="22"/>
        <v>12371</v>
      </c>
      <c r="Z23" s="136">
        <f t="shared" si="22"/>
        <v>3888600</v>
      </c>
      <c r="AA23" s="136">
        <f t="shared" si="22"/>
        <v>2117669</v>
      </c>
      <c r="AB23" s="136">
        <v>5155368</v>
      </c>
      <c r="AC23" s="136">
        <f t="shared" si="5"/>
        <v>1779415</v>
      </c>
      <c r="AD23" s="136">
        <f t="shared" si="6"/>
        <v>12263885</v>
      </c>
    </row>
    <row r="24" spans="1:30" s="139" customFormat="1" ht="12" customHeight="1">
      <c r="A24" s="134" t="s">
        <v>465</v>
      </c>
      <c r="B24" s="135" t="s">
        <v>466</v>
      </c>
      <c r="C24" s="134" t="s">
        <v>467</v>
      </c>
      <c r="D24" s="136">
        <f t="shared" si="0"/>
        <v>9270644</v>
      </c>
      <c r="E24" s="136">
        <f t="shared" si="1"/>
        <v>2057288</v>
      </c>
      <c r="F24" s="136">
        <v>512259</v>
      </c>
      <c r="G24" s="136">
        <v>9310</v>
      </c>
      <c r="H24" s="136">
        <v>29000</v>
      </c>
      <c r="I24" s="136">
        <v>1062534</v>
      </c>
      <c r="J24" s="136">
        <v>3117184</v>
      </c>
      <c r="K24" s="136">
        <v>444185</v>
      </c>
      <c r="L24" s="136">
        <v>7213356</v>
      </c>
      <c r="M24" s="136">
        <f t="shared" si="2"/>
        <v>1459393</v>
      </c>
      <c r="N24" s="136">
        <f t="shared" si="3"/>
        <v>477339</v>
      </c>
      <c r="O24" s="136">
        <v>312212</v>
      </c>
      <c r="P24" s="136">
        <v>147</v>
      </c>
      <c r="Q24" s="136">
        <v>0</v>
      </c>
      <c r="R24" s="136">
        <v>27506</v>
      </c>
      <c r="S24" s="136">
        <v>591918</v>
      </c>
      <c r="T24" s="136">
        <v>137474</v>
      </c>
      <c r="U24" s="136">
        <v>982054</v>
      </c>
      <c r="V24" s="136">
        <f aca="true" t="shared" si="23" ref="V24:AA24">+SUM(D24,M24)</f>
        <v>10730037</v>
      </c>
      <c r="W24" s="136">
        <f t="shared" si="23"/>
        <v>2534627</v>
      </c>
      <c r="X24" s="136">
        <f t="shared" si="23"/>
        <v>824471</v>
      </c>
      <c r="Y24" s="136">
        <f t="shared" si="23"/>
        <v>9457</v>
      </c>
      <c r="Z24" s="136">
        <f t="shared" si="23"/>
        <v>29000</v>
      </c>
      <c r="AA24" s="136">
        <f t="shared" si="23"/>
        <v>1090040</v>
      </c>
      <c r="AB24" s="136">
        <v>3709102</v>
      </c>
      <c r="AC24" s="136">
        <f t="shared" si="5"/>
        <v>581659</v>
      </c>
      <c r="AD24" s="136">
        <f t="shared" si="6"/>
        <v>8195410</v>
      </c>
    </row>
    <row r="25" spans="1:30" s="139" customFormat="1" ht="12" customHeight="1">
      <c r="A25" s="134" t="s">
        <v>314</v>
      </c>
      <c r="B25" s="135" t="s">
        <v>315</v>
      </c>
      <c r="C25" s="134" t="s">
        <v>285</v>
      </c>
      <c r="D25" s="136">
        <f t="shared" si="0"/>
        <v>12077367</v>
      </c>
      <c r="E25" s="136">
        <f t="shared" si="1"/>
        <v>3087568</v>
      </c>
      <c r="F25" s="136">
        <v>14719</v>
      </c>
      <c r="G25" s="136">
        <v>2619</v>
      </c>
      <c r="H25" s="136">
        <v>323600</v>
      </c>
      <c r="I25" s="136">
        <v>1780389</v>
      </c>
      <c r="J25" s="136">
        <v>2653273</v>
      </c>
      <c r="K25" s="136">
        <v>966241</v>
      </c>
      <c r="L25" s="136">
        <v>8989799</v>
      </c>
      <c r="M25" s="136">
        <f t="shared" si="2"/>
        <v>1544067</v>
      </c>
      <c r="N25" s="136">
        <f t="shared" si="3"/>
        <v>244843</v>
      </c>
      <c r="O25" s="136">
        <v>8693</v>
      </c>
      <c r="P25" s="136">
        <v>8599</v>
      </c>
      <c r="Q25" s="136">
        <v>0</v>
      </c>
      <c r="R25" s="136">
        <v>155914</v>
      </c>
      <c r="S25" s="136">
        <v>694110</v>
      </c>
      <c r="T25" s="136">
        <v>71637</v>
      </c>
      <c r="U25" s="136">
        <v>1299224</v>
      </c>
      <c r="V25" s="136">
        <f aca="true" t="shared" si="24" ref="V25:AA25">+SUM(D25,M25)</f>
        <v>13621434</v>
      </c>
      <c r="W25" s="136">
        <f t="shared" si="24"/>
        <v>3332411</v>
      </c>
      <c r="X25" s="136">
        <f t="shared" si="24"/>
        <v>23412</v>
      </c>
      <c r="Y25" s="136">
        <f t="shared" si="24"/>
        <v>11218</v>
      </c>
      <c r="Z25" s="136">
        <f t="shared" si="24"/>
        <v>323600</v>
      </c>
      <c r="AA25" s="136">
        <f t="shared" si="24"/>
        <v>1936303</v>
      </c>
      <c r="AB25" s="136">
        <v>3347383</v>
      </c>
      <c r="AC25" s="136">
        <f t="shared" si="5"/>
        <v>1037878</v>
      </c>
      <c r="AD25" s="136">
        <f t="shared" si="6"/>
        <v>10289023</v>
      </c>
    </row>
    <row r="26" spans="1:30" s="139" customFormat="1" ht="12" customHeight="1">
      <c r="A26" s="134" t="s">
        <v>316</v>
      </c>
      <c r="B26" s="135" t="s">
        <v>317</v>
      </c>
      <c r="C26" s="134" t="s">
        <v>285</v>
      </c>
      <c r="D26" s="136">
        <f t="shared" si="0"/>
        <v>21778275</v>
      </c>
      <c r="E26" s="136">
        <f t="shared" si="1"/>
        <v>6628127</v>
      </c>
      <c r="F26" s="136">
        <v>24873</v>
      </c>
      <c r="G26" s="136">
        <v>38781</v>
      </c>
      <c r="H26" s="136">
        <v>76200</v>
      </c>
      <c r="I26" s="136">
        <v>4788544</v>
      </c>
      <c r="J26" s="136">
        <v>5558837</v>
      </c>
      <c r="K26" s="136">
        <v>1699729</v>
      </c>
      <c r="L26" s="136">
        <v>15150148</v>
      </c>
      <c r="M26" s="136">
        <f t="shared" si="2"/>
        <v>5019003</v>
      </c>
      <c r="N26" s="136">
        <f t="shared" si="3"/>
        <v>1319787</v>
      </c>
      <c r="O26" s="136">
        <v>7821</v>
      </c>
      <c r="P26" s="136">
        <v>4607</v>
      </c>
      <c r="Q26" s="136">
        <v>124300</v>
      </c>
      <c r="R26" s="136">
        <v>1002684</v>
      </c>
      <c r="S26" s="136">
        <v>2718118</v>
      </c>
      <c r="T26" s="136">
        <v>180375</v>
      </c>
      <c r="U26" s="136">
        <v>3699216</v>
      </c>
      <c r="V26" s="136">
        <f aca="true" t="shared" si="25" ref="V26:AA26">+SUM(D26,M26)</f>
        <v>26797278</v>
      </c>
      <c r="W26" s="136">
        <f t="shared" si="25"/>
        <v>7947914</v>
      </c>
      <c r="X26" s="136">
        <f t="shared" si="25"/>
        <v>32694</v>
      </c>
      <c r="Y26" s="136">
        <f t="shared" si="25"/>
        <v>43388</v>
      </c>
      <c r="Z26" s="136">
        <f t="shared" si="25"/>
        <v>200500</v>
      </c>
      <c r="AA26" s="136">
        <f t="shared" si="25"/>
        <v>5791228</v>
      </c>
      <c r="AB26" s="136">
        <v>8276955</v>
      </c>
      <c r="AC26" s="136">
        <f t="shared" si="5"/>
        <v>1880104</v>
      </c>
      <c r="AD26" s="136">
        <f t="shared" si="6"/>
        <v>18849364</v>
      </c>
    </row>
    <row r="27" spans="1:30" s="139" customFormat="1" ht="12" customHeight="1">
      <c r="A27" s="134" t="s">
        <v>473</v>
      </c>
      <c r="B27" s="135" t="s">
        <v>474</v>
      </c>
      <c r="C27" s="134" t="s">
        <v>475</v>
      </c>
      <c r="D27" s="136">
        <f t="shared" si="0"/>
        <v>27890982</v>
      </c>
      <c r="E27" s="136">
        <f t="shared" si="1"/>
        <v>5870776</v>
      </c>
      <c r="F27" s="136">
        <v>445300</v>
      </c>
      <c r="G27" s="136">
        <v>43236</v>
      </c>
      <c r="H27" s="136">
        <v>494168</v>
      </c>
      <c r="I27" s="136">
        <v>2972114</v>
      </c>
      <c r="J27" s="136">
        <v>4921394</v>
      </c>
      <c r="K27" s="136">
        <v>1915958</v>
      </c>
      <c r="L27" s="136">
        <v>22020206</v>
      </c>
      <c r="M27" s="136">
        <f t="shared" si="2"/>
        <v>4943047</v>
      </c>
      <c r="N27" s="136">
        <f t="shared" si="3"/>
        <v>1070432</v>
      </c>
      <c r="O27" s="136">
        <v>47578</v>
      </c>
      <c r="P27" s="136">
        <v>50043</v>
      </c>
      <c r="Q27" s="136">
        <v>73496</v>
      </c>
      <c r="R27" s="136">
        <v>732396</v>
      </c>
      <c r="S27" s="136">
        <v>1491399</v>
      </c>
      <c r="T27" s="136">
        <v>166919</v>
      </c>
      <c r="U27" s="136">
        <v>3872615</v>
      </c>
      <c r="V27" s="136">
        <f aca="true" t="shared" si="26" ref="V27:AA27">+SUM(D27,M27)</f>
        <v>32834029</v>
      </c>
      <c r="W27" s="136">
        <f t="shared" si="26"/>
        <v>6941208</v>
      </c>
      <c r="X27" s="136">
        <f t="shared" si="26"/>
        <v>492878</v>
      </c>
      <c r="Y27" s="136">
        <f t="shared" si="26"/>
        <v>93279</v>
      </c>
      <c r="Z27" s="136">
        <f t="shared" si="26"/>
        <v>567664</v>
      </c>
      <c r="AA27" s="136">
        <f t="shared" si="26"/>
        <v>3704510</v>
      </c>
      <c r="AB27" s="136">
        <v>6412793</v>
      </c>
      <c r="AC27" s="136">
        <f t="shared" si="5"/>
        <v>2082877</v>
      </c>
      <c r="AD27" s="136">
        <f t="shared" si="6"/>
        <v>25892821</v>
      </c>
    </row>
    <row r="28" spans="1:30" s="139" customFormat="1" ht="12" customHeight="1">
      <c r="A28" s="134" t="s">
        <v>478</v>
      </c>
      <c r="B28" s="135" t="s">
        <v>479</v>
      </c>
      <c r="C28" s="134" t="s">
        <v>480</v>
      </c>
      <c r="D28" s="136">
        <f t="shared" si="0"/>
        <v>46722447</v>
      </c>
      <c r="E28" s="136">
        <f t="shared" si="1"/>
        <v>12081219</v>
      </c>
      <c r="F28" s="136">
        <v>1266245</v>
      </c>
      <c r="G28" s="136">
        <v>92053</v>
      </c>
      <c r="H28" s="136">
        <v>4189700</v>
      </c>
      <c r="I28" s="136">
        <v>4032179</v>
      </c>
      <c r="J28" s="136">
        <v>6028104</v>
      </c>
      <c r="K28" s="136">
        <v>2501042</v>
      </c>
      <c r="L28" s="136">
        <v>34641228</v>
      </c>
      <c r="M28" s="136">
        <f t="shared" si="2"/>
        <v>6540956</v>
      </c>
      <c r="N28" s="136">
        <f t="shared" si="3"/>
        <v>1070065</v>
      </c>
      <c r="O28" s="136">
        <v>119513</v>
      </c>
      <c r="P28" s="136">
        <v>20992</v>
      </c>
      <c r="Q28" s="136">
        <v>0</v>
      </c>
      <c r="R28" s="136">
        <v>518837</v>
      </c>
      <c r="S28" s="136">
        <v>2205017</v>
      </c>
      <c r="T28" s="136">
        <v>410723</v>
      </c>
      <c r="U28" s="136">
        <v>5470891</v>
      </c>
      <c r="V28" s="136">
        <f aca="true" t="shared" si="27" ref="V28:AA28">+SUM(D28,M28)</f>
        <v>53263403</v>
      </c>
      <c r="W28" s="136">
        <f t="shared" si="27"/>
        <v>13151284</v>
      </c>
      <c r="X28" s="136">
        <f t="shared" si="27"/>
        <v>1385758</v>
      </c>
      <c r="Y28" s="136">
        <f t="shared" si="27"/>
        <v>113045</v>
      </c>
      <c r="Z28" s="136">
        <f t="shared" si="27"/>
        <v>4189700</v>
      </c>
      <c r="AA28" s="136">
        <f t="shared" si="27"/>
        <v>4551016</v>
      </c>
      <c r="AB28" s="136">
        <v>8233121</v>
      </c>
      <c r="AC28" s="136">
        <f t="shared" si="5"/>
        <v>2911765</v>
      </c>
      <c r="AD28" s="136">
        <f t="shared" si="6"/>
        <v>40112119</v>
      </c>
    </row>
    <row r="29" spans="1:30" s="139" customFormat="1" ht="12" customHeight="1">
      <c r="A29" s="134" t="s">
        <v>481</v>
      </c>
      <c r="B29" s="135" t="s">
        <v>482</v>
      </c>
      <c r="C29" s="134" t="s">
        <v>483</v>
      </c>
      <c r="D29" s="136">
        <f t="shared" si="0"/>
        <v>96457593.30078572</v>
      </c>
      <c r="E29" s="136">
        <f t="shared" si="1"/>
        <v>20183307</v>
      </c>
      <c r="F29" s="136">
        <v>130070</v>
      </c>
      <c r="G29" s="136">
        <v>81832</v>
      </c>
      <c r="H29" s="136">
        <v>1740795</v>
      </c>
      <c r="I29" s="136">
        <v>10314190</v>
      </c>
      <c r="J29" s="136">
        <v>9492533</v>
      </c>
      <c r="K29" s="136">
        <v>7916420</v>
      </c>
      <c r="L29" s="136">
        <v>76274286.30078572</v>
      </c>
      <c r="M29" s="136">
        <f t="shared" si="2"/>
        <v>10341923</v>
      </c>
      <c r="N29" s="136">
        <f t="shared" si="3"/>
        <v>1199074</v>
      </c>
      <c r="O29" s="136">
        <v>46909</v>
      </c>
      <c r="P29" s="136">
        <v>24896</v>
      </c>
      <c r="Q29" s="136">
        <v>43897</v>
      </c>
      <c r="R29" s="136">
        <v>687198</v>
      </c>
      <c r="S29" s="136">
        <v>3676746</v>
      </c>
      <c r="T29" s="136">
        <v>396174</v>
      </c>
      <c r="U29" s="136">
        <v>9142849</v>
      </c>
      <c r="V29" s="136">
        <f aca="true" t="shared" si="28" ref="V29:AA29">+SUM(D29,M29)</f>
        <v>106799516.30078572</v>
      </c>
      <c r="W29" s="136">
        <f t="shared" si="28"/>
        <v>21382381</v>
      </c>
      <c r="X29" s="136">
        <f t="shared" si="28"/>
        <v>176979</v>
      </c>
      <c r="Y29" s="136">
        <f t="shared" si="28"/>
        <v>106728</v>
      </c>
      <c r="Z29" s="136">
        <f t="shared" si="28"/>
        <v>1784692</v>
      </c>
      <c r="AA29" s="136">
        <f t="shared" si="28"/>
        <v>11001388</v>
      </c>
      <c r="AB29" s="136">
        <v>13169279</v>
      </c>
      <c r="AC29" s="136">
        <f t="shared" si="5"/>
        <v>8312594</v>
      </c>
      <c r="AD29" s="136">
        <f t="shared" si="6"/>
        <v>85417135.30078572</v>
      </c>
    </row>
    <row r="30" spans="1:30" s="139" customFormat="1" ht="12" customHeight="1">
      <c r="A30" s="134" t="s">
        <v>488</v>
      </c>
      <c r="B30" s="135" t="s">
        <v>489</v>
      </c>
      <c r="C30" s="134" t="s">
        <v>490</v>
      </c>
      <c r="D30" s="136">
        <f t="shared" si="0"/>
        <v>30922374</v>
      </c>
      <c r="E30" s="136">
        <f t="shared" si="1"/>
        <v>7222953</v>
      </c>
      <c r="F30" s="136">
        <v>221524</v>
      </c>
      <c r="G30" s="136">
        <v>304521</v>
      </c>
      <c r="H30" s="136">
        <v>2162300</v>
      </c>
      <c r="I30" s="136">
        <v>2755354</v>
      </c>
      <c r="J30" s="136">
        <v>4047677</v>
      </c>
      <c r="K30" s="136">
        <v>1779254</v>
      </c>
      <c r="L30" s="136">
        <v>23699421</v>
      </c>
      <c r="M30" s="136">
        <f t="shared" si="2"/>
        <v>5926618</v>
      </c>
      <c r="N30" s="136">
        <f t="shared" si="3"/>
        <v>814252</v>
      </c>
      <c r="O30" s="136">
        <v>66967</v>
      </c>
      <c r="P30" s="136">
        <v>110196</v>
      </c>
      <c r="Q30" s="136">
        <v>47900</v>
      </c>
      <c r="R30" s="136">
        <v>349908</v>
      </c>
      <c r="S30" s="136">
        <v>2061530</v>
      </c>
      <c r="T30" s="136">
        <v>239281</v>
      </c>
      <c r="U30" s="136">
        <v>5112366</v>
      </c>
      <c r="V30" s="136">
        <f aca="true" t="shared" si="29" ref="V30:AA30">+SUM(D30,M30)</f>
        <v>36848992</v>
      </c>
      <c r="W30" s="136">
        <f t="shared" si="29"/>
        <v>8037205</v>
      </c>
      <c r="X30" s="136">
        <f t="shared" si="29"/>
        <v>288491</v>
      </c>
      <c r="Y30" s="136">
        <f t="shared" si="29"/>
        <v>414717</v>
      </c>
      <c r="Z30" s="136">
        <f t="shared" si="29"/>
        <v>2210200</v>
      </c>
      <c r="AA30" s="136">
        <f t="shared" si="29"/>
        <v>3105262</v>
      </c>
      <c r="AB30" s="136">
        <v>6109207</v>
      </c>
      <c r="AC30" s="136">
        <f t="shared" si="5"/>
        <v>2018535</v>
      </c>
      <c r="AD30" s="136">
        <f t="shared" si="6"/>
        <v>28811787</v>
      </c>
    </row>
    <row r="31" spans="1:30" s="139" customFormat="1" ht="12" customHeight="1">
      <c r="A31" s="134" t="s">
        <v>494</v>
      </c>
      <c r="B31" s="135" t="s">
        <v>497</v>
      </c>
      <c r="C31" s="134" t="s">
        <v>490</v>
      </c>
      <c r="D31" s="136">
        <f t="shared" si="0"/>
        <v>17013103</v>
      </c>
      <c r="E31" s="136">
        <f t="shared" si="1"/>
        <v>3771178</v>
      </c>
      <c r="F31" s="136">
        <v>48708</v>
      </c>
      <c r="G31" s="136">
        <v>11342</v>
      </c>
      <c r="H31" s="136">
        <v>0</v>
      </c>
      <c r="I31" s="136">
        <v>2622720</v>
      </c>
      <c r="J31" s="136">
        <v>2759906</v>
      </c>
      <c r="K31" s="136">
        <v>1088408</v>
      </c>
      <c r="L31" s="136">
        <v>13241925</v>
      </c>
      <c r="M31" s="136">
        <f t="shared" si="2"/>
        <v>3444091</v>
      </c>
      <c r="N31" s="136">
        <f t="shared" si="3"/>
        <v>1373679</v>
      </c>
      <c r="O31" s="136">
        <v>105</v>
      </c>
      <c r="P31" s="136">
        <v>1000</v>
      </c>
      <c r="Q31" s="136">
        <v>517800</v>
      </c>
      <c r="R31" s="136">
        <v>676215</v>
      </c>
      <c r="S31" s="136">
        <v>1230660</v>
      </c>
      <c r="T31" s="136">
        <v>178559</v>
      </c>
      <c r="U31" s="136">
        <v>2070412</v>
      </c>
      <c r="V31" s="136">
        <f aca="true" t="shared" si="30" ref="V31:AA31">+SUM(D31,M31)</f>
        <v>20457194</v>
      </c>
      <c r="W31" s="136">
        <f t="shared" si="30"/>
        <v>5144857</v>
      </c>
      <c r="X31" s="136">
        <f t="shared" si="30"/>
        <v>48813</v>
      </c>
      <c r="Y31" s="136">
        <f t="shared" si="30"/>
        <v>12342</v>
      </c>
      <c r="Z31" s="136">
        <f t="shared" si="30"/>
        <v>517800</v>
      </c>
      <c r="AA31" s="136">
        <f t="shared" si="30"/>
        <v>3298935</v>
      </c>
      <c r="AB31" s="136">
        <v>3990566</v>
      </c>
      <c r="AC31" s="136">
        <f t="shared" si="5"/>
        <v>1266967</v>
      </c>
      <c r="AD31" s="136">
        <f t="shared" si="6"/>
        <v>15312337</v>
      </c>
    </row>
    <row r="32" spans="1:30" s="139" customFormat="1" ht="12" customHeight="1">
      <c r="A32" s="134" t="s">
        <v>499</v>
      </c>
      <c r="B32" s="135" t="s">
        <v>500</v>
      </c>
      <c r="C32" s="134" t="s">
        <v>475</v>
      </c>
      <c r="D32" s="136">
        <f t="shared" si="0"/>
        <v>38593173</v>
      </c>
      <c r="E32" s="136">
        <f t="shared" si="1"/>
        <v>12426384</v>
      </c>
      <c r="F32" s="136">
        <v>48768</v>
      </c>
      <c r="G32" s="136">
        <v>146020</v>
      </c>
      <c r="H32" s="136">
        <v>1625100</v>
      </c>
      <c r="I32" s="136">
        <v>6199382</v>
      </c>
      <c r="J32" s="136">
        <v>3680264</v>
      </c>
      <c r="K32" s="136">
        <v>4407114</v>
      </c>
      <c r="L32" s="136">
        <v>26166789</v>
      </c>
      <c r="M32" s="136">
        <f t="shared" si="2"/>
        <v>4460189</v>
      </c>
      <c r="N32" s="136">
        <f t="shared" si="3"/>
        <v>1254818</v>
      </c>
      <c r="O32" s="136">
        <v>2016</v>
      </c>
      <c r="P32" s="136">
        <v>4166</v>
      </c>
      <c r="Q32" s="136">
        <v>58600</v>
      </c>
      <c r="R32" s="136">
        <v>1134282</v>
      </c>
      <c r="S32" s="136">
        <v>1325997</v>
      </c>
      <c r="T32" s="136">
        <v>55754</v>
      </c>
      <c r="U32" s="136">
        <v>3205371</v>
      </c>
      <c r="V32" s="136">
        <f aca="true" t="shared" si="31" ref="V32:AA32">+SUM(D32,M32)</f>
        <v>43053362</v>
      </c>
      <c r="W32" s="136">
        <f t="shared" si="31"/>
        <v>13681202</v>
      </c>
      <c r="X32" s="136">
        <f t="shared" si="31"/>
        <v>50784</v>
      </c>
      <c r="Y32" s="136">
        <f t="shared" si="31"/>
        <v>150186</v>
      </c>
      <c r="Z32" s="136">
        <f t="shared" si="31"/>
        <v>1683700</v>
      </c>
      <c r="AA32" s="136">
        <f t="shared" si="31"/>
        <v>7333664</v>
      </c>
      <c r="AB32" s="136">
        <v>5006261</v>
      </c>
      <c r="AC32" s="136">
        <f t="shared" si="5"/>
        <v>4462868</v>
      </c>
      <c r="AD32" s="136">
        <f t="shared" si="6"/>
        <v>29372160</v>
      </c>
    </row>
    <row r="33" spans="1:30" s="139" customFormat="1" ht="12" customHeight="1">
      <c r="A33" s="134" t="s">
        <v>359</v>
      </c>
      <c r="B33" s="135" t="s">
        <v>360</v>
      </c>
      <c r="C33" s="134" t="s">
        <v>285</v>
      </c>
      <c r="D33" s="136">
        <f t="shared" si="0"/>
        <v>116991844</v>
      </c>
      <c r="E33" s="136">
        <f t="shared" si="1"/>
        <v>24175737</v>
      </c>
      <c r="F33" s="136">
        <v>1270890</v>
      </c>
      <c r="G33" s="136">
        <v>162424</v>
      </c>
      <c r="H33" s="136">
        <v>2671900</v>
      </c>
      <c r="I33" s="136">
        <v>12412710</v>
      </c>
      <c r="J33" s="136">
        <v>11727384</v>
      </c>
      <c r="K33" s="136">
        <v>7657813</v>
      </c>
      <c r="L33" s="136">
        <v>92816107</v>
      </c>
      <c r="M33" s="136">
        <f t="shared" si="2"/>
        <v>9247361</v>
      </c>
      <c r="N33" s="136">
        <f t="shared" si="3"/>
        <v>1536908</v>
      </c>
      <c r="O33" s="136">
        <v>27847</v>
      </c>
      <c r="P33" s="136">
        <v>16546</v>
      </c>
      <c r="Q33" s="136">
        <v>671200</v>
      </c>
      <c r="R33" s="136">
        <v>600347</v>
      </c>
      <c r="S33" s="136">
        <v>886856</v>
      </c>
      <c r="T33" s="136">
        <v>220968</v>
      </c>
      <c r="U33" s="136">
        <v>7710453</v>
      </c>
      <c r="V33" s="136">
        <f aca="true" t="shared" si="32" ref="V33:AA33">+SUM(D33,M33)</f>
        <v>126239205</v>
      </c>
      <c r="W33" s="136">
        <f t="shared" si="32"/>
        <v>25712645</v>
      </c>
      <c r="X33" s="136">
        <f t="shared" si="32"/>
        <v>1298737</v>
      </c>
      <c r="Y33" s="136">
        <f t="shared" si="32"/>
        <v>178970</v>
      </c>
      <c r="Z33" s="136">
        <f t="shared" si="32"/>
        <v>3343100</v>
      </c>
      <c r="AA33" s="136">
        <f t="shared" si="32"/>
        <v>13013057</v>
      </c>
      <c r="AB33" s="136">
        <v>12614240</v>
      </c>
      <c r="AC33" s="136">
        <f t="shared" si="5"/>
        <v>7878781</v>
      </c>
      <c r="AD33" s="136">
        <f t="shared" si="6"/>
        <v>100526560</v>
      </c>
    </row>
    <row r="34" spans="1:30" s="139" customFormat="1" ht="12" customHeight="1">
      <c r="A34" s="134" t="s">
        <v>322</v>
      </c>
      <c r="B34" s="135" t="s">
        <v>362</v>
      </c>
      <c r="C34" s="134" t="s">
        <v>285</v>
      </c>
      <c r="D34" s="136">
        <f t="shared" si="0"/>
        <v>81647609</v>
      </c>
      <c r="E34" s="136">
        <f t="shared" si="1"/>
        <v>24318664</v>
      </c>
      <c r="F34" s="136">
        <v>2077576</v>
      </c>
      <c r="G34" s="136">
        <v>52007</v>
      </c>
      <c r="H34" s="136">
        <v>10113337</v>
      </c>
      <c r="I34" s="136">
        <v>8297621</v>
      </c>
      <c r="J34" s="136">
        <v>5361394</v>
      </c>
      <c r="K34" s="136">
        <v>3778123</v>
      </c>
      <c r="L34" s="136">
        <v>57328945</v>
      </c>
      <c r="M34" s="136">
        <f t="shared" si="2"/>
        <v>6060710</v>
      </c>
      <c r="N34" s="136">
        <f t="shared" si="3"/>
        <v>2176835</v>
      </c>
      <c r="O34" s="136">
        <v>2781</v>
      </c>
      <c r="P34" s="136">
        <v>61455</v>
      </c>
      <c r="Q34" s="136">
        <v>401100</v>
      </c>
      <c r="R34" s="136">
        <v>1485620</v>
      </c>
      <c r="S34" s="136">
        <v>878329</v>
      </c>
      <c r="T34" s="136">
        <v>225879</v>
      </c>
      <c r="U34" s="136">
        <v>3883875</v>
      </c>
      <c r="V34" s="136">
        <f aca="true" t="shared" si="33" ref="V34:AA34">+SUM(D34,M34)</f>
        <v>87708319</v>
      </c>
      <c r="W34" s="136">
        <f t="shared" si="33"/>
        <v>26495499</v>
      </c>
      <c r="X34" s="136">
        <f t="shared" si="33"/>
        <v>2080357</v>
      </c>
      <c r="Y34" s="136">
        <f t="shared" si="33"/>
        <v>113462</v>
      </c>
      <c r="Z34" s="136">
        <f t="shared" si="33"/>
        <v>10514437</v>
      </c>
      <c r="AA34" s="136">
        <f t="shared" si="33"/>
        <v>9783241</v>
      </c>
      <c r="AB34" s="136">
        <v>6239723</v>
      </c>
      <c r="AC34" s="136">
        <f t="shared" si="5"/>
        <v>4004002</v>
      </c>
      <c r="AD34" s="136">
        <f t="shared" si="6"/>
        <v>61212820</v>
      </c>
    </row>
    <row r="35" spans="1:30" s="139" customFormat="1" ht="12" customHeight="1">
      <c r="A35" s="134" t="s">
        <v>514</v>
      </c>
      <c r="B35" s="135" t="s">
        <v>515</v>
      </c>
      <c r="C35" s="134" t="s">
        <v>516</v>
      </c>
      <c r="D35" s="136">
        <f t="shared" si="0"/>
        <v>21135767</v>
      </c>
      <c r="E35" s="136">
        <f t="shared" si="1"/>
        <v>3627704</v>
      </c>
      <c r="F35" s="136">
        <v>44721</v>
      </c>
      <c r="G35" s="136">
        <v>49239</v>
      </c>
      <c r="H35" s="136">
        <v>374495</v>
      </c>
      <c r="I35" s="136">
        <v>2608856</v>
      </c>
      <c r="J35" s="136">
        <v>1600079</v>
      </c>
      <c r="K35" s="136">
        <v>550393</v>
      </c>
      <c r="L35" s="136">
        <v>17508063</v>
      </c>
      <c r="M35" s="136">
        <f t="shared" si="2"/>
        <v>5891669</v>
      </c>
      <c r="N35" s="136">
        <f t="shared" si="3"/>
        <v>801604</v>
      </c>
      <c r="O35" s="136">
        <v>38303</v>
      </c>
      <c r="P35" s="136">
        <v>7275</v>
      </c>
      <c r="Q35" s="136">
        <v>39400</v>
      </c>
      <c r="R35" s="136">
        <v>617755</v>
      </c>
      <c r="S35" s="136">
        <v>1743252</v>
      </c>
      <c r="T35" s="136">
        <v>98871</v>
      </c>
      <c r="U35" s="136">
        <v>5090065</v>
      </c>
      <c r="V35" s="136">
        <f aca="true" t="shared" si="34" ref="V35:AA35">+SUM(D35,M35)</f>
        <v>27027436</v>
      </c>
      <c r="W35" s="136">
        <f t="shared" si="34"/>
        <v>4429308</v>
      </c>
      <c r="X35" s="136">
        <f t="shared" si="34"/>
        <v>83024</v>
      </c>
      <c r="Y35" s="136">
        <f t="shared" si="34"/>
        <v>56514</v>
      </c>
      <c r="Z35" s="136">
        <f t="shared" si="34"/>
        <v>413895</v>
      </c>
      <c r="AA35" s="136">
        <f t="shared" si="34"/>
        <v>3226611</v>
      </c>
      <c r="AB35" s="136">
        <v>3343331</v>
      </c>
      <c r="AC35" s="136">
        <f t="shared" si="5"/>
        <v>649264</v>
      </c>
      <c r="AD35" s="136">
        <f t="shared" si="6"/>
        <v>22598128</v>
      </c>
    </row>
    <row r="36" spans="1:30" s="139" customFormat="1" ht="12" customHeight="1">
      <c r="A36" s="134" t="s">
        <v>323</v>
      </c>
      <c r="B36" s="135" t="s">
        <v>324</v>
      </c>
      <c r="C36" s="134" t="s">
        <v>285</v>
      </c>
      <c r="D36" s="136">
        <f t="shared" si="0"/>
        <v>15003773</v>
      </c>
      <c r="E36" s="136">
        <f t="shared" si="1"/>
        <v>3176015</v>
      </c>
      <c r="F36" s="136">
        <v>85096</v>
      </c>
      <c r="G36" s="136">
        <v>22702</v>
      </c>
      <c r="H36" s="136">
        <v>709200</v>
      </c>
      <c r="I36" s="136">
        <v>1654574</v>
      </c>
      <c r="J36" s="136">
        <v>2499782</v>
      </c>
      <c r="K36" s="136">
        <v>704443</v>
      </c>
      <c r="L36" s="136">
        <v>11827758</v>
      </c>
      <c r="M36" s="136">
        <f t="shared" si="2"/>
        <v>4002071</v>
      </c>
      <c r="N36" s="136">
        <f t="shared" si="3"/>
        <v>427783</v>
      </c>
      <c r="O36" s="136">
        <v>106926</v>
      </c>
      <c r="P36" s="136">
        <v>106850</v>
      </c>
      <c r="Q36" s="136">
        <v>67400</v>
      </c>
      <c r="R36" s="136">
        <v>51823</v>
      </c>
      <c r="S36" s="136">
        <v>2534594</v>
      </c>
      <c r="T36" s="136">
        <v>94784</v>
      </c>
      <c r="U36" s="136">
        <v>3574288</v>
      </c>
      <c r="V36" s="136">
        <f aca="true" t="shared" si="35" ref="V36:AA36">+SUM(D36,M36)</f>
        <v>19005844</v>
      </c>
      <c r="W36" s="136">
        <f t="shared" si="35"/>
        <v>3603798</v>
      </c>
      <c r="X36" s="136">
        <f t="shared" si="35"/>
        <v>192022</v>
      </c>
      <c r="Y36" s="136">
        <f t="shared" si="35"/>
        <v>129552</v>
      </c>
      <c r="Z36" s="136">
        <f t="shared" si="35"/>
        <v>776600</v>
      </c>
      <c r="AA36" s="136">
        <f t="shared" si="35"/>
        <v>1706397</v>
      </c>
      <c r="AB36" s="136">
        <v>5034376</v>
      </c>
      <c r="AC36" s="136">
        <f t="shared" si="5"/>
        <v>799227</v>
      </c>
      <c r="AD36" s="136">
        <f t="shared" si="6"/>
        <v>15402046</v>
      </c>
    </row>
    <row r="37" spans="1:30" s="139" customFormat="1" ht="12" customHeight="1">
      <c r="A37" s="134" t="s">
        <v>364</v>
      </c>
      <c r="B37" s="135" t="s">
        <v>365</v>
      </c>
      <c r="C37" s="134" t="s">
        <v>285</v>
      </c>
      <c r="D37" s="136">
        <f t="shared" si="0"/>
        <v>7798976</v>
      </c>
      <c r="E37" s="136">
        <f t="shared" si="1"/>
        <v>2234121</v>
      </c>
      <c r="F37" s="136">
        <v>3257</v>
      </c>
      <c r="G37" s="136">
        <v>39592</v>
      </c>
      <c r="H37" s="136">
        <v>0</v>
      </c>
      <c r="I37" s="136">
        <v>1774426</v>
      </c>
      <c r="J37" s="136">
        <v>1906376</v>
      </c>
      <c r="K37" s="136">
        <v>416846</v>
      </c>
      <c r="L37" s="136">
        <v>5564855</v>
      </c>
      <c r="M37" s="136">
        <f t="shared" si="2"/>
        <v>1014061</v>
      </c>
      <c r="N37" s="136">
        <f t="shared" si="3"/>
        <v>49125</v>
      </c>
      <c r="O37" s="136">
        <v>498</v>
      </c>
      <c r="P37" s="136">
        <v>498</v>
      </c>
      <c r="Q37" s="136">
        <v>0</v>
      </c>
      <c r="R37" s="136">
        <v>42399</v>
      </c>
      <c r="S37" s="136">
        <v>869141</v>
      </c>
      <c r="T37" s="136">
        <v>5730</v>
      </c>
      <c r="U37" s="136">
        <v>964936</v>
      </c>
      <c r="V37" s="136">
        <f aca="true" t="shared" si="36" ref="V37:AA37">+SUM(D37,M37)</f>
        <v>8813037</v>
      </c>
      <c r="W37" s="136">
        <f t="shared" si="36"/>
        <v>2283246</v>
      </c>
      <c r="X37" s="136">
        <f t="shared" si="36"/>
        <v>3755</v>
      </c>
      <c r="Y37" s="136">
        <f t="shared" si="36"/>
        <v>40090</v>
      </c>
      <c r="Z37" s="136">
        <f t="shared" si="36"/>
        <v>0</v>
      </c>
      <c r="AA37" s="136">
        <f t="shared" si="36"/>
        <v>1816825</v>
      </c>
      <c r="AB37" s="136">
        <v>2775517</v>
      </c>
      <c r="AC37" s="136">
        <f t="shared" si="5"/>
        <v>422576</v>
      </c>
      <c r="AD37" s="136">
        <f t="shared" si="6"/>
        <v>6529791</v>
      </c>
    </row>
    <row r="38" spans="1:30" s="139" customFormat="1" ht="12" customHeight="1">
      <c r="A38" s="134" t="s">
        <v>367</v>
      </c>
      <c r="B38" s="135" t="s">
        <v>368</v>
      </c>
      <c r="C38" s="134" t="s">
        <v>285</v>
      </c>
      <c r="D38" s="136">
        <f t="shared" si="0"/>
        <v>10086620</v>
      </c>
      <c r="E38" s="136">
        <f t="shared" si="1"/>
        <v>3597375</v>
      </c>
      <c r="F38" s="136">
        <v>46945</v>
      </c>
      <c r="G38" s="136">
        <v>19360</v>
      </c>
      <c r="H38" s="136">
        <v>314300</v>
      </c>
      <c r="I38" s="136">
        <v>2056191</v>
      </c>
      <c r="J38" s="136">
        <v>1877589</v>
      </c>
      <c r="K38" s="136">
        <v>1160579</v>
      </c>
      <c r="L38" s="136">
        <v>6489245</v>
      </c>
      <c r="M38" s="136">
        <f t="shared" si="2"/>
        <v>1773624</v>
      </c>
      <c r="N38" s="136">
        <f t="shared" si="3"/>
        <v>402050</v>
      </c>
      <c r="O38" s="136">
        <v>85789</v>
      </c>
      <c r="P38" s="136">
        <v>0</v>
      </c>
      <c r="Q38" s="136">
        <v>38200</v>
      </c>
      <c r="R38" s="136">
        <v>236250</v>
      </c>
      <c r="S38" s="136">
        <v>380546</v>
      </c>
      <c r="T38" s="136">
        <v>41811</v>
      </c>
      <c r="U38" s="136">
        <v>1371574</v>
      </c>
      <c r="V38" s="136">
        <f aca="true" t="shared" si="37" ref="V38:AA38">+SUM(D38,M38)</f>
        <v>11860244</v>
      </c>
      <c r="W38" s="136">
        <f t="shared" si="37"/>
        <v>3999425</v>
      </c>
      <c r="X38" s="136">
        <f t="shared" si="37"/>
        <v>132734</v>
      </c>
      <c r="Y38" s="136">
        <f t="shared" si="37"/>
        <v>19360</v>
      </c>
      <c r="Z38" s="136">
        <f t="shared" si="37"/>
        <v>352500</v>
      </c>
      <c r="AA38" s="136">
        <f t="shared" si="37"/>
        <v>2292441</v>
      </c>
      <c r="AB38" s="136">
        <v>2258135</v>
      </c>
      <c r="AC38" s="136">
        <f t="shared" si="5"/>
        <v>1202390</v>
      </c>
      <c r="AD38" s="136">
        <f t="shared" si="6"/>
        <v>7860819</v>
      </c>
    </row>
    <row r="39" spans="1:30" s="139" customFormat="1" ht="12" customHeight="1">
      <c r="A39" s="134" t="s">
        <v>326</v>
      </c>
      <c r="B39" s="135" t="s">
        <v>327</v>
      </c>
      <c r="C39" s="134" t="s">
        <v>285</v>
      </c>
      <c r="D39" s="136">
        <f t="shared" si="0"/>
        <v>25957954</v>
      </c>
      <c r="E39" s="136">
        <f t="shared" si="1"/>
        <v>6212891</v>
      </c>
      <c r="F39" s="136">
        <v>135386</v>
      </c>
      <c r="G39" s="136">
        <v>24740</v>
      </c>
      <c r="H39" s="136">
        <v>661300</v>
      </c>
      <c r="I39" s="136">
        <v>3942014</v>
      </c>
      <c r="J39" s="136">
        <v>3306050</v>
      </c>
      <c r="K39" s="136">
        <v>1449451</v>
      </c>
      <c r="L39" s="136">
        <v>19745063</v>
      </c>
      <c r="M39" s="136">
        <f t="shared" si="2"/>
        <v>4824142</v>
      </c>
      <c r="N39" s="136">
        <f t="shared" si="3"/>
        <v>485777</v>
      </c>
      <c r="O39" s="136">
        <v>9990</v>
      </c>
      <c r="P39" s="136">
        <v>2450</v>
      </c>
      <c r="Q39" s="136">
        <v>0</v>
      </c>
      <c r="R39" s="136">
        <v>424775</v>
      </c>
      <c r="S39" s="136">
        <v>1824455</v>
      </c>
      <c r="T39" s="136">
        <v>48562</v>
      </c>
      <c r="U39" s="136">
        <v>4338365</v>
      </c>
      <c r="V39" s="136">
        <f aca="true" t="shared" si="38" ref="V39:AA39">+SUM(D39,M39)</f>
        <v>30782096</v>
      </c>
      <c r="W39" s="136">
        <f t="shared" si="38"/>
        <v>6698668</v>
      </c>
      <c r="X39" s="136">
        <f t="shared" si="38"/>
        <v>145376</v>
      </c>
      <c r="Y39" s="136">
        <f t="shared" si="38"/>
        <v>27190</v>
      </c>
      <c r="Z39" s="136">
        <f t="shared" si="38"/>
        <v>661300</v>
      </c>
      <c r="AA39" s="136">
        <f t="shared" si="38"/>
        <v>4366789</v>
      </c>
      <c r="AB39" s="136">
        <v>5130505</v>
      </c>
      <c r="AC39" s="136">
        <f t="shared" si="5"/>
        <v>1498013</v>
      </c>
      <c r="AD39" s="136">
        <f t="shared" si="6"/>
        <v>24083428</v>
      </c>
    </row>
    <row r="40" spans="1:30" s="139" customFormat="1" ht="12" customHeight="1">
      <c r="A40" s="134" t="s">
        <v>329</v>
      </c>
      <c r="B40" s="135" t="s">
        <v>330</v>
      </c>
      <c r="C40" s="134" t="s">
        <v>285</v>
      </c>
      <c r="D40" s="136">
        <f t="shared" si="0"/>
        <v>44019627</v>
      </c>
      <c r="E40" s="136">
        <f t="shared" si="1"/>
        <v>16888184</v>
      </c>
      <c r="F40" s="136">
        <v>1874080</v>
      </c>
      <c r="G40" s="136">
        <v>42944</v>
      </c>
      <c r="H40" s="136">
        <v>7938745</v>
      </c>
      <c r="I40" s="136">
        <v>4861817</v>
      </c>
      <c r="J40" s="136">
        <v>2832639</v>
      </c>
      <c r="K40" s="136">
        <v>2170598</v>
      </c>
      <c r="L40" s="136">
        <v>27131443</v>
      </c>
      <c r="M40" s="136">
        <f t="shared" si="2"/>
        <v>7325931</v>
      </c>
      <c r="N40" s="136">
        <f t="shared" si="3"/>
        <v>1998550</v>
      </c>
      <c r="O40" s="136">
        <v>428982</v>
      </c>
      <c r="P40" s="136">
        <v>13259</v>
      </c>
      <c r="Q40" s="136">
        <v>727000</v>
      </c>
      <c r="R40" s="136">
        <v>771635</v>
      </c>
      <c r="S40" s="136">
        <v>875355</v>
      </c>
      <c r="T40" s="136">
        <v>57674</v>
      </c>
      <c r="U40" s="136">
        <v>5327381</v>
      </c>
      <c r="V40" s="136">
        <f aca="true" t="shared" si="39" ref="V40:AA40">+SUM(D40,M40)</f>
        <v>51345558</v>
      </c>
      <c r="W40" s="136">
        <f t="shared" si="39"/>
        <v>18886734</v>
      </c>
      <c r="X40" s="136">
        <f t="shared" si="39"/>
        <v>2303062</v>
      </c>
      <c r="Y40" s="136">
        <f t="shared" si="39"/>
        <v>56203</v>
      </c>
      <c r="Z40" s="136">
        <f t="shared" si="39"/>
        <v>8665745</v>
      </c>
      <c r="AA40" s="136">
        <f t="shared" si="39"/>
        <v>5633452</v>
      </c>
      <c r="AB40" s="136">
        <v>3707994</v>
      </c>
      <c r="AC40" s="136">
        <f t="shared" si="5"/>
        <v>2228272</v>
      </c>
      <c r="AD40" s="136">
        <f t="shared" si="6"/>
        <v>32458824</v>
      </c>
    </row>
    <row r="41" spans="1:30" s="139" customFormat="1" ht="12" customHeight="1">
      <c r="A41" s="134" t="s">
        <v>370</v>
      </c>
      <c r="B41" s="135" t="s">
        <v>371</v>
      </c>
      <c r="C41" s="134" t="s">
        <v>285</v>
      </c>
      <c r="D41" s="136">
        <f t="shared" si="0"/>
        <v>20671485</v>
      </c>
      <c r="E41" s="136">
        <f t="shared" si="1"/>
        <v>4810799</v>
      </c>
      <c r="F41" s="136">
        <v>166137</v>
      </c>
      <c r="G41" s="136">
        <v>30565</v>
      </c>
      <c r="H41" s="136">
        <v>846400</v>
      </c>
      <c r="I41" s="136">
        <v>2623755</v>
      </c>
      <c r="J41" s="136">
        <v>2711468</v>
      </c>
      <c r="K41" s="136">
        <v>1143942</v>
      </c>
      <c r="L41" s="136">
        <v>15860686</v>
      </c>
      <c r="M41" s="136">
        <f t="shared" si="2"/>
        <v>3922363</v>
      </c>
      <c r="N41" s="136">
        <f t="shared" si="3"/>
        <v>659176</v>
      </c>
      <c r="O41" s="136">
        <v>84685</v>
      </c>
      <c r="P41" s="136">
        <v>20252</v>
      </c>
      <c r="Q41" s="136">
        <v>49400</v>
      </c>
      <c r="R41" s="136">
        <v>473663</v>
      </c>
      <c r="S41" s="136">
        <v>826840</v>
      </c>
      <c r="T41" s="136">
        <v>31176</v>
      </c>
      <c r="U41" s="136">
        <v>3263187</v>
      </c>
      <c r="V41" s="136">
        <f aca="true" t="shared" si="40" ref="V41:AA41">+SUM(D41,M41)</f>
        <v>24593848</v>
      </c>
      <c r="W41" s="136">
        <f t="shared" si="40"/>
        <v>5469975</v>
      </c>
      <c r="X41" s="136">
        <f t="shared" si="40"/>
        <v>250822</v>
      </c>
      <c r="Y41" s="136">
        <f t="shared" si="40"/>
        <v>50817</v>
      </c>
      <c r="Z41" s="136">
        <f t="shared" si="40"/>
        <v>895800</v>
      </c>
      <c r="AA41" s="136">
        <f t="shared" si="40"/>
        <v>3097418</v>
      </c>
      <c r="AB41" s="136">
        <v>3538308</v>
      </c>
      <c r="AC41" s="136">
        <f t="shared" si="5"/>
        <v>1175118</v>
      </c>
      <c r="AD41" s="136">
        <f t="shared" si="6"/>
        <v>19123873</v>
      </c>
    </row>
    <row r="42" spans="1:30" s="139" customFormat="1" ht="12" customHeight="1">
      <c r="A42" s="134" t="s">
        <v>529</v>
      </c>
      <c r="B42" s="135" t="s">
        <v>530</v>
      </c>
      <c r="C42" s="134" t="s">
        <v>531</v>
      </c>
      <c r="D42" s="136">
        <f t="shared" si="0"/>
        <v>13309008</v>
      </c>
      <c r="E42" s="136">
        <f t="shared" si="1"/>
        <v>1572569</v>
      </c>
      <c r="F42" s="136">
        <v>28259</v>
      </c>
      <c r="G42" s="136">
        <v>14230</v>
      </c>
      <c r="H42" s="136">
        <v>131100</v>
      </c>
      <c r="I42" s="136">
        <v>809498</v>
      </c>
      <c r="J42" s="136">
        <v>2910426</v>
      </c>
      <c r="K42" s="136">
        <v>589482</v>
      </c>
      <c r="L42" s="136">
        <v>11736439</v>
      </c>
      <c r="M42" s="136">
        <f t="shared" si="2"/>
        <v>3316210</v>
      </c>
      <c r="N42" s="136">
        <f t="shared" si="3"/>
        <v>1223486</v>
      </c>
      <c r="O42" s="136">
        <v>210088</v>
      </c>
      <c r="P42" s="136">
        <v>1022</v>
      </c>
      <c r="Q42" s="136">
        <v>582400</v>
      </c>
      <c r="R42" s="136">
        <v>423681</v>
      </c>
      <c r="S42" s="136">
        <v>688463</v>
      </c>
      <c r="T42" s="136">
        <v>6295</v>
      </c>
      <c r="U42" s="136">
        <v>2092724</v>
      </c>
      <c r="V42" s="136">
        <f aca="true" t="shared" si="41" ref="V42:AA42">+SUM(D42,M42)</f>
        <v>16625218</v>
      </c>
      <c r="W42" s="136">
        <f t="shared" si="41"/>
        <v>2796055</v>
      </c>
      <c r="X42" s="136">
        <f t="shared" si="41"/>
        <v>238347</v>
      </c>
      <c r="Y42" s="136">
        <f t="shared" si="41"/>
        <v>15252</v>
      </c>
      <c r="Z42" s="136">
        <f t="shared" si="41"/>
        <v>713500</v>
      </c>
      <c r="AA42" s="136">
        <f t="shared" si="41"/>
        <v>1233179</v>
      </c>
      <c r="AB42" s="136">
        <v>3598889</v>
      </c>
      <c r="AC42" s="136">
        <f t="shared" si="5"/>
        <v>595777</v>
      </c>
      <c r="AD42" s="136">
        <f t="shared" si="6"/>
        <v>13829163</v>
      </c>
    </row>
    <row r="43" spans="1:30" s="139" customFormat="1" ht="12" customHeight="1">
      <c r="A43" s="134" t="s">
        <v>534</v>
      </c>
      <c r="B43" s="135" t="s">
        <v>538</v>
      </c>
      <c r="C43" s="134" t="s">
        <v>475</v>
      </c>
      <c r="D43" s="136">
        <f t="shared" si="0"/>
        <v>13406535</v>
      </c>
      <c r="E43" s="136">
        <f t="shared" si="1"/>
        <v>3543170</v>
      </c>
      <c r="F43" s="136">
        <v>66545</v>
      </c>
      <c r="G43" s="136">
        <v>33492</v>
      </c>
      <c r="H43" s="136">
        <v>370500</v>
      </c>
      <c r="I43" s="136">
        <v>2386272</v>
      </c>
      <c r="J43" s="136">
        <v>2174296</v>
      </c>
      <c r="K43" s="136">
        <v>686361</v>
      </c>
      <c r="L43" s="136">
        <v>9863365</v>
      </c>
      <c r="M43" s="136">
        <f t="shared" si="2"/>
        <v>3507579</v>
      </c>
      <c r="N43" s="136">
        <f t="shared" si="3"/>
        <v>1636106</v>
      </c>
      <c r="O43" s="136">
        <v>138417</v>
      </c>
      <c r="P43" s="136">
        <v>15540</v>
      </c>
      <c r="Q43" s="136">
        <v>336700</v>
      </c>
      <c r="R43" s="136">
        <v>901222</v>
      </c>
      <c r="S43" s="136">
        <v>736526</v>
      </c>
      <c r="T43" s="136">
        <v>244227</v>
      </c>
      <c r="U43" s="136">
        <v>1871473</v>
      </c>
      <c r="V43" s="136">
        <f aca="true" t="shared" si="42" ref="V43:AA43">+SUM(D43,M43)</f>
        <v>16914114</v>
      </c>
      <c r="W43" s="136">
        <f t="shared" si="42"/>
        <v>5179276</v>
      </c>
      <c r="X43" s="136">
        <f t="shared" si="42"/>
        <v>204962</v>
      </c>
      <c r="Y43" s="136">
        <f t="shared" si="42"/>
        <v>49032</v>
      </c>
      <c r="Z43" s="136">
        <f t="shared" si="42"/>
        <v>707200</v>
      </c>
      <c r="AA43" s="136">
        <f t="shared" si="42"/>
        <v>3287494</v>
      </c>
      <c r="AB43" s="136">
        <v>2910822</v>
      </c>
      <c r="AC43" s="136">
        <f t="shared" si="5"/>
        <v>930588</v>
      </c>
      <c r="AD43" s="136">
        <f t="shared" si="6"/>
        <v>11734838</v>
      </c>
    </row>
    <row r="44" spans="1:30" s="139" customFormat="1" ht="12" customHeight="1">
      <c r="A44" s="134" t="s">
        <v>373</v>
      </c>
      <c r="B44" s="135" t="s">
        <v>374</v>
      </c>
      <c r="C44" s="134" t="s">
        <v>285</v>
      </c>
      <c r="D44" s="136">
        <f t="shared" si="0"/>
        <v>19980371</v>
      </c>
      <c r="E44" s="136">
        <f t="shared" si="1"/>
        <v>6064513</v>
      </c>
      <c r="F44" s="136">
        <v>3034072</v>
      </c>
      <c r="G44" s="136">
        <v>11158</v>
      </c>
      <c r="H44" s="136">
        <v>38600</v>
      </c>
      <c r="I44" s="136">
        <v>2004224</v>
      </c>
      <c r="J44" s="136">
        <v>883368</v>
      </c>
      <c r="K44" s="136">
        <v>976459</v>
      </c>
      <c r="L44" s="136">
        <v>13915858</v>
      </c>
      <c r="M44" s="136">
        <f t="shared" si="2"/>
        <v>3480934</v>
      </c>
      <c r="N44" s="136">
        <f t="shared" si="3"/>
        <v>377759</v>
      </c>
      <c r="O44" s="136">
        <v>97101</v>
      </c>
      <c r="P44" s="136">
        <v>8796</v>
      </c>
      <c r="Q44" s="136">
        <v>8000</v>
      </c>
      <c r="R44" s="136">
        <v>217568</v>
      </c>
      <c r="S44" s="136">
        <v>1384916</v>
      </c>
      <c r="T44" s="136">
        <v>46294</v>
      </c>
      <c r="U44" s="136">
        <v>3103175</v>
      </c>
      <c r="V44" s="136">
        <f aca="true" t="shared" si="43" ref="V44:AA44">+SUM(D44,M44)</f>
        <v>23461305</v>
      </c>
      <c r="W44" s="136">
        <f t="shared" si="43"/>
        <v>6442272</v>
      </c>
      <c r="X44" s="136">
        <f t="shared" si="43"/>
        <v>3131173</v>
      </c>
      <c r="Y44" s="136">
        <f t="shared" si="43"/>
        <v>19954</v>
      </c>
      <c r="Z44" s="136">
        <f t="shared" si="43"/>
        <v>46600</v>
      </c>
      <c r="AA44" s="136">
        <f t="shared" si="43"/>
        <v>2221792</v>
      </c>
      <c r="AB44" s="136">
        <v>2268284</v>
      </c>
      <c r="AC44" s="136">
        <f t="shared" si="5"/>
        <v>1022753</v>
      </c>
      <c r="AD44" s="136">
        <f t="shared" si="6"/>
        <v>17019033</v>
      </c>
    </row>
    <row r="45" spans="1:30" s="139" customFormat="1" ht="12" customHeight="1">
      <c r="A45" s="134" t="s">
        <v>331</v>
      </c>
      <c r="B45" s="135" t="s">
        <v>332</v>
      </c>
      <c r="C45" s="134" t="s">
        <v>285</v>
      </c>
      <c r="D45" s="136">
        <f t="shared" si="0"/>
        <v>9892622</v>
      </c>
      <c r="E45" s="136">
        <f t="shared" si="1"/>
        <v>2883303</v>
      </c>
      <c r="F45" s="136">
        <v>81610</v>
      </c>
      <c r="G45" s="136">
        <v>19089</v>
      </c>
      <c r="H45" s="136">
        <v>651400</v>
      </c>
      <c r="I45" s="136">
        <v>1398893</v>
      </c>
      <c r="J45" s="136">
        <v>2607100</v>
      </c>
      <c r="K45" s="136">
        <v>732311</v>
      </c>
      <c r="L45" s="136">
        <v>7009319</v>
      </c>
      <c r="M45" s="136">
        <f t="shared" si="2"/>
        <v>2318419</v>
      </c>
      <c r="N45" s="136">
        <f t="shared" si="3"/>
        <v>445961</v>
      </c>
      <c r="O45" s="136">
        <v>21040</v>
      </c>
      <c r="P45" s="136">
        <v>16077</v>
      </c>
      <c r="Q45" s="136">
        <v>0</v>
      </c>
      <c r="R45" s="136">
        <v>408612</v>
      </c>
      <c r="S45" s="136">
        <v>735303</v>
      </c>
      <c r="T45" s="136">
        <v>232</v>
      </c>
      <c r="U45" s="136">
        <v>1872458</v>
      </c>
      <c r="V45" s="136">
        <f aca="true" t="shared" si="44" ref="V45:AA45">+SUM(D45,M45)</f>
        <v>12211041</v>
      </c>
      <c r="W45" s="136">
        <f t="shared" si="44"/>
        <v>3329264</v>
      </c>
      <c r="X45" s="136">
        <f t="shared" si="44"/>
        <v>102650</v>
      </c>
      <c r="Y45" s="136">
        <f t="shared" si="44"/>
        <v>35166</v>
      </c>
      <c r="Z45" s="136">
        <f t="shared" si="44"/>
        <v>651400</v>
      </c>
      <c r="AA45" s="136">
        <f t="shared" si="44"/>
        <v>1807505</v>
      </c>
      <c r="AB45" s="136">
        <v>3342403</v>
      </c>
      <c r="AC45" s="136">
        <f t="shared" si="5"/>
        <v>732543</v>
      </c>
      <c r="AD45" s="136">
        <f t="shared" si="6"/>
        <v>8881777</v>
      </c>
    </row>
    <row r="46" spans="1:30" s="139" customFormat="1" ht="12" customHeight="1">
      <c r="A46" s="134" t="s">
        <v>334</v>
      </c>
      <c r="B46" s="135" t="s">
        <v>335</v>
      </c>
      <c r="C46" s="134" t="s">
        <v>285</v>
      </c>
      <c r="D46" s="136">
        <f t="shared" si="0"/>
        <v>75217343</v>
      </c>
      <c r="E46" s="136">
        <f t="shared" si="1"/>
        <v>24515417</v>
      </c>
      <c r="F46" s="136">
        <v>83255</v>
      </c>
      <c r="G46" s="136">
        <v>36520</v>
      </c>
      <c r="H46" s="136">
        <v>2491470</v>
      </c>
      <c r="I46" s="136">
        <v>14895385</v>
      </c>
      <c r="J46" s="136">
        <v>13414966</v>
      </c>
      <c r="K46" s="136">
        <v>7008787</v>
      </c>
      <c r="L46" s="136">
        <v>50701926</v>
      </c>
      <c r="M46" s="136">
        <f t="shared" si="2"/>
        <v>10279308</v>
      </c>
      <c r="N46" s="136">
        <f t="shared" si="3"/>
        <v>2350888</v>
      </c>
      <c r="O46" s="136">
        <v>16518</v>
      </c>
      <c r="P46" s="136">
        <v>21877</v>
      </c>
      <c r="Q46" s="136">
        <v>1430</v>
      </c>
      <c r="R46" s="136">
        <v>2097296</v>
      </c>
      <c r="S46" s="136">
        <v>2615494</v>
      </c>
      <c r="T46" s="136">
        <v>213767</v>
      </c>
      <c r="U46" s="136">
        <v>7928420</v>
      </c>
      <c r="V46" s="136">
        <f aca="true" t="shared" si="45" ref="V46:AA46">+SUM(D46,M46)</f>
        <v>85496651</v>
      </c>
      <c r="W46" s="136">
        <f t="shared" si="45"/>
        <v>26866305</v>
      </c>
      <c r="X46" s="136">
        <f t="shared" si="45"/>
        <v>99773</v>
      </c>
      <c r="Y46" s="136">
        <f t="shared" si="45"/>
        <v>58397</v>
      </c>
      <c r="Z46" s="136">
        <f t="shared" si="45"/>
        <v>2492900</v>
      </c>
      <c r="AA46" s="136">
        <f t="shared" si="45"/>
        <v>16992681</v>
      </c>
      <c r="AB46" s="136">
        <v>16030460</v>
      </c>
      <c r="AC46" s="136">
        <f t="shared" si="5"/>
        <v>7222554</v>
      </c>
      <c r="AD46" s="136">
        <f t="shared" si="6"/>
        <v>58630346</v>
      </c>
    </row>
    <row r="47" spans="1:30" s="139" customFormat="1" ht="12" customHeight="1">
      <c r="A47" s="134" t="s">
        <v>550</v>
      </c>
      <c r="B47" s="135" t="s">
        <v>551</v>
      </c>
      <c r="C47" s="134" t="s">
        <v>552</v>
      </c>
      <c r="D47" s="136">
        <f t="shared" si="0"/>
        <v>10928271</v>
      </c>
      <c r="E47" s="136">
        <f t="shared" si="1"/>
        <v>2652925</v>
      </c>
      <c r="F47" s="136">
        <v>2562</v>
      </c>
      <c r="G47" s="136">
        <v>200026</v>
      </c>
      <c r="H47" s="136">
        <v>74100</v>
      </c>
      <c r="I47" s="136">
        <v>1799114</v>
      </c>
      <c r="J47" s="136">
        <v>2359674</v>
      </c>
      <c r="K47" s="136">
        <v>577123</v>
      </c>
      <c r="L47" s="136">
        <v>8275346</v>
      </c>
      <c r="M47" s="136">
        <f t="shared" si="2"/>
        <v>3001293</v>
      </c>
      <c r="N47" s="136">
        <f t="shared" si="3"/>
        <v>358759</v>
      </c>
      <c r="O47" s="136">
        <v>40889</v>
      </c>
      <c r="P47" s="136">
        <v>40000</v>
      </c>
      <c r="Q47" s="136">
        <v>0</v>
      </c>
      <c r="R47" s="136">
        <v>245752</v>
      </c>
      <c r="S47" s="136">
        <v>1383845</v>
      </c>
      <c r="T47" s="136">
        <v>32118</v>
      </c>
      <c r="U47" s="136">
        <v>2642534</v>
      </c>
      <c r="V47" s="136">
        <f aca="true" t="shared" si="46" ref="V47:AA47">+SUM(D47,M47)</f>
        <v>13929564</v>
      </c>
      <c r="W47" s="136">
        <f t="shared" si="46"/>
        <v>3011684</v>
      </c>
      <c r="X47" s="136">
        <f t="shared" si="46"/>
        <v>43451</v>
      </c>
      <c r="Y47" s="136">
        <f t="shared" si="46"/>
        <v>240026</v>
      </c>
      <c r="Z47" s="136">
        <f t="shared" si="46"/>
        <v>74100</v>
      </c>
      <c r="AA47" s="136">
        <f t="shared" si="46"/>
        <v>2044866</v>
      </c>
      <c r="AB47" s="136">
        <v>3743519</v>
      </c>
      <c r="AC47" s="136">
        <f t="shared" si="5"/>
        <v>609241</v>
      </c>
      <c r="AD47" s="136">
        <f t="shared" si="6"/>
        <v>10917880</v>
      </c>
    </row>
    <row r="48" spans="1:30" s="139" customFormat="1" ht="12" customHeight="1">
      <c r="A48" s="134" t="s">
        <v>337</v>
      </c>
      <c r="B48" s="135" t="s">
        <v>338</v>
      </c>
      <c r="C48" s="134" t="s">
        <v>285</v>
      </c>
      <c r="D48" s="136">
        <f t="shared" si="0"/>
        <v>23786602</v>
      </c>
      <c r="E48" s="136">
        <f t="shared" si="1"/>
        <v>6551484</v>
      </c>
      <c r="F48" s="136">
        <v>869771</v>
      </c>
      <c r="G48" s="136">
        <v>613422</v>
      </c>
      <c r="H48" s="136">
        <v>1850300</v>
      </c>
      <c r="I48" s="136">
        <v>2031983</v>
      </c>
      <c r="J48" s="136">
        <v>2590753</v>
      </c>
      <c r="K48" s="136">
        <v>1186008</v>
      </c>
      <c r="L48" s="136">
        <v>17235118</v>
      </c>
      <c r="M48" s="136">
        <f t="shared" si="2"/>
        <v>6518675</v>
      </c>
      <c r="N48" s="136">
        <f t="shared" si="3"/>
        <v>1812044</v>
      </c>
      <c r="O48" s="136">
        <v>483938</v>
      </c>
      <c r="P48" s="136">
        <v>21978</v>
      </c>
      <c r="Q48" s="136">
        <v>264600</v>
      </c>
      <c r="R48" s="136">
        <v>565017</v>
      </c>
      <c r="S48" s="136">
        <v>797428</v>
      </c>
      <c r="T48" s="136">
        <v>476511</v>
      </c>
      <c r="U48" s="136">
        <v>4706631</v>
      </c>
      <c r="V48" s="136">
        <f aca="true" t="shared" si="47" ref="V48:AA48">+SUM(D48,M48)</f>
        <v>30305277</v>
      </c>
      <c r="W48" s="136">
        <f t="shared" si="47"/>
        <v>8363528</v>
      </c>
      <c r="X48" s="136">
        <f t="shared" si="47"/>
        <v>1353709</v>
      </c>
      <c r="Y48" s="136">
        <f t="shared" si="47"/>
        <v>635400</v>
      </c>
      <c r="Z48" s="136">
        <f t="shared" si="47"/>
        <v>2114900</v>
      </c>
      <c r="AA48" s="136">
        <f t="shared" si="47"/>
        <v>2597000</v>
      </c>
      <c r="AB48" s="136">
        <v>3388181</v>
      </c>
      <c r="AC48" s="136">
        <f t="shared" si="5"/>
        <v>1662519</v>
      </c>
      <c r="AD48" s="136">
        <f t="shared" si="6"/>
        <v>21941749</v>
      </c>
    </row>
    <row r="49" spans="1:30" s="139" customFormat="1" ht="12" customHeight="1">
      <c r="A49" s="134" t="s">
        <v>340</v>
      </c>
      <c r="B49" s="135" t="s">
        <v>376</v>
      </c>
      <c r="C49" s="134" t="s">
        <v>285</v>
      </c>
      <c r="D49" s="136">
        <f t="shared" si="0"/>
        <v>21903921</v>
      </c>
      <c r="E49" s="136">
        <f t="shared" si="1"/>
        <v>6694589</v>
      </c>
      <c r="F49" s="136">
        <v>0</v>
      </c>
      <c r="G49" s="136">
        <v>4016</v>
      </c>
      <c r="H49" s="136">
        <v>1611047</v>
      </c>
      <c r="I49" s="136">
        <v>3538408</v>
      </c>
      <c r="J49" s="136">
        <v>6213425</v>
      </c>
      <c r="K49" s="136">
        <v>1541118</v>
      </c>
      <c r="L49" s="136">
        <v>15209332</v>
      </c>
      <c r="M49" s="136">
        <f t="shared" si="2"/>
        <v>3850948</v>
      </c>
      <c r="N49" s="136">
        <f t="shared" si="3"/>
        <v>297028</v>
      </c>
      <c r="O49" s="136">
        <v>32210</v>
      </c>
      <c r="P49" s="136">
        <v>20858</v>
      </c>
      <c r="Q49" s="136">
        <v>0</v>
      </c>
      <c r="R49" s="136">
        <v>180257</v>
      </c>
      <c r="S49" s="136">
        <v>2011896</v>
      </c>
      <c r="T49" s="136">
        <v>63703</v>
      </c>
      <c r="U49" s="136">
        <v>3553920</v>
      </c>
      <c r="V49" s="136">
        <f aca="true" t="shared" si="48" ref="V49:AA49">+SUM(D49,M49)</f>
        <v>25754869</v>
      </c>
      <c r="W49" s="136">
        <f t="shared" si="48"/>
        <v>6991617</v>
      </c>
      <c r="X49" s="136">
        <f t="shared" si="48"/>
        <v>32210</v>
      </c>
      <c r="Y49" s="136">
        <f t="shared" si="48"/>
        <v>24874</v>
      </c>
      <c r="Z49" s="136">
        <f t="shared" si="48"/>
        <v>1611047</v>
      </c>
      <c r="AA49" s="136">
        <f t="shared" si="48"/>
        <v>3718665</v>
      </c>
      <c r="AB49" s="136">
        <v>8225321</v>
      </c>
      <c r="AC49" s="136">
        <f t="shared" si="5"/>
        <v>1604821</v>
      </c>
      <c r="AD49" s="136">
        <f t="shared" si="6"/>
        <v>18763252</v>
      </c>
    </row>
    <row r="50" spans="1:30" s="139" customFormat="1" ht="12" customHeight="1">
      <c r="A50" s="134" t="s">
        <v>559</v>
      </c>
      <c r="B50" s="135" t="s">
        <v>560</v>
      </c>
      <c r="C50" s="134" t="s">
        <v>561</v>
      </c>
      <c r="D50" s="136">
        <f t="shared" si="0"/>
        <v>17014883</v>
      </c>
      <c r="E50" s="136">
        <f t="shared" si="1"/>
        <v>4639528</v>
      </c>
      <c r="F50" s="136">
        <v>616951</v>
      </c>
      <c r="G50" s="136">
        <v>61239</v>
      </c>
      <c r="H50" s="136">
        <v>1037100</v>
      </c>
      <c r="I50" s="136">
        <v>1663601</v>
      </c>
      <c r="J50" s="136">
        <v>1539495</v>
      </c>
      <c r="K50" s="136">
        <v>1260637</v>
      </c>
      <c r="L50" s="136">
        <v>12375355</v>
      </c>
      <c r="M50" s="136">
        <f t="shared" si="2"/>
        <v>2704984</v>
      </c>
      <c r="N50" s="136">
        <f t="shared" si="3"/>
        <v>294854</v>
      </c>
      <c r="O50" s="136">
        <v>2298</v>
      </c>
      <c r="P50" s="136">
        <v>16005</v>
      </c>
      <c r="Q50" s="136">
        <v>2800</v>
      </c>
      <c r="R50" s="136">
        <v>256081</v>
      </c>
      <c r="S50" s="136">
        <v>466410</v>
      </c>
      <c r="T50" s="136">
        <v>17670</v>
      </c>
      <c r="U50" s="136">
        <v>2410130</v>
      </c>
      <c r="V50" s="136">
        <f aca="true" t="shared" si="49" ref="V50:AA50">+SUM(D50,M50)</f>
        <v>19719867</v>
      </c>
      <c r="W50" s="136">
        <f t="shared" si="49"/>
        <v>4934382</v>
      </c>
      <c r="X50" s="136">
        <f t="shared" si="49"/>
        <v>619249</v>
      </c>
      <c r="Y50" s="136">
        <f t="shared" si="49"/>
        <v>77244</v>
      </c>
      <c r="Z50" s="136">
        <f t="shared" si="49"/>
        <v>1039900</v>
      </c>
      <c r="AA50" s="136">
        <f t="shared" si="49"/>
        <v>1919682</v>
      </c>
      <c r="AB50" s="136">
        <v>2005905</v>
      </c>
      <c r="AC50" s="136">
        <f t="shared" si="5"/>
        <v>1278307</v>
      </c>
      <c r="AD50" s="136">
        <f t="shared" si="6"/>
        <v>14785485</v>
      </c>
    </row>
    <row r="51" spans="1:30" s="139" customFormat="1" ht="12" customHeight="1">
      <c r="A51" s="134" t="s">
        <v>568</v>
      </c>
      <c r="B51" s="135" t="s">
        <v>571</v>
      </c>
      <c r="C51" s="134" t="s">
        <v>572</v>
      </c>
      <c r="D51" s="136">
        <f t="shared" si="0"/>
        <v>13873207</v>
      </c>
      <c r="E51" s="136">
        <f t="shared" si="1"/>
        <v>3632907</v>
      </c>
      <c r="F51" s="136">
        <v>307301</v>
      </c>
      <c r="G51" s="136">
        <v>7746</v>
      </c>
      <c r="H51" s="136">
        <v>626300</v>
      </c>
      <c r="I51" s="136">
        <v>1341391</v>
      </c>
      <c r="J51" s="136">
        <v>1156920</v>
      </c>
      <c r="K51" s="136">
        <v>1350169</v>
      </c>
      <c r="L51" s="136">
        <v>10240300</v>
      </c>
      <c r="M51" s="136">
        <f t="shared" si="2"/>
        <v>2760352</v>
      </c>
      <c r="N51" s="136">
        <f t="shared" si="3"/>
        <v>419605</v>
      </c>
      <c r="O51" s="136">
        <v>18776</v>
      </c>
      <c r="P51" s="136">
        <v>20882</v>
      </c>
      <c r="Q51" s="136">
        <v>0</v>
      </c>
      <c r="R51" s="136">
        <v>377467</v>
      </c>
      <c r="S51" s="136">
        <v>747437</v>
      </c>
      <c r="T51" s="136">
        <v>2480</v>
      </c>
      <c r="U51" s="136">
        <v>2340747</v>
      </c>
      <c r="V51" s="136">
        <f aca="true" t="shared" si="50" ref="V51:AA51">+SUM(D51,M51)</f>
        <v>16633559</v>
      </c>
      <c r="W51" s="136">
        <f t="shared" si="50"/>
        <v>4052512</v>
      </c>
      <c r="X51" s="136">
        <f t="shared" si="50"/>
        <v>326077</v>
      </c>
      <c r="Y51" s="136">
        <f t="shared" si="50"/>
        <v>28628</v>
      </c>
      <c r="Z51" s="136">
        <f t="shared" si="50"/>
        <v>626300</v>
      </c>
      <c r="AA51" s="136">
        <f t="shared" si="50"/>
        <v>1718858</v>
      </c>
      <c r="AB51" s="136">
        <v>1904357</v>
      </c>
      <c r="AC51" s="136">
        <f t="shared" si="5"/>
        <v>1352649</v>
      </c>
      <c r="AD51" s="136">
        <f t="shared" si="6"/>
        <v>12581047</v>
      </c>
    </row>
    <row r="52" spans="1:30" s="139" customFormat="1" ht="12" customHeight="1">
      <c r="A52" s="134" t="s">
        <v>577</v>
      </c>
      <c r="B52" s="135" t="s">
        <v>575</v>
      </c>
      <c r="C52" s="134" t="s">
        <v>576</v>
      </c>
      <c r="D52" s="136">
        <f t="shared" si="0"/>
        <v>21660106</v>
      </c>
      <c r="E52" s="136">
        <f t="shared" si="1"/>
        <v>7175725</v>
      </c>
      <c r="F52" s="136">
        <v>942392</v>
      </c>
      <c r="G52" s="136">
        <v>124197</v>
      </c>
      <c r="H52" s="136">
        <v>2856400</v>
      </c>
      <c r="I52" s="136">
        <v>1681104</v>
      </c>
      <c r="J52" s="136">
        <v>3497203</v>
      </c>
      <c r="K52" s="136">
        <v>1571632</v>
      </c>
      <c r="L52" s="136">
        <v>14484381</v>
      </c>
      <c r="M52" s="136">
        <f t="shared" si="2"/>
        <v>5243021</v>
      </c>
      <c r="N52" s="136">
        <f t="shared" si="3"/>
        <v>1689864</v>
      </c>
      <c r="O52" s="136">
        <v>48812</v>
      </c>
      <c r="P52" s="136">
        <v>35110</v>
      </c>
      <c r="Q52" s="136">
        <v>1016400</v>
      </c>
      <c r="R52" s="136">
        <v>474273</v>
      </c>
      <c r="S52" s="136">
        <v>1358470</v>
      </c>
      <c r="T52" s="136">
        <v>115269</v>
      </c>
      <c r="U52" s="136">
        <v>3553157</v>
      </c>
      <c r="V52" s="136">
        <f aca="true" t="shared" si="51" ref="V52:AA52">+SUM(D52,M52)</f>
        <v>26903127</v>
      </c>
      <c r="W52" s="136">
        <f t="shared" si="51"/>
        <v>8865589</v>
      </c>
      <c r="X52" s="136">
        <f t="shared" si="51"/>
        <v>991204</v>
      </c>
      <c r="Y52" s="136">
        <f t="shared" si="51"/>
        <v>159307</v>
      </c>
      <c r="Z52" s="136">
        <f t="shared" si="51"/>
        <v>3872800</v>
      </c>
      <c r="AA52" s="136">
        <f t="shared" si="51"/>
        <v>2155377</v>
      </c>
      <c r="AB52" s="136">
        <v>4855673</v>
      </c>
      <c r="AC52" s="136">
        <f t="shared" si="5"/>
        <v>1686901</v>
      </c>
      <c r="AD52" s="136">
        <f t="shared" si="6"/>
        <v>18037538</v>
      </c>
    </row>
    <row r="53" spans="1:30" s="139" customFormat="1" ht="12" customHeight="1">
      <c r="A53" s="134" t="s">
        <v>578</v>
      </c>
      <c r="B53" s="135" t="s">
        <v>580</v>
      </c>
      <c r="C53" s="134" t="s">
        <v>579</v>
      </c>
      <c r="D53" s="136">
        <f t="shared" si="0"/>
        <v>15457462</v>
      </c>
      <c r="E53" s="136">
        <f t="shared" si="1"/>
        <v>3948576</v>
      </c>
      <c r="F53" s="136">
        <v>656103</v>
      </c>
      <c r="G53" s="136">
        <v>43466</v>
      </c>
      <c r="H53" s="136">
        <v>604500</v>
      </c>
      <c r="I53" s="136">
        <v>2277166</v>
      </c>
      <c r="J53" s="136">
        <v>4838967</v>
      </c>
      <c r="K53" s="136">
        <v>367341</v>
      </c>
      <c r="L53" s="136">
        <v>11508886</v>
      </c>
      <c r="M53" s="136">
        <f t="shared" si="2"/>
        <v>1275086</v>
      </c>
      <c r="N53" s="136">
        <f t="shared" si="3"/>
        <v>405382</v>
      </c>
      <c r="O53" s="136">
        <v>2057</v>
      </c>
      <c r="P53" s="136">
        <v>0</v>
      </c>
      <c r="Q53" s="136">
        <v>229740</v>
      </c>
      <c r="R53" s="136">
        <v>107911</v>
      </c>
      <c r="S53" s="136">
        <v>573727</v>
      </c>
      <c r="T53" s="136">
        <v>65674</v>
      </c>
      <c r="U53" s="136">
        <v>869704</v>
      </c>
      <c r="V53" s="136">
        <f aca="true" t="shared" si="52" ref="V53:AA53">+SUM(D53,M53)</f>
        <v>16732548</v>
      </c>
      <c r="W53" s="136">
        <f t="shared" si="52"/>
        <v>4353958</v>
      </c>
      <c r="X53" s="136">
        <f t="shared" si="52"/>
        <v>658160</v>
      </c>
      <c r="Y53" s="136">
        <f t="shared" si="52"/>
        <v>43466</v>
      </c>
      <c r="Z53" s="136">
        <f t="shared" si="52"/>
        <v>834240</v>
      </c>
      <c r="AA53" s="136">
        <f t="shared" si="52"/>
        <v>2385077</v>
      </c>
      <c r="AB53" s="136">
        <v>5412694</v>
      </c>
      <c r="AC53" s="136">
        <f t="shared" si="5"/>
        <v>433015</v>
      </c>
      <c r="AD53" s="136">
        <f t="shared" si="6"/>
        <v>12378590</v>
      </c>
    </row>
    <row r="54" spans="1:30" s="133" customFormat="1" ht="12" customHeight="1">
      <c r="A54" s="129" t="s">
        <v>584</v>
      </c>
      <c r="B54" s="130" t="s">
        <v>585</v>
      </c>
      <c r="C54" s="129" t="s">
        <v>285</v>
      </c>
      <c r="D54" s="131">
        <f>SUM($D$7:$D$53)</f>
        <v>1790510725.3007858</v>
      </c>
      <c r="E54" s="131">
        <f>SUM($E$7:$E$53)</f>
        <v>497380508</v>
      </c>
      <c r="F54" s="131">
        <f>SUM($F$7:$F$53)</f>
        <v>38467417</v>
      </c>
      <c r="G54" s="131">
        <f>SUM($G$7:$G$53)</f>
        <v>9166678</v>
      </c>
      <c r="H54" s="131">
        <f>SUM($H$7:$H$53)</f>
        <v>94108852</v>
      </c>
      <c r="I54" s="131">
        <f>SUM($I$7:$I$53)</f>
        <v>234256229</v>
      </c>
      <c r="J54" s="131">
        <f>SUM($J$7:$J$53)</f>
        <v>257126366</v>
      </c>
      <c r="K54" s="131">
        <f>SUM($K$7:$K$53)</f>
        <v>121381332</v>
      </c>
      <c r="L54" s="131">
        <f>SUM($L$7:$L$53)</f>
        <v>1293130217.3007858</v>
      </c>
      <c r="M54" s="131">
        <f>SUM($M$7:$M$53)</f>
        <v>226389262</v>
      </c>
      <c r="N54" s="131">
        <f>SUM($N$7:$N$53)</f>
        <v>52497610</v>
      </c>
      <c r="O54" s="131">
        <f>SUM($O$7:$O$53)</f>
        <v>4398168</v>
      </c>
      <c r="P54" s="131">
        <f>SUM($P$7:$P$53)</f>
        <v>1410667</v>
      </c>
      <c r="Q54" s="131">
        <f>SUM($Q$7:$Q$53)</f>
        <v>10340626</v>
      </c>
      <c r="R54" s="131">
        <f>SUM($R$7:$R$53)</f>
        <v>29224697</v>
      </c>
      <c r="S54" s="131">
        <f>SUM($S$7:$S$53)</f>
        <v>71237405</v>
      </c>
      <c r="T54" s="131">
        <f>SUM($T$7:$T$53)</f>
        <v>7123452</v>
      </c>
      <c r="U54" s="131">
        <f>SUM($U$7:$U$53)</f>
        <v>173891652</v>
      </c>
      <c r="V54" s="131">
        <f>SUM($V$7:$V$53)</f>
        <v>2016899987.3007858</v>
      </c>
      <c r="W54" s="131">
        <f>SUM($W$7:$W$53)</f>
        <v>549878118</v>
      </c>
      <c r="X54" s="131">
        <f>SUM($X$7:$X$53)</f>
        <v>42865585</v>
      </c>
      <c r="Y54" s="131">
        <f>SUM($Y$7:$Y$53)</f>
        <v>10577345</v>
      </c>
      <c r="Z54" s="131">
        <f>SUM($Z$7:$Z$53)</f>
        <v>104449478</v>
      </c>
      <c r="AA54" s="131">
        <f>SUM($AA$7:$AA$53)</f>
        <v>263480926</v>
      </c>
      <c r="AB54" s="131">
        <f>SUM($AB$7:$AB$53)</f>
        <v>328363771</v>
      </c>
      <c r="AC54" s="131">
        <f>SUM($AC$7:$AC$53)</f>
        <v>128504784</v>
      </c>
      <c r="AD54" s="131">
        <f>SUM($AD$7:$AD$53)</f>
        <v>1467021869.3007858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61" customWidth="1"/>
    <col min="88" max="16384" width="9" style="48" customWidth="1"/>
  </cols>
  <sheetData>
    <row r="1" spans="1:87" s="46" customFormat="1" ht="17.25">
      <c r="A1" s="127" t="s">
        <v>281</v>
      </c>
      <c r="B1" s="45"/>
      <c r="C1" s="45"/>
      <c r="D1" s="45"/>
      <c r="E1" s="45"/>
      <c r="F1" s="45"/>
      <c r="G1" s="45"/>
      <c r="H1" s="62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42" t="s">
        <v>171</v>
      </c>
      <c r="B2" s="142" t="s">
        <v>166</v>
      </c>
      <c r="C2" s="151" t="s">
        <v>168</v>
      </c>
      <c r="D2" s="66" t="s">
        <v>179</v>
      </c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67"/>
      <c r="U2" s="68"/>
      <c r="V2" s="68"/>
      <c r="W2" s="68"/>
      <c r="X2" s="67"/>
      <c r="Y2" s="67"/>
      <c r="Z2" s="67"/>
      <c r="AA2" s="67"/>
      <c r="AB2" s="67"/>
      <c r="AC2" s="67"/>
      <c r="AD2" s="67"/>
      <c r="AE2" s="69"/>
      <c r="AF2" s="66" t="s">
        <v>180</v>
      </c>
      <c r="AG2" s="67"/>
      <c r="AH2" s="67"/>
      <c r="AI2" s="67"/>
      <c r="AJ2" s="67"/>
      <c r="AK2" s="67"/>
      <c r="AL2" s="67"/>
      <c r="AM2" s="68"/>
      <c r="AN2" s="67"/>
      <c r="AO2" s="67"/>
      <c r="AP2" s="67"/>
      <c r="AQ2" s="67"/>
      <c r="AR2" s="67"/>
      <c r="AS2" s="67"/>
      <c r="AT2" s="67"/>
      <c r="AU2" s="67"/>
      <c r="AV2" s="67"/>
      <c r="AW2" s="68"/>
      <c r="AX2" s="68"/>
      <c r="AY2" s="68"/>
      <c r="AZ2" s="68"/>
      <c r="BA2" s="68"/>
      <c r="BB2" s="68"/>
      <c r="BC2" s="67"/>
      <c r="BD2" s="67"/>
      <c r="BE2" s="67"/>
      <c r="BF2" s="67"/>
      <c r="BG2" s="69"/>
      <c r="BH2" s="66" t="s">
        <v>181</v>
      </c>
      <c r="BI2" s="67"/>
      <c r="BJ2" s="67"/>
      <c r="BK2" s="67"/>
      <c r="BL2" s="67"/>
      <c r="BM2" s="67"/>
      <c r="BN2" s="67"/>
      <c r="BO2" s="68"/>
      <c r="BP2" s="67"/>
      <c r="BQ2" s="67"/>
      <c r="BR2" s="67"/>
      <c r="BS2" s="67"/>
      <c r="BT2" s="67"/>
      <c r="BU2" s="67"/>
      <c r="BV2" s="67"/>
      <c r="BW2" s="67"/>
      <c r="BX2" s="67"/>
      <c r="BY2" s="68"/>
      <c r="BZ2" s="68"/>
      <c r="CA2" s="68"/>
      <c r="CB2" s="68"/>
      <c r="CC2" s="68"/>
      <c r="CD2" s="68"/>
      <c r="CE2" s="67"/>
      <c r="CF2" s="67"/>
      <c r="CG2" s="67"/>
      <c r="CH2" s="67"/>
      <c r="CI2" s="69"/>
    </row>
    <row r="3" spans="1:87" s="46" customFormat="1" ht="13.5">
      <c r="A3" s="143"/>
      <c r="B3" s="143"/>
      <c r="C3" s="149"/>
      <c r="D3" s="73" t="s">
        <v>104</v>
      </c>
      <c r="E3" s="67"/>
      <c r="F3" s="67"/>
      <c r="G3" s="67"/>
      <c r="H3" s="67"/>
      <c r="I3" s="67"/>
      <c r="J3" s="67"/>
      <c r="K3" s="74"/>
      <c r="L3" s="75" t="s">
        <v>105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76"/>
      <c r="AC3" s="77"/>
      <c r="AD3" s="78" t="s">
        <v>3</v>
      </c>
      <c r="AE3" s="79" t="s">
        <v>4</v>
      </c>
      <c r="AF3" s="73" t="s">
        <v>104</v>
      </c>
      <c r="AG3" s="67"/>
      <c r="AH3" s="67"/>
      <c r="AI3" s="67"/>
      <c r="AJ3" s="67"/>
      <c r="AK3" s="67"/>
      <c r="AL3" s="67"/>
      <c r="AM3" s="74"/>
      <c r="AN3" s="75" t="s">
        <v>105</v>
      </c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76"/>
      <c r="BE3" s="77"/>
      <c r="BF3" s="78" t="s">
        <v>3</v>
      </c>
      <c r="BG3" s="79" t="s">
        <v>4</v>
      </c>
      <c r="BH3" s="73" t="s">
        <v>104</v>
      </c>
      <c r="BI3" s="67"/>
      <c r="BJ3" s="67"/>
      <c r="BK3" s="67"/>
      <c r="BL3" s="67"/>
      <c r="BM3" s="67"/>
      <c r="BN3" s="67"/>
      <c r="BO3" s="74"/>
      <c r="BP3" s="75" t="s">
        <v>105</v>
      </c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76"/>
      <c r="CG3" s="77"/>
      <c r="CH3" s="78" t="s">
        <v>3</v>
      </c>
      <c r="CI3" s="79" t="s">
        <v>4</v>
      </c>
    </row>
    <row r="4" spans="1:87" s="46" customFormat="1" ht="13.5" customHeight="1">
      <c r="A4" s="143"/>
      <c r="B4" s="143"/>
      <c r="C4" s="149"/>
      <c r="D4" s="79" t="s">
        <v>2</v>
      </c>
      <c r="E4" s="78" t="s">
        <v>6</v>
      </c>
      <c r="F4" s="78"/>
      <c r="G4" s="83"/>
      <c r="H4" s="67"/>
      <c r="I4" s="84"/>
      <c r="J4" s="85" t="s">
        <v>182</v>
      </c>
      <c r="K4" s="141" t="s">
        <v>183</v>
      </c>
      <c r="L4" s="79" t="s">
        <v>2</v>
      </c>
      <c r="M4" s="73" t="s">
        <v>110</v>
      </c>
      <c r="N4" s="76"/>
      <c r="O4" s="76"/>
      <c r="P4" s="76"/>
      <c r="Q4" s="77"/>
      <c r="R4" s="73" t="s">
        <v>9</v>
      </c>
      <c r="S4" s="67"/>
      <c r="T4" s="67"/>
      <c r="U4" s="84"/>
      <c r="V4" s="78" t="s">
        <v>184</v>
      </c>
      <c r="W4" s="73" t="s">
        <v>11</v>
      </c>
      <c r="X4" s="75"/>
      <c r="Y4" s="76"/>
      <c r="Z4" s="76"/>
      <c r="AA4" s="77"/>
      <c r="AB4" s="86" t="s">
        <v>185</v>
      </c>
      <c r="AC4" s="86" t="s">
        <v>13</v>
      </c>
      <c r="AD4" s="79"/>
      <c r="AE4" s="79"/>
      <c r="AF4" s="79" t="s">
        <v>2</v>
      </c>
      <c r="AG4" s="78" t="s">
        <v>6</v>
      </c>
      <c r="AH4" s="78"/>
      <c r="AI4" s="83"/>
      <c r="AJ4" s="67"/>
      <c r="AK4" s="84"/>
      <c r="AL4" s="85" t="s">
        <v>182</v>
      </c>
      <c r="AM4" s="141" t="s">
        <v>183</v>
      </c>
      <c r="AN4" s="79" t="s">
        <v>2</v>
      </c>
      <c r="AO4" s="73" t="s">
        <v>110</v>
      </c>
      <c r="AP4" s="76"/>
      <c r="AQ4" s="76"/>
      <c r="AR4" s="76"/>
      <c r="AS4" s="77"/>
      <c r="AT4" s="73" t="s">
        <v>9</v>
      </c>
      <c r="AU4" s="67"/>
      <c r="AV4" s="67"/>
      <c r="AW4" s="84"/>
      <c r="AX4" s="78" t="s">
        <v>184</v>
      </c>
      <c r="AY4" s="73" t="s">
        <v>11</v>
      </c>
      <c r="AZ4" s="87"/>
      <c r="BA4" s="87"/>
      <c r="BB4" s="88"/>
      <c r="BC4" s="77"/>
      <c r="BD4" s="86" t="s">
        <v>185</v>
      </c>
      <c r="BE4" s="86" t="s">
        <v>13</v>
      </c>
      <c r="BF4" s="79"/>
      <c r="BG4" s="79"/>
      <c r="BH4" s="79" t="s">
        <v>2</v>
      </c>
      <c r="BI4" s="78" t="s">
        <v>6</v>
      </c>
      <c r="BJ4" s="78"/>
      <c r="BK4" s="83"/>
      <c r="BL4" s="67"/>
      <c r="BM4" s="84"/>
      <c r="BN4" s="85" t="s">
        <v>182</v>
      </c>
      <c r="BO4" s="141" t="s">
        <v>183</v>
      </c>
      <c r="BP4" s="79" t="s">
        <v>2</v>
      </c>
      <c r="BQ4" s="73" t="s">
        <v>110</v>
      </c>
      <c r="BR4" s="76"/>
      <c r="BS4" s="76"/>
      <c r="BT4" s="76"/>
      <c r="BU4" s="77"/>
      <c r="BV4" s="73" t="s">
        <v>9</v>
      </c>
      <c r="BW4" s="67"/>
      <c r="BX4" s="67"/>
      <c r="BY4" s="84"/>
      <c r="BZ4" s="78" t="s">
        <v>184</v>
      </c>
      <c r="CA4" s="73" t="s">
        <v>11</v>
      </c>
      <c r="CB4" s="76"/>
      <c r="CC4" s="76"/>
      <c r="CD4" s="76"/>
      <c r="CE4" s="77"/>
      <c r="CF4" s="86" t="s">
        <v>185</v>
      </c>
      <c r="CG4" s="86" t="s">
        <v>13</v>
      </c>
      <c r="CH4" s="79"/>
      <c r="CI4" s="79"/>
    </row>
    <row r="5" spans="1:87" s="46" customFormat="1" ht="23.25" customHeight="1">
      <c r="A5" s="143"/>
      <c r="B5" s="143"/>
      <c r="C5" s="149"/>
      <c r="D5" s="79"/>
      <c r="E5" s="79" t="s">
        <v>2</v>
      </c>
      <c r="F5" s="85" t="s">
        <v>19</v>
      </c>
      <c r="G5" s="85" t="s">
        <v>192</v>
      </c>
      <c r="H5" s="85" t="s">
        <v>193</v>
      </c>
      <c r="I5" s="85" t="s">
        <v>191</v>
      </c>
      <c r="J5" s="90"/>
      <c r="K5" s="141"/>
      <c r="L5" s="79"/>
      <c r="M5" s="79" t="s">
        <v>173</v>
      </c>
      <c r="N5" s="79" t="s">
        <v>106</v>
      </c>
      <c r="O5" s="79" t="s">
        <v>107</v>
      </c>
      <c r="P5" s="79" t="s">
        <v>108</v>
      </c>
      <c r="Q5" s="79" t="s">
        <v>109</v>
      </c>
      <c r="R5" s="79" t="s">
        <v>2</v>
      </c>
      <c r="S5" s="78" t="s">
        <v>194</v>
      </c>
      <c r="T5" s="78" t="s">
        <v>195</v>
      </c>
      <c r="U5" s="78" t="s">
        <v>196</v>
      </c>
      <c r="V5" s="79"/>
      <c r="W5" s="79" t="s">
        <v>173</v>
      </c>
      <c r="X5" s="78" t="s">
        <v>194</v>
      </c>
      <c r="Y5" s="78" t="s">
        <v>195</v>
      </c>
      <c r="Z5" s="78" t="s">
        <v>196</v>
      </c>
      <c r="AA5" s="86" t="s">
        <v>197</v>
      </c>
      <c r="AB5" s="79"/>
      <c r="AC5" s="79"/>
      <c r="AD5" s="79"/>
      <c r="AE5" s="79"/>
      <c r="AF5" s="79"/>
      <c r="AG5" s="79" t="s">
        <v>2</v>
      </c>
      <c r="AH5" s="85" t="s">
        <v>19</v>
      </c>
      <c r="AI5" s="85" t="s">
        <v>192</v>
      </c>
      <c r="AJ5" s="85" t="s">
        <v>193</v>
      </c>
      <c r="AK5" s="85" t="s">
        <v>191</v>
      </c>
      <c r="AL5" s="90"/>
      <c r="AM5" s="141"/>
      <c r="AN5" s="79"/>
      <c r="AO5" s="79" t="s">
        <v>173</v>
      </c>
      <c r="AP5" s="79" t="s">
        <v>106</v>
      </c>
      <c r="AQ5" s="79" t="s">
        <v>107</v>
      </c>
      <c r="AR5" s="79" t="s">
        <v>108</v>
      </c>
      <c r="AS5" s="79" t="s">
        <v>109</v>
      </c>
      <c r="AT5" s="79" t="s">
        <v>2</v>
      </c>
      <c r="AU5" s="78" t="s">
        <v>194</v>
      </c>
      <c r="AV5" s="78" t="s">
        <v>195</v>
      </c>
      <c r="AW5" s="78" t="s">
        <v>196</v>
      </c>
      <c r="AX5" s="79"/>
      <c r="AY5" s="79" t="s">
        <v>173</v>
      </c>
      <c r="AZ5" s="78" t="s">
        <v>194</v>
      </c>
      <c r="BA5" s="78" t="s">
        <v>195</v>
      </c>
      <c r="BB5" s="78" t="s">
        <v>196</v>
      </c>
      <c r="BC5" s="86" t="s">
        <v>197</v>
      </c>
      <c r="BD5" s="79"/>
      <c r="BE5" s="79"/>
      <c r="BF5" s="79"/>
      <c r="BG5" s="79"/>
      <c r="BH5" s="79"/>
      <c r="BI5" s="79" t="s">
        <v>2</v>
      </c>
      <c r="BJ5" s="85" t="s">
        <v>19</v>
      </c>
      <c r="BK5" s="85" t="s">
        <v>192</v>
      </c>
      <c r="BL5" s="85" t="s">
        <v>193</v>
      </c>
      <c r="BM5" s="85" t="s">
        <v>191</v>
      </c>
      <c r="BN5" s="90"/>
      <c r="BO5" s="141"/>
      <c r="BP5" s="79"/>
      <c r="BQ5" s="79" t="s">
        <v>173</v>
      </c>
      <c r="BR5" s="79" t="s">
        <v>106</v>
      </c>
      <c r="BS5" s="79" t="s">
        <v>107</v>
      </c>
      <c r="BT5" s="79" t="s">
        <v>108</v>
      </c>
      <c r="BU5" s="79" t="s">
        <v>109</v>
      </c>
      <c r="BV5" s="79" t="s">
        <v>2</v>
      </c>
      <c r="BW5" s="78" t="s">
        <v>194</v>
      </c>
      <c r="BX5" s="78" t="s">
        <v>195</v>
      </c>
      <c r="BY5" s="78" t="s">
        <v>196</v>
      </c>
      <c r="BZ5" s="79"/>
      <c r="CA5" s="79" t="s">
        <v>173</v>
      </c>
      <c r="CB5" s="78" t="s">
        <v>194</v>
      </c>
      <c r="CC5" s="78" t="s">
        <v>195</v>
      </c>
      <c r="CD5" s="78" t="s">
        <v>196</v>
      </c>
      <c r="CE5" s="86" t="s">
        <v>197</v>
      </c>
      <c r="CF5" s="79"/>
      <c r="CG5" s="79"/>
      <c r="CH5" s="79"/>
      <c r="CI5" s="79"/>
    </row>
    <row r="6" spans="1:87" s="47" customFormat="1" ht="13.5">
      <c r="A6" s="144"/>
      <c r="B6" s="144"/>
      <c r="C6" s="150"/>
      <c r="D6" s="94" t="s">
        <v>26</v>
      </c>
      <c r="E6" s="94" t="s">
        <v>27</v>
      </c>
      <c r="F6" s="95" t="s">
        <v>27</v>
      </c>
      <c r="G6" s="95" t="s">
        <v>27</v>
      </c>
      <c r="H6" s="95" t="s">
        <v>27</v>
      </c>
      <c r="I6" s="95" t="s">
        <v>27</v>
      </c>
      <c r="J6" s="96" t="s">
        <v>27</v>
      </c>
      <c r="K6" s="96" t="s">
        <v>27</v>
      </c>
      <c r="L6" s="94" t="s">
        <v>27</v>
      </c>
      <c r="M6" s="94" t="s">
        <v>27</v>
      </c>
      <c r="N6" s="94" t="s">
        <v>27</v>
      </c>
      <c r="O6" s="94" t="s">
        <v>27</v>
      </c>
      <c r="P6" s="94" t="s">
        <v>27</v>
      </c>
      <c r="Q6" s="94" t="s">
        <v>27</v>
      </c>
      <c r="R6" s="94" t="s">
        <v>27</v>
      </c>
      <c r="S6" s="97" t="s">
        <v>27</v>
      </c>
      <c r="T6" s="97" t="s">
        <v>27</v>
      </c>
      <c r="U6" s="97" t="s">
        <v>27</v>
      </c>
      <c r="V6" s="94" t="s">
        <v>27</v>
      </c>
      <c r="W6" s="94" t="s">
        <v>27</v>
      </c>
      <c r="X6" s="94" t="s">
        <v>27</v>
      </c>
      <c r="Y6" s="94" t="s">
        <v>27</v>
      </c>
      <c r="Z6" s="94" t="s">
        <v>27</v>
      </c>
      <c r="AA6" s="94" t="s">
        <v>27</v>
      </c>
      <c r="AB6" s="94" t="s">
        <v>27</v>
      </c>
      <c r="AC6" s="94" t="s">
        <v>27</v>
      </c>
      <c r="AD6" s="94" t="s">
        <v>27</v>
      </c>
      <c r="AE6" s="94" t="s">
        <v>27</v>
      </c>
      <c r="AF6" s="94" t="s">
        <v>26</v>
      </c>
      <c r="AG6" s="94" t="s">
        <v>27</v>
      </c>
      <c r="AH6" s="95" t="s">
        <v>27</v>
      </c>
      <c r="AI6" s="95" t="s">
        <v>27</v>
      </c>
      <c r="AJ6" s="95" t="s">
        <v>27</v>
      </c>
      <c r="AK6" s="95" t="s">
        <v>27</v>
      </c>
      <c r="AL6" s="96" t="s">
        <v>27</v>
      </c>
      <c r="AM6" s="96" t="s">
        <v>27</v>
      </c>
      <c r="AN6" s="94" t="s">
        <v>27</v>
      </c>
      <c r="AO6" s="94" t="s">
        <v>27</v>
      </c>
      <c r="AP6" s="94" t="s">
        <v>27</v>
      </c>
      <c r="AQ6" s="94" t="s">
        <v>27</v>
      </c>
      <c r="AR6" s="94" t="s">
        <v>27</v>
      </c>
      <c r="AS6" s="94" t="s">
        <v>27</v>
      </c>
      <c r="AT6" s="94" t="s">
        <v>27</v>
      </c>
      <c r="AU6" s="97" t="s">
        <v>27</v>
      </c>
      <c r="AV6" s="97" t="s">
        <v>27</v>
      </c>
      <c r="AW6" s="97" t="s">
        <v>27</v>
      </c>
      <c r="AX6" s="94" t="s">
        <v>27</v>
      </c>
      <c r="AY6" s="94" t="s">
        <v>27</v>
      </c>
      <c r="AZ6" s="94" t="s">
        <v>27</v>
      </c>
      <c r="BA6" s="94" t="s">
        <v>27</v>
      </c>
      <c r="BB6" s="94" t="s">
        <v>27</v>
      </c>
      <c r="BC6" s="94" t="s">
        <v>27</v>
      </c>
      <c r="BD6" s="94" t="s">
        <v>27</v>
      </c>
      <c r="BE6" s="94" t="s">
        <v>27</v>
      </c>
      <c r="BF6" s="94" t="s">
        <v>27</v>
      </c>
      <c r="BG6" s="94" t="s">
        <v>27</v>
      </c>
      <c r="BH6" s="94" t="s">
        <v>26</v>
      </c>
      <c r="BI6" s="94" t="s">
        <v>27</v>
      </c>
      <c r="BJ6" s="95" t="s">
        <v>27</v>
      </c>
      <c r="BK6" s="95" t="s">
        <v>27</v>
      </c>
      <c r="BL6" s="95" t="s">
        <v>27</v>
      </c>
      <c r="BM6" s="95" t="s">
        <v>27</v>
      </c>
      <c r="BN6" s="96" t="s">
        <v>27</v>
      </c>
      <c r="BO6" s="96" t="s">
        <v>27</v>
      </c>
      <c r="BP6" s="94" t="s">
        <v>27</v>
      </c>
      <c r="BQ6" s="94" t="s">
        <v>27</v>
      </c>
      <c r="BR6" s="95" t="s">
        <v>27</v>
      </c>
      <c r="BS6" s="95" t="s">
        <v>27</v>
      </c>
      <c r="BT6" s="95" t="s">
        <v>27</v>
      </c>
      <c r="BU6" s="95" t="s">
        <v>27</v>
      </c>
      <c r="BV6" s="94" t="s">
        <v>27</v>
      </c>
      <c r="BW6" s="97" t="s">
        <v>27</v>
      </c>
      <c r="BX6" s="97" t="s">
        <v>27</v>
      </c>
      <c r="BY6" s="97" t="s">
        <v>27</v>
      </c>
      <c r="BZ6" s="94" t="s">
        <v>27</v>
      </c>
      <c r="CA6" s="94" t="s">
        <v>27</v>
      </c>
      <c r="CB6" s="94" t="s">
        <v>27</v>
      </c>
      <c r="CC6" s="94" t="s">
        <v>27</v>
      </c>
      <c r="CD6" s="94" t="s">
        <v>27</v>
      </c>
      <c r="CE6" s="94" t="s">
        <v>27</v>
      </c>
      <c r="CF6" s="94" t="s">
        <v>27</v>
      </c>
      <c r="CG6" s="94" t="s">
        <v>27</v>
      </c>
      <c r="CH6" s="94" t="s">
        <v>27</v>
      </c>
      <c r="CI6" s="94" t="s">
        <v>27</v>
      </c>
    </row>
    <row r="7" spans="1:87" s="139" customFormat="1" ht="12" customHeight="1">
      <c r="A7" s="134" t="s">
        <v>284</v>
      </c>
      <c r="B7" s="135" t="s">
        <v>345</v>
      </c>
      <c r="C7" s="134" t="s">
        <v>285</v>
      </c>
      <c r="D7" s="136">
        <f aca="true" t="shared" si="0" ref="D7:D53">+SUM(E7,J7)</f>
        <v>13074582</v>
      </c>
      <c r="E7" s="136">
        <f aca="true" t="shared" si="1" ref="E7:E53">+SUM(F7:I7)</f>
        <v>12841471</v>
      </c>
      <c r="F7" s="136">
        <v>0</v>
      </c>
      <c r="G7" s="136">
        <v>8493551</v>
      </c>
      <c r="H7" s="136">
        <v>4103787</v>
      </c>
      <c r="I7" s="136">
        <v>244133</v>
      </c>
      <c r="J7" s="136">
        <v>233111</v>
      </c>
      <c r="K7" s="136">
        <v>1792814</v>
      </c>
      <c r="L7" s="136">
        <f aca="true" t="shared" si="2" ref="L7:L53">+SUM(M7,R7,V7,W7,AC7)</f>
        <v>60095472</v>
      </c>
      <c r="M7" s="136">
        <f aca="true" t="shared" si="3" ref="M7:M53">+SUM(N7:Q7)</f>
        <v>13723031</v>
      </c>
      <c r="N7" s="136">
        <v>10881600</v>
      </c>
      <c r="O7" s="136">
        <v>1422360</v>
      </c>
      <c r="P7" s="136">
        <v>1065233</v>
      </c>
      <c r="Q7" s="136">
        <v>353838</v>
      </c>
      <c r="R7" s="136">
        <f aca="true" t="shared" si="4" ref="R7:R53">+SUM(S7:U7)</f>
        <v>11603335</v>
      </c>
      <c r="S7" s="136">
        <v>1543133</v>
      </c>
      <c r="T7" s="136">
        <v>8298821</v>
      </c>
      <c r="U7" s="136">
        <v>1761381</v>
      </c>
      <c r="V7" s="136">
        <v>177487</v>
      </c>
      <c r="W7" s="136">
        <f aca="true" t="shared" si="5" ref="W7:W53">+SUM(X7:AA7)</f>
        <v>34536935</v>
      </c>
      <c r="X7" s="136">
        <v>16157674</v>
      </c>
      <c r="Y7" s="136">
        <v>13417301</v>
      </c>
      <c r="Z7" s="136">
        <v>2999587</v>
      </c>
      <c r="AA7" s="136">
        <v>1962373</v>
      </c>
      <c r="AB7" s="136">
        <v>10464651</v>
      </c>
      <c r="AC7" s="136">
        <v>54684</v>
      </c>
      <c r="AD7" s="136">
        <v>4627967</v>
      </c>
      <c r="AE7" s="136">
        <f aca="true" t="shared" si="6" ref="AE7:AE53">+SUM(D7,L7,AD7)</f>
        <v>77798021</v>
      </c>
      <c r="AF7" s="136">
        <f aca="true" t="shared" si="7" ref="AF7:AF53">+SUM(AG7,AL7)</f>
        <v>890883</v>
      </c>
      <c r="AG7" s="136">
        <f aca="true" t="shared" si="8" ref="AG7:AG53">+SUM(AH7:AK7)</f>
        <v>881433</v>
      </c>
      <c r="AH7" s="136">
        <v>4126</v>
      </c>
      <c r="AI7" s="136">
        <v>875429</v>
      </c>
      <c r="AJ7" s="136">
        <v>0</v>
      </c>
      <c r="AK7" s="136">
        <v>1878</v>
      </c>
      <c r="AL7" s="136">
        <v>9450</v>
      </c>
      <c r="AM7" s="136">
        <v>118125</v>
      </c>
      <c r="AN7" s="136">
        <f aca="true" t="shared" si="9" ref="AN7:AN53">+SUM(AO7,AT7,AX7,AY7,BE7)</f>
        <v>8546797</v>
      </c>
      <c r="AO7" s="136">
        <f aca="true" t="shared" si="10" ref="AO7:AO53">+SUM(AP7:AS7)</f>
        <v>1867961</v>
      </c>
      <c r="AP7" s="136">
        <v>1108489</v>
      </c>
      <c r="AQ7" s="136">
        <v>121692</v>
      </c>
      <c r="AR7" s="136">
        <v>533150</v>
      </c>
      <c r="AS7" s="136">
        <v>104630</v>
      </c>
      <c r="AT7" s="136">
        <f aca="true" t="shared" si="11" ref="AT7:AT53">+SUM(AU7:AW7)</f>
        <v>2476510</v>
      </c>
      <c r="AU7" s="136">
        <v>250859</v>
      </c>
      <c r="AV7" s="136">
        <v>2058217</v>
      </c>
      <c r="AW7" s="136">
        <v>167434</v>
      </c>
      <c r="AX7" s="136">
        <v>30586</v>
      </c>
      <c r="AY7" s="136">
        <f aca="true" t="shared" si="12" ref="AY7:AY53">+SUM(AZ7:BC7)</f>
        <v>4171664</v>
      </c>
      <c r="AZ7" s="136">
        <v>2408305</v>
      </c>
      <c r="BA7" s="136">
        <v>1290728</v>
      </c>
      <c r="BB7" s="136">
        <v>235332</v>
      </c>
      <c r="BC7" s="136">
        <v>237299</v>
      </c>
      <c r="BD7" s="136">
        <v>2729465</v>
      </c>
      <c r="BE7" s="136">
        <v>76</v>
      </c>
      <c r="BF7" s="136">
        <v>274547</v>
      </c>
      <c r="BG7" s="136">
        <f aca="true" t="shared" si="13" ref="BG7:BG53">+SUM(BF7,AN7,AF7)</f>
        <v>9712227</v>
      </c>
      <c r="BH7" s="136">
        <f aca="true" t="shared" si="14" ref="BH7:BV10">SUM(D7,AF7)</f>
        <v>13965465</v>
      </c>
      <c r="BI7" s="136">
        <f t="shared" si="14"/>
        <v>13722904</v>
      </c>
      <c r="BJ7" s="136">
        <f t="shared" si="14"/>
        <v>4126</v>
      </c>
      <c r="BK7" s="136">
        <f t="shared" si="14"/>
        <v>9368980</v>
      </c>
      <c r="BL7" s="136">
        <f t="shared" si="14"/>
        <v>4103787</v>
      </c>
      <c r="BM7" s="136">
        <f t="shared" si="14"/>
        <v>246011</v>
      </c>
      <c r="BN7" s="136">
        <f t="shared" si="14"/>
        <v>242561</v>
      </c>
      <c r="BO7" s="137">
        <f t="shared" si="14"/>
        <v>1910939</v>
      </c>
      <c r="BP7" s="136">
        <f t="shared" si="14"/>
        <v>68642269</v>
      </c>
      <c r="BQ7" s="136">
        <f t="shared" si="14"/>
        <v>15590992</v>
      </c>
      <c r="BR7" s="136">
        <f t="shared" si="14"/>
        <v>11990089</v>
      </c>
      <c r="BS7" s="136">
        <f t="shared" si="14"/>
        <v>1544052</v>
      </c>
      <c r="BT7" s="136">
        <f t="shared" si="14"/>
        <v>1598383</v>
      </c>
      <c r="BU7" s="136">
        <f t="shared" si="14"/>
        <v>458468</v>
      </c>
      <c r="BV7" s="136">
        <f t="shared" si="14"/>
        <v>14079845</v>
      </c>
      <c r="BW7" s="136">
        <f aca="true" t="shared" si="15" ref="BW7:CI7">SUM(S7,AU7)</f>
        <v>1793992</v>
      </c>
      <c r="BX7" s="136">
        <f t="shared" si="15"/>
        <v>10357038</v>
      </c>
      <c r="BY7" s="136">
        <f t="shared" si="15"/>
        <v>1928815</v>
      </c>
      <c r="BZ7" s="136">
        <f t="shared" si="15"/>
        <v>208073</v>
      </c>
      <c r="CA7" s="136">
        <f t="shared" si="15"/>
        <v>38708599</v>
      </c>
      <c r="CB7" s="136">
        <f t="shared" si="15"/>
        <v>18565979</v>
      </c>
      <c r="CC7" s="136">
        <f t="shared" si="15"/>
        <v>14708029</v>
      </c>
      <c r="CD7" s="136">
        <f t="shared" si="15"/>
        <v>3234919</v>
      </c>
      <c r="CE7" s="136">
        <f t="shared" si="15"/>
        <v>2199672</v>
      </c>
      <c r="CF7" s="137">
        <f t="shared" si="15"/>
        <v>13194116</v>
      </c>
      <c r="CG7" s="136">
        <f t="shared" si="15"/>
        <v>54760</v>
      </c>
      <c r="CH7" s="136">
        <f t="shared" si="15"/>
        <v>4902514</v>
      </c>
      <c r="CI7" s="136">
        <f t="shared" si="15"/>
        <v>87510248</v>
      </c>
    </row>
    <row r="8" spans="1:87" s="139" customFormat="1" ht="12" customHeight="1">
      <c r="A8" s="134" t="s">
        <v>386</v>
      </c>
      <c r="B8" s="135" t="s">
        <v>387</v>
      </c>
      <c r="C8" s="134" t="s">
        <v>388</v>
      </c>
      <c r="D8" s="136">
        <f t="shared" si="0"/>
        <v>3600462</v>
      </c>
      <c r="E8" s="136">
        <f t="shared" si="1"/>
        <v>3592847</v>
      </c>
      <c r="F8" s="136">
        <v>531</v>
      </c>
      <c r="G8" s="136">
        <v>2158427</v>
      </c>
      <c r="H8" s="136">
        <v>1057732</v>
      </c>
      <c r="I8" s="136">
        <v>376157</v>
      </c>
      <c r="J8" s="136">
        <v>7615</v>
      </c>
      <c r="K8" s="136">
        <v>933327</v>
      </c>
      <c r="L8" s="136">
        <f t="shared" si="2"/>
        <v>13861274</v>
      </c>
      <c r="M8" s="136">
        <f t="shared" si="3"/>
        <v>3617979</v>
      </c>
      <c r="N8" s="136">
        <v>1859460</v>
      </c>
      <c r="O8" s="136">
        <v>871692</v>
      </c>
      <c r="P8" s="136">
        <v>840117</v>
      </c>
      <c r="Q8" s="136">
        <v>46710</v>
      </c>
      <c r="R8" s="136">
        <f t="shared" si="4"/>
        <v>3132760</v>
      </c>
      <c r="S8" s="136">
        <v>204720</v>
      </c>
      <c r="T8" s="136">
        <v>2563464</v>
      </c>
      <c r="U8" s="136">
        <v>364576</v>
      </c>
      <c r="V8" s="136">
        <v>10017</v>
      </c>
      <c r="W8" s="136">
        <f t="shared" si="5"/>
        <v>7088637</v>
      </c>
      <c r="X8" s="136">
        <v>2956360</v>
      </c>
      <c r="Y8" s="136">
        <v>3593702</v>
      </c>
      <c r="Z8" s="136">
        <v>396659</v>
      </c>
      <c r="AA8" s="136">
        <v>141916</v>
      </c>
      <c r="AB8" s="136">
        <v>5965270</v>
      </c>
      <c r="AC8" s="136">
        <v>11881</v>
      </c>
      <c r="AD8" s="136">
        <v>428687</v>
      </c>
      <c r="AE8" s="136">
        <f t="shared" si="6"/>
        <v>17890423</v>
      </c>
      <c r="AF8" s="136">
        <f t="shared" si="7"/>
        <v>2314690</v>
      </c>
      <c r="AG8" s="136">
        <f t="shared" si="8"/>
        <v>2314690</v>
      </c>
      <c r="AH8" s="136">
        <v>0</v>
      </c>
      <c r="AI8" s="136">
        <v>2301250</v>
      </c>
      <c r="AJ8" s="136">
        <v>0</v>
      </c>
      <c r="AK8" s="136">
        <v>13440</v>
      </c>
      <c r="AL8" s="136">
        <v>0</v>
      </c>
      <c r="AM8" s="136">
        <v>1859172</v>
      </c>
      <c r="AN8" s="136">
        <f t="shared" si="9"/>
        <v>2678304</v>
      </c>
      <c r="AO8" s="136">
        <f t="shared" si="10"/>
        <v>824674</v>
      </c>
      <c r="AP8" s="136">
        <v>431291</v>
      </c>
      <c r="AQ8" s="136">
        <v>0</v>
      </c>
      <c r="AR8" s="136">
        <v>393383</v>
      </c>
      <c r="AS8" s="136">
        <v>0</v>
      </c>
      <c r="AT8" s="136">
        <f t="shared" si="11"/>
        <v>1295326</v>
      </c>
      <c r="AU8" s="136">
        <v>0</v>
      </c>
      <c r="AV8" s="136">
        <v>1293336</v>
      </c>
      <c r="AW8" s="136">
        <v>1990</v>
      </c>
      <c r="AX8" s="136">
        <v>0</v>
      </c>
      <c r="AY8" s="136">
        <f t="shared" si="12"/>
        <v>558304</v>
      </c>
      <c r="AZ8" s="136">
        <v>47291</v>
      </c>
      <c r="BA8" s="136">
        <v>431100</v>
      </c>
      <c r="BB8" s="136">
        <v>79335</v>
      </c>
      <c r="BC8" s="136">
        <v>578</v>
      </c>
      <c r="BD8" s="136">
        <v>2632979</v>
      </c>
      <c r="BE8" s="136">
        <v>0</v>
      </c>
      <c r="BF8" s="136">
        <v>141961</v>
      </c>
      <c r="BG8" s="136">
        <f t="shared" si="13"/>
        <v>5134955</v>
      </c>
      <c r="BH8" s="136">
        <f t="shared" si="14"/>
        <v>5915152</v>
      </c>
      <c r="BI8" s="136">
        <f t="shared" si="14"/>
        <v>5907537</v>
      </c>
      <c r="BJ8" s="136">
        <f t="shared" si="14"/>
        <v>531</v>
      </c>
      <c r="BK8" s="136">
        <f t="shared" si="14"/>
        <v>4459677</v>
      </c>
      <c r="BL8" s="136">
        <f t="shared" si="14"/>
        <v>1057732</v>
      </c>
      <c r="BM8" s="136">
        <f t="shared" si="14"/>
        <v>389597</v>
      </c>
      <c r="BN8" s="136">
        <f t="shared" si="14"/>
        <v>7615</v>
      </c>
      <c r="BO8" s="137">
        <f t="shared" si="14"/>
        <v>2792499</v>
      </c>
      <c r="BP8" s="136">
        <f t="shared" si="14"/>
        <v>16539578</v>
      </c>
      <c r="BQ8" s="136">
        <f t="shared" si="14"/>
        <v>4442653</v>
      </c>
      <c r="BR8" s="136">
        <f t="shared" si="14"/>
        <v>2290751</v>
      </c>
      <c r="BS8" s="136">
        <f t="shared" si="14"/>
        <v>871692</v>
      </c>
      <c r="BT8" s="136">
        <f t="shared" si="14"/>
        <v>1233500</v>
      </c>
      <c r="BU8" s="136">
        <f t="shared" si="14"/>
        <v>46710</v>
      </c>
      <c r="BV8" s="136">
        <f t="shared" si="14"/>
        <v>4428086</v>
      </c>
      <c r="BW8" s="136">
        <f aca="true" t="shared" si="16" ref="BW8:BY9">SUM(S8,AU8)</f>
        <v>204720</v>
      </c>
      <c r="BX8" s="136">
        <f t="shared" si="16"/>
        <v>3856800</v>
      </c>
      <c r="BY8" s="136">
        <f t="shared" si="16"/>
        <v>366566</v>
      </c>
      <c r="BZ8" s="136">
        <f aca="true" t="shared" si="17" ref="BZ8:CI8">SUM(V8,AX8)</f>
        <v>10017</v>
      </c>
      <c r="CA8" s="136">
        <f t="shared" si="17"/>
        <v>7646941</v>
      </c>
      <c r="CB8" s="136">
        <f t="shared" si="17"/>
        <v>3003651</v>
      </c>
      <c r="CC8" s="136">
        <f t="shared" si="17"/>
        <v>4024802</v>
      </c>
      <c r="CD8" s="136">
        <f t="shared" si="17"/>
        <v>475994</v>
      </c>
      <c r="CE8" s="136">
        <f t="shared" si="17"/>
        <v>142494</v>
      </c>
      <c r="CF8" s="137">
        <f t="shared" si="17"/>
        <v>8598249</v>
      </c>
      <c r="CG8" s="136">
        <f t="shared" si="17"/>
        <v>11881</v>
      </c>
      <c r="CH8" s="136">
        <f t="shared" si="17"/>
        <v>570648</v>
      </c>
      <c r="CI8" s="136">
        <f t="shared" si="17"/>
        <v>23025378</v>
      </c>
    </row>
    <row r="9" spans="1:87" s="139" customFormat="1" ht="12" customHeight="1">
      <c r="A9" s="134" t="s">
        <v>389</v>
      </c>
      <c r="B9" s="135" t="s">
        <v>390</v>
      </c>
      <c r="C9" s="134" t="s">
        <v>391</v>
      </c>
      <c r="D9" s="136">
        <f t="shared" si="0"/>
        <v>777537</v>
      </c>
      <c r="E9" s="136">
        <f t="shared" si="1"/>
        <v>674268</v>
      </c>
      <c r="F9" s="136">
        <v>35705</v>
      </c>
      <c r="G9" s="136">
        <v>244465</v>
      </c>
      <c r="H9" s="136">
        <v>329938</v>
      </c>
      <c r="I9" s="136">
        <v>64160</v>
      </c>
      <c r="J9" s="136">
        <v>103269</v>
      </c>
      <c r="K9" s="136">
        <v>137824</v>
      </c>
      <c r="L9" s="136">
        <f t="shared" si="2"/>
        <v>12980135</v>
      </c>
      <c r="M9" s="136">
        <f t="shared" si="3"/>
        <v>2751916</v>
      </c>
      <c r="N9" s="136">
        <v>1475178</v>
      </c>
      <c r="O9" s="136">
        <v>554742</v>
      </c>
      <c r="P9" s="136">
        <v>652050</v>
      </c>
      <c r="Q9" s="136">
        <v>69946</v>
      </c>
      <c r="R9" s="136">
        <f t="shared" si="4"/>
        <v>3473994</v>
      </c>
      <c r="S9" s="136">
        <v>121618</v>
      </c>
      <c r="T9" s="136">
        <v>3099467</v>
      </c>
      <c r="U9" s="136">
        <v>252909</v>
      </c>
      <c r="V9" s="136">
        <v>32721</v>
      </c>
      <c r="W9" s="136">
        <f t="shared" si="5"/>
        <v>6700855</v>
      </c>
      <c r="X9" s="136">
        <v>2811928</v>
      </c>
      <c r="Y9" s="136">
        <v>3639859</v>
      </c>
      <c r="Z9" s="136">
        <v>208142</v>
      </c>
      <c r="AA9" s="136">
        <v>40926</v>
      </c>
      <c r="AB9" s="136">
        <v>5508372</v>
      </c>
      <c r="AC9" s="136">
        <v>20649</v>
      </c>
      <c r="AD9" s="136">
        <v>216784</v>
      </c>
      <c r="AE9" s="136">
        <f t="shared" si="6"/>
        <v>13974456</v>
      </c>
      <c r="AF9" s="136">
        <f t="shared" si="7"/>
        <v>281009</v>
      </c>
      <c r="AG9" s="136">
        <f t="shared" si="8"/>
        <v>280011</v>
      </c>
      <c r="AH9" s="136">
        <v>0</v>
      </c>
      <c r="AI9" s="136">
        <v>179011</v>
      </c>
      <c r="AJ9" s="136">
        <v>0</v>
      </c>
      <c r="AK9" s="136">
        <v>101000</v>
      </c>
      <c r="AL9" s="136">
        <v>998</v>
      </c>
      <c r="AM9" s="136">
        <v>103569</v>
      </c>
      <c r="AN9" s="136">
        <f t="shared" si="9"/>
        <v>3825971</v>
      </c>
      <c r="AO9" s="136">
        <f t="shared" si="10"/>
        <v>648184</v>
      </c>
      <c r="AP9" s="136">
        <v>572242</v>
      </c>
      <c r="AQ9" s="136">
        <v>0</v>
      </c>
      <c r="AR9" s="136">
        <v>75942</v>
      </c>
      <c r="AS9" s="136">
        <v>0</v>
      </c>
      <c r="AT9" s="136">
        <f t="shared" si="11"/>
        <v>1267510</v>
      </c>
      <c r="AU9" s="136">
        <v>260</v>
      </c>
      <c r="AV9" s="136">
        <v>1266220</v>
      </c>
      <c r="AW9" s="136">
        <v>1030</v>
      </c>
      <c r="AX9" s="136">
        <v>0</v>
      </c>
      <c r="AY9" s="136">
        <f t="shared" si="12"/>
        <v>1910277</v>
      </c>
      <c r="AZ9" s="136">
        <v>1085279</v>
      </c>
      <c r="BA9" s="136">
        <v>803008</v>
      </c>
      <c r="BB9" s="136">
        <v>19712</v>
      </c>
      <c r="BC9" s="136">
        <v>2278</v>
      </c>
      <c r="BD9" s="136">
        <v>2491115</v>
      </c>
      <c r="BE9" s="136">
        <v>0</v>
      </c>
      <c r="BF9" s="136">
        <v>96954</v>
      </c>
      <c r="BG9" s="136">
        <f t="shared" si="13"/>
        <v>4203934</v>
      </c>
      <c r="BH9" s="136">
        <f t="shared" si="14"/>
        <v>1058546</v>
      </c>
      <c r="BI9" s="136">
        <f t="shared" si="14"/>
        <v>954279</v>
      </c>
      <c r="BJ9" s="136">
        <f t="shared" si="14"/>
        <v>35705</v>
      </c>
      <c r="BK9" s="136">
        <f t="shared" si="14"/>
        <v>423476</v>
      </c>
      <c r="BL9" s="136">
        <f t="shared" si="14"/>
        <v>329938</v>
      </c>
      <c r="BM9" s="136">
        <f t="shared" si="14"/>
        <v>165160</v>
      </c>
      <c r="BN9" s="136">
        <f t="shared" si="14"/>
        <v>104267</v>
      </c>
      <c r="BO9" s="137">
        <f t="shared" si="14"/>
        <v>241393</v>
      </c>
      <c r="BP9" s="136">
        <f t="shared" si="14"/>
        <v>16806106</v>
      </c>
      <c r="BQ9" s="136">
        <f t="shared" si="14"/>
        <v>3400100</v>
      </c>
      <c r="BR9" s="136">
        <f t="shared" si="14"/>
        <v>2047420</v>
      </c>
      <c r="BS9" s="136">
        <f t="shared" si="14"/>
        <v>554742</v>
      </c>
      <c r="BT9" s="136">
        <f t="shared" si="14"/>
        <v>727992</v>
      </c>
      <c r="BU9" s="136">
        <f t="shared" si="14"/>
        <v>69946</v>
      </c>
      <c r="BV9" s="136">
        <f t="shared" si="14"/>
        <v>4741504</v>
      </c>
      <c r="BW9" s="136">
        <f t="shared" si="16"/>
        <v>121878</v>
      </c>
      <c r="BX9" s="136">
        <f t="shared" si="16"/>
        <v>4365687</v>
      </c>
      <c r="BY9" s="136">
        <f t="shared" si="16"/>
        <v>253939</v>
      </c>
      <c r="BZ9" s="136">
        <f>SUM(V9,AX9)</f>
        <v>32721</v>
      </c>
      <c r="CA9" s="136">
        <f aca="true" t="shared" si="18" ref="CA9:CF9">SUM(W9,AY9)</f>
        <v>8611132</v>
      </c>
      <c r="CB9" s="136">
        <f t="shared" si="18"/>
        <v>3897207</v>
      </c>
      <c r="CC9" s="136">
        <f t="shared" si="18"/>
        <v>4442867</v>
      </c>
      <c r="CD9" s="136">
        <f t="shared" si="18"/>
        <v>227854</v>
      </c>
      <c r="CE9" s="136">
        <f t="shared" si="18"/>
        <v>43204</v>
      </c>
      <c r="CF9" s="137">
        <f t="shared" si="18"/>
        <v>7999487</v>
      </c>
      <c r="CG9" s="136">
        <f>SUM(AC9,BE9)</f>
        <v>20649</v>
      </c>
      <c r="CH9" s="136">
        <f>SUM(AD9,BF9)</f>
        <v>313738</v>
      </c>
      <c r="CI9" s="136">
        <f>SUM(AE9,BG9)</f>
        <v>18178390</v>
      </c>
    </row>
    <row r="10" spans="1:87" s="139" customFormat="1" ht="12" customHeight="1">
      <c r="A10" s="134" t="s">
        <v>392</v>
      </c>
      <c r="B10" s="135" t="s">
        <v>393</v>
      </c>
      <c r="C10" s="134" t="s">
        <v>394</v>
      </c>
      <c r="D10" s="136">
        <f t="shared" si="0"/>
        <v>1599322</v>
      </c>
      <c r="E10" s="136">
        <f t="shared" si="1"/>
        <v>1536142</v>
      </c>
      <c r="F10" s="136">
        <v>0</v>
      </c>
      <c r="G10" s="136">
        <v>1172516</v>
      </c>
      <c r="H10" s="136">
        <v>222941</v>
      </c>
      <c r="I10" s="136">
        <v>140685</v>
      </c>
      <c r="J10" s="136">
        <v>63180</v>
      </c>
      <c r="K10" s="136">
        <v>225077</v>
      </c>
      <c r="L10" s="136">
        <f t="shared" si="2"/>
        <v>21077094</v>
      </c>
      <c r="M10" s="136">
        <f t="shared" si="3"/>
        <v>4479848</v>
      </c>
      <c r="N10" s="136">
        <v>2524776</v>
      </c>
      <c r="O10" s="136">
        <v>897742</v>
      </c>
      <c r="P10" s="136">
        <v>879525</v>
      </c>
      <c r="Q10" s="136">
        <v>177805</v>
      </c>
      <c r="R10" s="136">
        <f t="shared" si="4"/>
        <v>4559018</v>
      </c>
      <c r="S10" s="136">
        <v>624848</v>
      </c>
      <c r="T10" s="136">
        <v>3630417</v>
      </c>
      <c r="U10" s="136">
        <v>303753</v>
      </c>
      <c r="V10" s="136">
        <v>7709</v>
      </c>
      <c r="W10" s="136">
        <f t="shared" si="5"/>
        <v>12030519</v>
      </c>
      <c r="X10" s="136">
        <v>5644551</v>
      </c>
      <c r="Y10" s="136">
        <v>5797247</v>
      </c>
      <c r="Z10" s="136">
        <v>253222</v>
      </c>
      <c r="AA10" s="136">
        <v>335499</v>
      </c>
      <c r="AB10" s="136">
        <v>4404571</v>
      </c>
      <c r="AC10" s="136">
        <v>0</v>
      </c>
      <c r="AD10" s="136">
        <v>1218297</v>
      </c>
      <c r="AE10" s="136">
        <f t="shared" si="6"/>
        <v>23894713</v>
      </c>
      <c r="AF10" s="136">
        <f t="shared" si="7"/>
        <v>1573165</v>
      </c>
      <c r="AG10" s="136">
        <f t="shared" si="8"/>
        <v>1573165</v>
      </c>
      <c r="AH10" s="136">
        <v>0</v>
      </c>
      <c r="AI10" s="136">
        <v>1476209</v>
      </c>
      <c r="AJ10" s="136">
        <v>0</v>
      </c>
      <c r="AK10" s="136">
        <v>96956</v>
      </c>
      <c r="AL10" s="136">
        <v>0</v>
      </c>
      <c r="AM10" s="136">
        <v>819975</v>
      </c>
      <c r="AN10" s="136">
        <f t="shared" si="9"/>
        <v>4298397</v>
      </c>
      <c r="AO10" s="136">
        <f t="shared" si="10"/>
        <v>767280</v>
      </c>
      <c r="AP10" s="136">
        <v>608169</v>
      </c>
      <c r="AQ10" s="136">
        <v>3496</v>
      </c>
      <c r="AR10" s="136">
        <v>155615</v>
      </c>
      <c r="AS10" s="136">
        <v>0</v>
      </c>
      <c r="AT10" s="136">
        <f t="shared" si="11"/>
        <v>1888886</v>
      </c>
      <c r="AU10" s="136">
        <v>4613</v>
      </c>
      <c r="AV10" s="136">
        <v>1882743</v>
      </c>
      <c r="AW10" s="136">
        <v>1530</v>
      </c>
      <c r="AX10" s="136">
        <v>412</v>
      </c>
      <c r="AY10" s="136">
        <f t="shared" si="12"/>
        <v>1641819</v>
      </c>
      <c r="AZ10" s="136">
        <v>826769</v>
      </c>
      <c r="BA10" s="136">
        <v>734925</v>
      </c>
      <c r="BB10" s="136">
        <v>0</v>
      </c>
      <c r="BC10" s="136">
        <v>80125</v>
      </c>
      <c r="BD10" s="136">
        <v>2250629</v>
      </c>
      <c r="BE10" s="136">
        <v>0</v>
      </c>
      <c r="BF10" s="136">
        <v>576094</v>
      </c>
      <c r="BG10" s="136">
        <f t="shared" si="13"/>
        <v>6447656</v>
      </c>
      <c r="BH10" s="136">
        <f t="shared" si="14"/>
        <v>3172487</v>
      </c>
      <c r="BI10" s="136">
        <f t="shared" si="14"/>
        <v>3109307</v>
      </c>
      <c r="BJ10" s="136">
        <f t="shared" si="14"/>
        <v>0</v>
      </c>
      <c r="BK10" s="136">
        <f t="shared" si="14"/>
        <v>2648725</v>
      </c>
      <c r="BL10" s="136">
        <f t="shared" si="14"/>
        <v>222941</v>
      </c>
      <c r="BM10" s="136">
        <f t="shared" si="14"/>
        <v>237641</v>
      </c>
      <c r="BN10" s="136">
        <f t="shared" si="14"/>
        <v>63180</v>
      </c>
      <c r="BO10" s="137">
        <f t="shared" si="14"/>
        <v>1045052</v>
      </c>
      <c r="BP10" s="136">
        <f t="shared" si="14"/>
        <v>25375491</v>
      </c>
      <c r="BQ10" s="136">
        <f t="shared" si="14"/>
        <v>5247128</v>
      </c>
      <c r="BR10" s="136">
        <f t="shared" si="14"/>
        <v>3132945</v>
      </c>
      <c r="BS10" s="136">
        <f t="shared" si="14"/>
        <v>901238</v>
      </c>
      <c r="BT10" s="136">
        <f t="shared" si="14"/>
        <v>1035140</v>
      </c>
      <c r="BU10" s="136">
        <f t="shared" si="14"/>
        <v>177805</v>
      </c>
      <c r="BV10" s="136">
        <f t="shared" si="14"/>
        <v>6447904</v>
      </c>
      <c r="BW10" s="136">
        <f aca="true" t="shared" si="19" ref="BW10:CI10">SUM(S10,AU10)</f>
        <v>629461</v>
      </c>
      <c r="BX10" s="136">
        <f t="shared" si="19"/>
        <v>5513160</v>
      </c>
      <c r="BY10" s="136">
        <f t="shared" si="19"/>
        <v>305283</v>
      </c>
      <c r="BZ10" s="136">
        <f t="shared" si="19"/>
        <v>8121</v>
      </c>
      <c r="CA10" s="136">
        <f t="shared" si="19"/>
        <v>13672338</v>
      </c>
      <c r="CB10" s="136">
        <f t="shared" si="19"/>
        <v>6471320</v>
      </c>
      <c r="CC10" s="136">
        <f t="shared" si="19"/>
        <v>6532172</v>
      </c>
      <c r="CD10" s="136">
        <f t="shared" si="19"/>
        <v>253222</v>
      </c>
      <c r="CE10" s="136">
        <f t="shared" si="19"/>
        <v>415624</v>
      </c>
      <c r="CF10" s="137">
        <f t="shared" si="19"/>
        <v>6655200</v>
      </c>
      <c r="CG10" s="136">
        <f t="shared" si="19"/>
        <v>0</v>
      </c>
      <c r="CH10" s="136">
        <f t="shared" si="19"/>
        <v>1794391</v>
      </c>
      <c r="CI10" s="136">
        <f t="shared" si="19"/>
        <v>30342369</v>
      </c>
    </row>
    <row r="11" spans="1:87" s="139" customFormat="1" ht="12" customHeight="1">
      <c r="A11" s="134" t="s">
        <v>396</v>
      </c>
      <c r="B11" s="135" t="s">
        <v>397</v>
      </c>
      <c r="C11" s="134" t="s">
        <v>398</v>
      </c>
      <c r="D11" s="136">
        <f t="shared" si="0"/>
        <v>2905033</v>
      </c>
      <c r="E11" s="136">
        <f t="shared" si="1"/>
        <v>2857108</v>
      </c>
      <c r="F11" s="136">
        <v>0</v>
      </c>
      <c r="G11" s="136">
        <v>2751967</v>
      </c>
      <c r="H11" s="136">
        <v>92953</v>
      </c>
      <c r="I11" s="136">
        <v>12188</v>
      </c>
      <c r="J11" s="136">
        <v>47925</v>
      </c>
      <c r="K11" s="136">
        <v>4822</v>
      </c>
      <c r="L11" s="136">
        <f t="shared" si="2"/>
        <v>11697145</v>
      </c>
      <c r="M11" s="136">
        <f t="shared" si="3"/>
        <v>2489172</v>
      </c>
      <c r="N11" s="136">
        <v>1002547</v>
      </c>
      <c r="O11" s="136">
        <v>166619</v>
      </c>
      <c r="P11" s="136">
        <v>1244733</v>
      </c>
      <c r="Q11" s="136">
        <v>75273</v>
      </c>
      <c r="R11" s="136">
        <f t="shared" si="4"/>
        <v>3058506</v>
      </c>
      <c r="S11" s="136">
        <v>68004</v>
      </c>
      <c r="T11" s="136">
        <v>2711426</v>
      </c>
      <c r="U11" s="136">
        <v>279076</v>
      </c>
      <c r="V11" s="136">
        <v>0</v>
      </c>
      <c r="W11" s="136">
        <f t="shared" si="5"/>
        <v>6140894</v>
      </c>
      <c r="X11" s="136">
        <v>3030870</v>
      </c>
      <c r="Y11" s="136">
        <v>2721699</v>
      </c>
      <c r="Z11" s="136">
        <v>217980</v>
      </c>
      <c r="AA11" s="136">
        <v>170345</v>
      </c>
      <c r="AB11" s="136">
        <v>1967662</v>
      </c>
      <c r="AC11" s="136">
        <v>8573</v>
      </c>
      <c r="AD11" s="136">
        <v>347935</v>
      </c>
      <c r="AE11" s="136">
        <f t="shared" si="6"/>
        <v>14950113</v>
      </c>
      <c r="AF11" s="136">
        <f t="shared" si="7"/>
        <v>255265</v>
      </c>
      <c r="AG11" s="136">
        <f t="shared" si="8"/>
        <v>254320</v>
      </c>
      <c r="AH11" s="136">
        <v>11259</v>
      </c>
      <c r="AI11" s="136">
        <v>193436</v>
      </c>
      <c r="AJ11" s="136">
        <v>0</v>
      </c>
      <c r="AK11" s="136">
        <v>49625</v>
      </c>
      <c r="AL11" s="136">
        <v>945</v>
      </c>
      <c r="AM11" s="136">
        <v>36222</v>
      </c>
      <c r="AN11" s="136">
        <f t="shared" si="9"/>
        <v>3069044</v>
      </c>
      <c r="AO11" s="136">
        <f t="shared" si="10"/>
        <v>888573</v>
      </c>
      <c r="AP11" s="136">
        <v>596800</v>
      </c>
      <c r="AQ11" s="136">
        <v>0</v>
      </c>
      <c r="AR11" s="136">
        <v>291773</v>
      </c>
      <c r="AS11" s="136">
        <v>0</v>
      </c>
      <c r="AT11" s="136">
        <f t="shared" si="11"/>
        <v>1429627</v>
      </c>
      <c r="AU11" s="136">
        <v>0</v>
      </c>
      <c r="AV11" s="136">
        <v>1422877</v>
      </c>
      <c r="AW11" s="136">
        <v>6750</v>
      </c>
      <c r="AX11" s="136">
        <v>0</v>
      </c>
      <c r="AY11" s="136">
        <f t="shared" si="12"/>
        <v>750349</v>
      </c>
      <c r="AZ11" s="136">
        <v>11935</v>
      </c>
      <c r="BA11" s="136">
        <v>671051</v>
      </c>
      <c r="BB11" s="136">
        <v>15427</v>
      </c>
      <c r="BC11" s="136">
        <v>51936</v>
      </c>
      <c r="BD11" s="136">
        <v>1682566</v>
      </c>
      <c r="BE11" s="136">
        <v>495</v>
      </c>
      <c r="BF11" s="136">
        <v>14692</v>
      </c>
      <c r="BG11" s="136">
        <f t="shared" si="13"/>
        <v>3339001</v>
      </c>
      <c r="BH11" s="136">
        <f aca="true" t="shared" si="20" ref="BH11:BO11">SUM(D11,AF11)</f>
        <v>3160298</v>
      </c>
      <c r="BI11" s="136">
        <f t="shared" si="20"/>
        <v>3111428</v>
      </c>
      <c r="BJ11" s="136">
        <f t="shared" si="20"/>
        <v>11259</v>
      </c>
      <c r="BK11" s="136">
        <f t="shared" si="20"/>
        <v>2945403</v>
      </c>
      <c r="BL11" s="136">
        <f t="shared" si="20"/>
        <v>92953</v>
      </c>
      <c r="BM11" s="136">
        <f t="shared" si="20"/>
        <v>61813</v>
      </c>
      <c r="BN11" s="136">
        <f t="shared" si="20"/>
        <v>48870</v>
      </c>
      <c r="BO11" s="137">
        <f t="shared" si="20"/>
        <v>41044</v>
      </c>
      <c r="BP11" s="136">
        <f aca="true" t="shared" si="21" ref="BP11:BW11">SUM(L11,AN11)</f>
        <v>14766189</v>
      </c>
      <c r="BQ11" s="136">
        <f t="shared" si="21"/>
        <v>3377745</v>
      </c>
      <c r="BR11" s="136">
        <f t="shared" si="21"/>
        <v>1599347</v>
      </c>
      <c r="BS11" s="136">
        <f t="shared" si="21"/>
        <v>166619</v>
      </c>
      <c r="BT11" s="136">
        <f t="shared" si="21"/>
        <v>1536506</v>
      </c>
      <c r="BU11" s="136">
        <f t="shared" si="21"/>
        <v>75273</v>
      </c>
      <c r="BV11" s="136">
        <f t="shared" si="21"/>
        <v>4488133</v>
      </c>
      <c r="BW11" s="136">
        <f t="shared" si="21"/>
        <v>68004</v>
      </c>
      <c r="BX11" s="136">
        <f aca="true" t="shared" si="22" ref="BX11:BZ14">SUM(T11,AV11)</f>
        <v>4134303</v>
      </c>
      <c r="BY11" s="136">
        <f t="shared" si="22"/>
        <v>285826</v>
      </c>
      <c r="BZ11" s="136">
        <f t="shared" si="22"/>
        <v>0</v>
      </c>
      <c r="CA11" s="136">
        <f aca="true" t="shared" si="23" ref="CA11:CI11">SUM(W11,AY11)</f>
        <v>6891243</v>
      </c>
      <c r="CB11" s="136">
        <f t="shared" si="23"/>
        <v>3042805</v>
      </c>
      <c r="CC11" s="136">
        <f t="shared" si="23"/>
        <v>3392750</v>
      </c>
      <c r="CD11" s="136">
        <f t="shared" si="23"/>
        <v>233407</v>
      </c>
      <c r="CE11" s="136">
        <f t="shared" si="23"/>
        <v>222281</v>
      </c>
      <c r="CF11" s="137">
        <f t="shared" si="23"/>
        <v>3650228</v>
      </c>
      <c r="CG11" s="136">
        <f t="shared" si="23"/>
        <v>9068</v>
      </c>
      <c r="CH11" s="136">
        <f t="shared" si="23"/>
        <v>362627</v>
      </c>
      <c r="CI11" s="136">
        <f t="shared" si="23"/>
        <v>18289114</v>
      </c>
    </row>
    <row r="12" spans="1:87" s="139" customFormat="1" ht="12" customHeight="1">
      <c r="A12" s="134" t="s">
        <v>298</v>
      </c>
      <c r="B12" s="135" t="s">
        <v>299</v>
      </c>
      <c r="C12" s="134" t="s">
        <v>285</v>
      </c>
      <c r="D12" s="136">
        <f t="shared" si="0"/>
        <v>282622</v>
      </c>
      <c r="E12" s="136">
        <f t="shared" si="1"/>
        <v>274636</v>
      </c>
      <c r="F12" s="136">
        <v>0</v>
      </c>
      <c r="G12" s="136">
        <v>130691</v>
      </c>
      <c r="H12" s="136">
        <v>143945</v>
      </c>
      <c r="I12" s="136">
        <v>0</v>
      </c>
      <c r="J12" s="136">
        <v>7986</v>
      </c>
      <c r="K12" s="136">
        <v>118384</v>
      </c>
      <c r="L12" s="136">
        <f t="shared" si="2"/>
        <v>10132424</v>
      </c>
      <c r="M12" s="136">
        <f t="shared" si="3"/>
        <v>2139684</v>
      </c>
      <c r="N12" s="136">
        <v>1098527</v>
      </c>
      <c r="O12" s="136">
        <v>148380</v>
      </c>
      <c r="P12" s="136">
        <v>848651</v>
      </c>
      <c r="Q12" s="136">
        <v>44126</v>
      </c>
      <c r="R12" s="136">
        <f t="shared" si="4"/>
        <v>3429578</v>
      </c>
      <c r="S12" s="136">
        <v>62212</v>
      </c>
      <c r="T12" s="136">
        <v>3228203</v>
      </c>
      <c r="U12" s="136">
        <v>139163</v>
      </c>
      <c r="V12" s="136">
        <v>12836</v>
      </c>
      <c r="W12" s="136">
        <f t="shared" si="5"/>
        <v>4549706</v>
      </c>
      <c r="X12" s="136">
        <v>2337466</v>
      </c>
      <c r="Y12" s="136">
        <v>2051821</v>
      </c>
      <c r="Z12" s="136">
        <v>82321</v>
      </c>
      <c r="AA12" s="136">
        <v>78098</v>
      </c>
      <c r="AB12" s="136">
        <v>3149818</v>
      </c>
      <c r="AC12" s="136">
        <v>620</v>
      </c>
      <c r="AD12" s="136">
        <v>421530</v>
      </c>
      <c r="AE12" s="136">
        <f t="shared" si="6"/>
        <v>10836576</v>
      </c>
      <c r="AF12" s="136">
        <f t="shared" si="7"/>
        <v>12373</v>
      </c>
      <c r="AG12" s="136">
        <f t="shared" si="8"/>
        <v>25</v>
      </c>
      <c r="AH12" s="136">
        <v>0</v>
      </c>
      <c r="AI12" s="136">
        <v>25</v>
      </c>
      <c r="AJ12" s="136">
        <v>0</v>
      </c>
      <c r="AK12" s="136">
        <v>0</v>
      </c>
      <c r="AL12" s="136">
        <v>12348</v>
      </c>
      <c r="AM12" s="136">
        <v>12372</v>
      </c>
      <c r="AN12" s="136">
        <f t="shared" si="9"/>
        <v>2344020</v>
      </c>
      <c r="AO12" s="136">
        <f t="shared" si="10"/>
        <v>615802</v>
      </c>
      <c r="AP12" s="136">
        <v>434571</v>
      </c>
      <c r="AQ12" s="136">
        <v>99552</v>
      </c>
      <c r="AR12" s="136">
        <v>81679</v>
      </c>
      <c r="AS12" s="136">
        <v>0</v>
      </c>
      <c r="AT12" s="136">
        <f t="shared" si="11"/>
        <v>1032184</v>
      </c>
      <c r="AU12" s="136">
        <v>28733</v>
      </c>
      <c r="AV12" s="136">
        <v>1003451</v>
      </c>
      <c r="AW12" s="136">
        <v>0</v>
      </c>
      <c r="AX12" s="136">
        <v>0</v>
      </c>
      <c r="AY12" s="136">
        <f t="shared" si="12"/>
        <v>696034</v>
      </c>
      <c r="AZ12" s="136">
        <v>228234</v>
      </c>
      <c r="BA12" s="136">
        <v>426750</v>
      </c>
      <c r="BB12" s="136">
        <v>30637</v>
      </c>
      <c r="BC12" s="136">
        <v>10413</v>
      </c>
      <c r="BD12" s="136">
        <v>1296210</v>
      </c>
      <c r="BE12" s="136">
        <v>0</v>
      </c>
      <c r="BF12" s="136">
        <v>99959</v>
      </c>
      <c r="BG12" s="136">
        <f t="shared" si="13"/>
        <v>2456352</v>
      </c>
      <c r="BH12" s="136">
        <f aca="true" t="shared" si="24" ref="BH12:BW14">SUM(D12,AF12)</f>
        <v>294995</v>
      </c>
      <c r="BI12" s="136">
        <f t="shared" si="24"/>
        <v>274661</v>
      </c>
      <c r="BJ12" s="136">
        <f t="shared" si="24"/>
        <v>0</v>
      </c>
      <c r="BK12" s="136">
        <f t="shared" si="24"/>
        <v>130716</v>
      </c>
      <c r="BL12" s="136">
        <f t="shared" si="24"/>
        <v>143945</v>
      </c>
      <c r="BM12" s="136">
        <f t="shared" si="24"/>
        <v>0</v>
      </c>
      <c r="BN12" s="136">
        <f t="shared" si="24"/>
        <v>20334</v>
      </c>
      <c r="BO12" s="137">
        <f t="shared" si="24"/>
        <v>130756</v>
      </c>
      <c r="BP12" s="136">
        <f t="shared" si="24"/>
        <v>12476444</v>
      </c>
      <c r="BQ12" s="136">
        <f t="shared" si="24"/>
        <v>2755486</v>
      </c>
      <c r="BR12" s="136">
        <f t="shared" si="24"/>
        <v>1533098</v>
      </c>
      <c r="BS12" s="136">
        <f t="shared" si="24"/>
        <v>247932</v>
      </c>
      <c r="BT12" s="136">
        <f t="shared" si="24"/>
        <v>930330</v>
      </c>
      <c r="BU12" s="136">
        <f t="shared" si="24"/>
        <v>44126</v>
      </c>
      <c r="BV12" s="136">
        <f t="shared" si="24"/>
        <v>4461762</v>
      </c>
      <c r="BW12" s="136">
        <f t="shared" si="24"/>
        <v>90945</v>
      </c>
      <c r="BX12" s="136">
        <f t="shared" si="22"/>
        <v>4231654</v>
      </c>
      <c r="BY12" s="136">
        <f t="shared" si="22"/>
        <v>139163</v>
      </c>
      <c r="BZ12" s="136">
        <f t="shared" si="22"/>
        <v>12836</v>
      </c>
      <c r="CA12" s="136">
        <f aca="true" t="shared" si="25" ref="CA12:CI12">SUM(W12,AY12)</f>
        <v>5245740</v>
      </c>
      <c r="CB12" s="136">
        <f t="shared" si="25"/>
        <v>2565700</v>
      </c>
      <c r="CC12" s="136">
        <f t="shared" si="25"/>
        <v>2478571</v>
      </c>
      <c r="CD12" s="136">
        <f t="shared" si="25"/>
        <v>112958</v>
      </c>
      <c r="CE12" s="136">
        <f t="shared" si="25"/>
        <v>88511</v>
      </c>
      <c r="CF12" s="137">
        <f t="shared" si="25"/>
        <v>4446028</v>
      </c>
      <c r="CG12" s="136">
        <f t="shared" si="25"/>
        <v>620</v>
      </c>
      <c r="CH12" s="136">
        <f t="shared" si="25"/>
        <v>521489</v>
      </c>
      <c r="CI12" s="136">
        <f t="shared" si="25"/>
        <v>13292928</v>
      </c>
    </row>
    <row r="13" spans="1:87" s="139" customFormat="1" ht="12" customHeight="1">
      <c r="A13" s="134" t="s">
        <v>405</v>
      </c>
      <c r="B13" s="135" t="s">
        <v>409</v>
      </c>
      <c r="C13" s="134" t="s">
        <v>382</v>
      </c>
      <c r="D13" s="136">
        <f t="shared" si="0"/>
        <v>2165024</v>
      </c>
      <c r="E13" s="136">
        <f t="shared" si="1"/>
        <v>2152845</v>
      </c>
      <c r="F13" s="136">
        <v>0</v>
      </c>
      <c r="G13" s="136">
        <v>2006384</v>
      </c>
      <c r="H13" s="136">
        <v>142181</v>
      </c>
      <c r="I13" s="136">
        <v>4280</v>
      </c>
      <c r="J13" s="136">
        <v>12179</v>
      </c>
      <c r="K13" s="136">
        <v>58333</v>
      </c>
      <c r="L13" s="136">
        <f t="shared" si="2"/>
        <v>18005927</v>
      </c>
      <c r="M13" s="136">
        <f t="shared" si="3"/>
        <v>3523846</v>
      </c>
      <c r="N13" s="136">
        <v>2142307</v>
      </c>
      <c r="O13" s="136">
        <v>111799</v>
      </c>
      <c r="P13" s="136">
        <v>1148173</v>
      </c>
      <c r="Q13" s="136">
        <v>121567</v>
      </c>
      <c r="R13" s="136">
        <f t="shared" si="4"/>
        <v>4691426</v>
      </c>
      <c r="S13" s="136">
        <v>617086</v>
      </c>
      <c r="T13" s="136">
        <v>3582719</v>
      </c>
      <c r="U13" s="136">
        <v>491621</v>
      </c>
      <c r="V13" s="136">
        <v>31886</v>
      </c>
      <c r="W13" s="136">
        <f t="shared" si="5"/>
        <v>9737269</v>
      </c>
      <c r="X13" s="136">
        <v>4938523</v>
      </c>
      <c r="Y13" s="136">
        <v>3670798</v>
      </c>
      <c r="Z13" s="136">
        <v>1084930</v>
      </c>
      <c r="AA13" s="136">
        <v>43018</v>
      </c>
      <c r="AB13" s="136">
        <v>5156673</v>
      </c>
      <c r="AC13" s="136">
        <v>21500</v>
      </c>
      <c r="AD13" s="136">
        <v>341086</v>
      </c>
      <c r="AE13" s="136">
        <f t="shared" si="6"/>
        <v>20512037</v>
      </c>
      <c r="AF13" s="136">
        <f t="shared" si="7"/>
        <v>212957</v>
      </c>
      <c r="AG13" s="136">
        <f t="shared" si="8"/>
        <v>212957</v>
      </c>
      <c r="AH13" s="136">
        <v>0</v>
      </c>
      <c r="AI13" s="136">
        <v>212957</v>
      </c>
      <c r="AJ13" s="136">
        <v>0</v>
      </c>
      <c r="AK13" s="136">
        <v>0</v>
      </c>
      <c r="AL13" s="136">
        <v>0</v>
      </c>
      <c r="AM13" s="136">
        <v>0</v>
      </c>
      <c r="AN13" s="136">
        <f t="shared" si="9"/>
        <v>3570603</v>
      </c>
      <c r="AO13" s="136">
        <f t="shared" si="10"/>
        <v>1174684</v>
      </c>
      <c r="AP13" s="136">
        <v>512656</v>
      </c>
      <c r="AQ13" s="136">
        <v>185121</v>
      </c>
      <c r="AR13" s="136">
        <v>476907</v>
      </c>
      <c r="AS13" s="136">
        <v>0</v>
      </c>
      <c r="AT13" s="136">
        <f t="shared" si="11"/>
        <v>1573253</v>
      </c>
      <c r="AU13" s="136">
        <v>162922</v>
      </c>
      <c r="AV13" s="136">
        <v>1219142</v>
      </c>
      <c r="AW13" s="136">
        <v>191189</v>
      </c>
      <c r="AX13" s="136">
        <v>14246</v>
      </c>
      <c r="AY13" s="136">
        <f t="shared" si="12"/>
        <v>804204</v>
      </c>
      <c r="AZ13" s="136">
        <v>193458</v>
      </c>
      <c r="BA13" s="136">
        <v>498714</v>
      </c>
      <c r="BB13" s="136">
        <v>98172</v>
      </c>
      <c r="BC13" s="136">
        <v>13860</v>
      </c>
      <c r="BD13" s="136">
        <v>1558196</v>
      </c>
      <c r="BE13" s="136">
        <v>4216</v>
      </c>
      <c r="BF13" s="136">
        <v>223588</v>
      </c>
      <c r="BG13" s="136">
        <f t="shared" si="13"/>
        <v>4007148</v>
      </c>
      <c r="BH13" s="136">
        <f t="shared" si="24"/>
        <v>2377981</v>
      </c>
      <c r="BI13" s="136">
        <f t="shared" si="24"/>
        <v>2365802</v>
      </c>
      <c r="BJ13" s="136">
        <f t="shared" si="24"/>
        <v>0</v>
      </c>
      <c r="BK13" s="136">
        <f t="shared" si="24"/>
        <v>2219341</v>
      </c>
      <c r="BL13" s="136">
        <f t="shared" si="24"/>
        <v>142181</v>
      </c>
      <c r="BM13" s="136">
        <f t="shared" si="24"/>
        <v>4280</v>
      </c>
      <c r="BN13" s="136">
        <f t="shared" si="24"/>
        <v>12179</v>
      </c>
      <c r="BO13" s="137">
        <f t="shared" si="24"/>
        <v>58333</v>
      </c>
      <c r="BP13" s="136">
        <f t="shared" si="24"/>
        <v>21576530</v>
      </c>
      <c r="BQ13" s="136">
        <f t="shared" si="24"/>
        <v>4698530</v>
      </c>
      <c r="BR13" s="136">
        <f t="shared" si="24"/>
        <v>2654963</v>
      </c>
      <c r="BS13" s="136">
        <f t="shared" si="24"/>
        <v>296920</v>
      </c>
      <c r="BT13" s="136">
        <f t="shared" si="24"/>
        <v>1625080</v>
      </c>
      <c r="BU13" s="136">
        <f t="shared" si="24"/>
        <v>121567</v>
      </c>
      <c r="BV13" s="136">
        <f t="shared" si="24"/>
        <v>6264679</v>
      </c>
      <c r="BW13" s="136">
        <f t="shared" si="24"/>
        <v>780008</v>
      </c>
      <c r="BX13" s="136">
        <f t="shared" si="22"/>
        <v>4801861</v>
      </c>
      <c r="BY13" s="136">
        <f t="shared" si="22"/>
        <v>682810</v>
      </c>
      <c r="BZ13" s="136">
        <f t="shared" si="22"/>
        <v>46132</v>
      </c>
      <c r="CA13" s="136">
        <f aca="true" t="shared" si="26" ref="CA13:CI13">SUM(W13,AY13)</f>
        <v>10541473</v>
      </c>
      <c r="CB13" s="136">
        <f t="shared" si="26"/>
        <v>5131981</v>
      </c>
      <c r="CC13" s="136">
        <f t="shared" si="26"/>
        <v>4169512</v>
      </c>
      <c r="CD13" s="136">
        <f t="shared" si="26"/>
        <v>1183102</v>
      </c>
      <c r="CE13" s="136">
        <f t="shared" si="26"/>
        <v>56878</v>
      </c>
      <c r="CF13" s="137">
        <f t="shared" si="26"/>
        <v>6714869</v>
      </c>
      <c r="CG13" s="136">
        <f t="shared" si="26"/>
        <v>25716</v>
      </c>
      <c r="CH13" s="136">
        <f t="shared" si="26"/>
        <v>564674</v>
      </c>
      <c r="CI13" s="136">
        <f t="shared" si="26"/>
        <v>24519185</v>
      </c>
    </row>
    <row r="14" spans="1:87" s="139" customFormat="1" ht="12" customHeight="1">
      <c r="A14" s="134" t="s">
        <v>412</v>
      </c>
      <c r="B14" s="135" t="s">
        <v>413</v>
      </c>
      <c r="C14" s="134" t="s">
        <v>414</v>
      </c>
      <c r="D14" s="136">
        <f t="shared" si="0"/>
        <v>16894956</v>
      </c>
      <c r="E14" s="136">
        <f t="shared" si="1"/>
        <v>16846867</v>
      </c>
      <c r="F14" s="136">
        <v>13</v>
      </c>
      <c r="G14" s="136">
        <v>16562299</v>
      </c>
      <c r="H14" s="136">
        <v>231859</v>
      </c>
      <c r="I14" s="136">
        <v>52696</v>
      </c>
      <c r="J14" s="136">
        <v>48089</v>
      </c>
      <c r="K14" s="136">
        <v>899939</v>
      </c>
      <c r="L14" s="136">
        <f t="shared" si="2"/>
        <v>29324641</v>
      </c>
      <c r="M14" s="136">
        <f t="shared" si="3"/>
        <v>5410687</v>
      </c>
      <c r="N14" s="136">
        <v>3118963</v>
      </c>
      <c r="O14" s="136">
        <v>1089853</v>
      </c>
      <c r="P14" s="136">
        <v>1128382</v>
      </c>
      <c r="Q14" s="136">
        <v>73489</v>
      </c>
      <c r="R14" s="136">
        <f t="shared" si="4"/>
        <v>7688317</v>
      </c>
      <c r="S14" s="136">
        <v>739943</v>
      </c>
      <c r="T14" s="136">
        <v>6603772</v>
      </c>
      <c r="U14" s="136">
        <v>344602</v>
      </c>
      <c r="V14" s="136">
        <v>13017</v>
      </c>
      <c r="W14" s="136">
        <f t="shared" si="5"/>
        <v>16191570</v>
      </c>
      <c r="X14" s="136">
        <v>5726040</v>
      </c>
      <c r="Y14" s="136">
        <v>7163149</v>
      </c>
      <c r="Z14" s="136">
        <v>2550349</v>
      </c>
      <c r="AA14" s="136">
        <v>752032</v>
      </c>
      <c r="AB14" s="136">
        <v>8776864</v>
      </c>
      <c r="AC14" s="136">
        <v>21050</v>
      </c>
      <c r="AD14" s="136">
        <v>2633547</v>
      </c>
      <c r="AE14" s="136">
        <f t="shared" si="6"/>
        <v>48853144</v>
      </c>
      <c r="AF14" s="136">
        <f t="shared" si="7"/>
        <v>322283</v>
      </c>
      <c r="AG14" s="136">
        <f t="shared" si="8"/>
        <v>321138</v>
      </c>
      <c r="AH14" s="136">
        <v>0</v>
      </c>
      <c r="AI14" s="136">
        <v>321138</v>
      </c>
      <c r="AJ14" s="136">
        <v>0</v>
      </c>
      <c r="AK14" s="136">
        <v>0</v>
      </c>
      <c r="AL14" s="136">
        <v>1145</v>
      </c>
      <c r="AM14" s="136">
        <v>54274</v>
      </c>
      <c r="AN14" s="136">
        <f t="shared" si="9"/>
        <v>5224281</v>
      </c>
      <c r="AO14" s="136">
        <f t="shared" si="10"/>
        <v>1361080</v>
      </c>
      <c r="AP14" s="136">
        <v>973447</v>
      </c>
      <c r="AQ14" s="136">
        <v>112083</v>
      </c>
      <c r="AR14" s="136">
        <v>275550</v>
      </c>
      <c r="AS14" s="136">
        <v>0</v>
      </c>
      <c r="AT14" s="136">
        <f t="shared" si="11"/>
        <v>2273534</v>
      </c>
      <c r="AU14" s="136">
        <v>14918</v>
      </c>
      <c r="AV14" s="136">
        <v>2258609</v>
      </c>
      <c r="AW14" s="136">
        <v>7</v>
      </c>
      <c r="AX14" s="136">
        <v>879</v>
      </c>
      <c r="AY14" s="136">
        <f t="shared" si="12"/>
        <v>1583665</v>
      </c>
      <c r="AZ14" s="136">
        <v>419715</v>
      </c>
      <c r="BA14" s="136">
        <v>1009971</v>
      </c>
      <c r="BB14" s="136">
        <v>48211</v>
      </c>
      <c r="BC14" s="136">
        <v>105768</v>
      </c>
      <c r="BD14" s="136">
        <v>2465477</v>
      </c>
      <c r="BE14" s="136">
        <v>5123</v>
      </c>
      <c r="BF14" s="136">
        <v>649126</v>
      </c>
      <c r="BG14" s="136">
        <f t="shared" si="13"/>
        <v>6195690</v>
      </c>
      <c r="BH14" s="136">
        <f t="shared" si="24"/>
        <v>17217239</v>
      </c>
      <c r="BI14" s="136">
        <f t="shared" si="24"/>
        <v>17168005</v>
      </c>
      <c r="BJ14" s="136">
        <f t="shared" si="24"/>
        <v>13</v>
      </c>
      <c r="BK14" s="136">
        <f t="shared" si="24"/>
        <v>16883437</v>
      </c>
      <c r="BL14" s="136">
        <f t="shared" si="24"/>
        <v>231859</v>
      </c>
      <c r="BM14" s="136">
        <f t="shared" si="24"/>
        <v>52696</v>
      </c>
      <c r="BN14" s="136">
        <f t="shared" si="24"/>
        <v>49234</v>
      </c>
      <c r="BO14" s="137">
        <f t="shared" si="24"/>
        <v>954213</v>
      </c>
      <c r="BP14" s="136">
        <f t="shared" si="24"/>
        <v>34548922</v>
      </c>
      <c r="BQ14" s="136">
        <f t="shared" si="24"/>
        <v>6771767</v>
      </c>
      <c r="BR14" s="136">
        <f t="shared" si="24"/>
        <v>4092410</v>
      </c>
      <c r="BS14" s="136">
        <f t="shared" si="24"/>
        <v>1201936</v>
      </c>
      <c r="BT14" s="136">
        <f t="shared" si="24"/>
        <v>1403932</v>
      </c>
      <c r="BU14" s="136">
        <f t="shared" si="24"/>
        <v>73489</v>
      </c>
      <c r="BV14" s="136">
        <f t="shared" si="24"/>
        <v>9961851</v>
      </c>
      <c r="BW14" s="136">
        <f t="shared" si="24"/>
        <v>754861</v>
      </c>
      <c r="BX14" s="136">
        <f t="shared" si="22"/>
        <v>8862381</v>
      </c>
      <c r="BY14" s="136">
        <f t="shared" si="22"/>
        <v>344609</v>
      </c>
      <c r="BZ14" s="136">
        <f t="shared" si="22"/>
        <v>13896</v>
      </c>
      <c r="CA14" s="136">
        <f aca="true" t="shared" si="27" ref="CA14:CI14">SUM(W14,AY14)</f>
        <v>17775235</v>
      </c>
      <c r="CB14" s="136">
        <f t="shared" si="27"/>
        <v>6145755</v>
      </c>
      <c r="CC14" s="136">
        <f t="shared" si="27"/>
        <v>8173120</v>
      </c>
      <c r="CD14" s="136">
        <f t="shared" si="27"/>
        <v>2598560</v>
      </c>
      <c r="CE14" s="136">
        <f t="shared" si="27"/>
        <v>857800</v>
      </c>
      <c r="CF14" s="137">
        <f t="shared" si="27"/>
        <v>11242341</v>
      </c>
      <c r="CG14" s="136">
        <f t="shared" si="27"/>
        <v>26173</v>
      </c>
      <c r="CH14" s="136">
        <f t="shared" si="27"/>
        <v>3282673</v>
      </c>
      <c r="CI14" s="136">
        <f t="shared" si="27"/>
        <v>55048834</v>
      </c>
    </row>
    <row r="15" spans="1:87" s="139" customFormat="1" ht="12" customHeight="1">
      <c r="A15" s="134" t="s">
        <v>418</v>
      </c>
      <c r="B15" s="135" t="s">
        <v>420</v>
      </c>
      <c r="C15" s="134" t="s">
        <v>382</v>
      </c>
      <c r="D15" s="136">
        <f t="shared" si="0"/>
        <v>2070365</v>
      </c>
      <c r="E15" s="136">
        <f t="shared" si="1"/>
        <v>1901345</v>
      </c>
      <c r="F15" s="136">
        <v>2520</v>
      </c>
      <c r="G15" s="136">
        <v>1816963</v>
      </c>
      <c r="H15" s="136">
        <v>48405</v>
      </c>
      <c r="I15" s="136">
        <v>33457</v>
      </c>
      <c r="J15" s="136">
        <v>169020</v>
      </c>
      <c r="K15" s="136">
        <v>628549</v>
      </c>
      <c r="L15" s="136">
        <f t="shared" si="2"/>
        <v>18898702</v>
      </c>
      <c r="M15" s="136">
        <f t="shared" si="3"/>
        <v>3324235</v>
      </c>
      <c r="N15" s="136">
        <v>1390116</v>
      </c>
      <c r="O15" s="136">
        <v>604658</v>
      </c>
      <c r="P15" s="136">
        <v>1264108</v>
      </c>
      <c r="Q15" s="136">
        <v>65353</v>
      </c>
      <c r="R15" s="136">
        <f t="shared" si="4"/>
        <v>3586695</v>
      </c>
      <c r="S15" s="136">
        <v>250438</v>
      </c>
      <c r="T15" s="136">
        <v>3064900</v>
      </c>
      <c r="U15" s="136">
        <v>271357</v>
      </c>
      <c r="V15" s="136">
        <v>10136</v>
      </c>
      <c r="W15" s="136">
        <f t="shared" si="5"/>
        <v>11918239</v>
      </c>
      <c r="X15" s="136">
        <v>4478573</v>
      </c>
      <c r="Y15" s="136">
        <v>6526356</v>
      </c>
      <c r="Z15" s="136">
        <v>778523</v>
      </c>
      <c r="AA15" s="136">
        <v>134787</v>
      </c>
      <c r="AB15" s="136">
        <v>3856120</v>
      </c>
      <c r="AC15" s="136">
        <v>59397</v>
      </c>
      <c r="AD15" s="136">
        <v>849454</v>
      </c>
      <c r="AE15" s="136">
        <f t="shared" si="6"/>
        <v>21818521</v>
      </c>
      <c r="AF15" s="136">
        <f t="shared" si="7"/>
        <v>83001</v>
      </c>
      <c r="AG15" s="136">
        <f t="shared" si="8"/>
        <v>80292</v>
      </c>
      <c r="AH15" s="136">
        <v>0</v>
      </c>
      <c r="AI15" s="136">
        <v>80292</v>
      </c>
      <c r="AJ15" s="136">
        <v>0</v>
      </c>
      <c r="AK15" s="136">
        <v>0</v>
      </c>
      <c r="AL15" s="136">
        <v>2709</v>
      </c>
      <c r="AM15" s="136">
        <v>312</v>
      </c>
      <c r="AN15" s="136">
        <f t="shared" si="9"/>
        <v>3376782</v>
      </c>
      <c r="AO15" s="136">
        <f t="shared" si="10"/>
        <v>903578</v>
      </c>
      <c r="AP15" s="136">
        <v>313888</v>
      </c>
      <c r="AQ15" s="136">
        <v>416274</v>
      </c>
      <c r="AR15" s="136">
        <v>173416</v>
      </c>
      <c r="AS15" s="136">
        <v>0</v>
      </c>
      <c r="AT15" s="136">
        <f t="shared" si="11"/>
        <v>1156023</v>
      </c>
      <c r="AU15" s="136">
        <v>138770</v>
      </c>
      <c r="AV15" s="136">
        <v>1017253</v>
      </c>
      <c r="AW15" s="136">
        <v>0</v>
      </c>
      <c r="AX15" s="136">
        <v>2982</v>
      </c>
      <c r="AY15" s="136">
        <f t="shared" si="12"/>
        <v>1313446</v>
      </c>
      <c r="AZ15" s="136">
        <v>365223</v>
      </c>
      <c r="BA15" s="136">
        <v>906761</v>
      </c>
      <c r="BB15" s="136">
        <v>11071</v>
      </c>
      <c r="BC15" s="136">
        <v>30391</v>
      </c>
      <c r="BD15" s="136">
        <v>1290270</v>
      </c>
      <c r="BE15" s="136">
        <v>753</v>
      </c>
      <c r="BF15" s="136">
        <v>150416</v>
      </c>
      <c r="BG15" s="136">
        <f t="shared" si="13"/>
        <v>3610199</v>
      </c>
      <c r="BH15" s="136">
        <f aca="true" t="shared" si="28" ref="BH15:BM15">SUM(D15,AF15)</f>
        <v>2153366</v>
      </c>
      <c r="BI15" s="136">
        <f t="shared" si="28"/>
        <v>1981637</v>
      </c>
      <c r="BJ15" s="136">
        <f t="shared" si="28"/>
        <v>2520</v>
      </c>
      <c r="BK15" s="136">
        <f t="shared" si="28"/>
        <v>1897255</v>
      </c>
      <c r="BL15" s="136">
        <f t="shared" si="28"/>
        <v>48405</v>
      </c>
      <c r="BM15" s="136">
        <f t="shared" si="28"/>
        <v>33457</v>
      </c>
      <c r="BN15" s="136">
        <f aca="true" t="shared" si="29" ref="BN15:BO20">SUM(J15,AL15)</f>
        <v>171729</v>
      </c>
      <c r="BO15" s="137">
        <f t="shared" si="29"/>
        <v>628861</v>
      </c>
      <c r="BP15" s="136">
        <f aca="true" t="shared" si="30" ref="BP15:CE15">SUM(L15,AN15)</f>
        <v>22275484</v>
      </c>
      <c r="BQ15" s="136">
        <f t="shared" si="30"/>
        <v>4227813</v>
      </c>
      <c r="BR15" s="136">
        <f t="shared" si="30"/>
        <v>1704004</v>
      </c>
      <c r="BS15" s="136">
        <f t="shared" si="30"/>
        <v>1020932</v>
      </c>
      <c r="BT15" s="136">
        <f t="shared" si="30"/>
        <v>1437524</v>
      </c>
      <c r="BU15" s="136">
        <f t="shared" si="30"/>
        <v>65353</v>
      </c>
      <c r="BV15" s="136">
        <f t="shared" si="30"/>
        <v>4742718</v>
      </c>
      <c r="BW15" s="136">
        <f t="shared" si="30"/>
        <v>389208</v>
      </c>
      <c r="BX15" s="136">
        <f t="shared" si="30"/>
        <v>4082153</v>
      </c>
      <c r="BY15" s="136">
        <f t="shared" si="30"/>
        <v>271357</v>
      </c>
      <c r="BZ15" s="136">
        <f t="shared" si="30"/>
        <v>13118</v>
      </c>
      <c r="CA15" s="136">
        <f t="shared" si="30"/>
        <v>13231685</v>
      </c>
      <c r="CB15" s="136">
        <f t="shared" si="30"/>
        <v>4843796</v>
      </c>
      <c r="CC15" s="136">
        <f t="shared" si="30"/>
        <v>7433117</v>
      </c>
      <c r="CD15" s="136">
        <f t="shared" si="30"/>
        <v>789594</v>
      </c>
      <c r="CE15" s="136">
        <f t="shared" si="30"/>
        <v>165178</v>
      </c>
      <c r="CF15" s="137">
        <f>SUM(AB15,BD15)</f>
        <v>5146390</v>
      </c>
      <c r="CG15" s="136">
        <f>SUM(AC15,BE15)</f>
        <v>60150</v>
      </c>
      <c r="CH15" s="136">
        <f>SUM(AD15,BF15)</f>
        <v>999870</v>
      </c>
      <c r="CI15" s="136">
        <f>SUM(AE15,BG15)</f>
        <v>25428720</v>
      </c>
    </row>
    <row r="16" spans="1:87" s="139" customFormat="1" ht="12" customHeight="1">
      <c r="A16" s="134" t="s">
        <v>349</v>
      </c>
      <c r="B16" s="135" t="s">
        <v>350</v>
      </c>
      <c r="C16" s="134" t="s">
        <v>285</v>
      </c>
      <c r="D16" s="136">
        <f t="shared" si="0"/>
        <v>2535302</v>
      </c>
      <c r="E16" s="136">
        <f t="shared" si="1"/>
        <v>2468815</v>
      </c>
      <c r="F16" s="136">
        <v>12092</v>
      </c>
      <c r="G16" s="136">
        <v>1109777</v>
      </c>
      <c r="H16" s="136">
        <v>1330212</v>
      </c>
      <c r="I16" s="136">
        <v>16734</v>
      </c>
      <c r="J16" s="136">
        <v>66487</v>
      </c>
      <c r="K16" s="136">
        <v>107105</v>
      </c>
      <c r="L16" s="136">
        <f t="shared" si="2"/>
        <v>19150106</v>
      </c>
      <c r="M16" s="136">
        <f t="shared" si="3"/>
        <v>3695245</v>
      </c>
      <c r="N16" s="136">
        <v>1819643</v>
      </c>
      <c r="O16" s="136">
        <v>843731</v>
      </c>
      <c r="P16" s="136">
        <v>846631</v>
      </c>
      <c r="Q16" s="136">
        <v>185240</v>
      </c>
      <c r="R16" s="136">
        <f t="shared" si="4"/>
        <v>4902674</v>
      </c>
      <c r="S16" s="136">
        <v>212250</v>
      </c>
      <c r="T16" s="136">
        <v>4282212</v>
      </c>
      <c r="U16" s="136">
        <v>408212</v>
      </c>
      <c r="V16" s="136">
        <v>100627</v>
      </c>
      <c r="W16" s="136">
        <f t="shared" si="5"/>
        <v>10432040</v>
      </c>
      <c r="X16" s="136">
        <v>4826528</v>
      </c>
      <c r="Y16" s="136">
        <v>4699948</v>
      </c>
      <c r="Z16" s="136">
        <v>689150</v>
      </c>
      <c r="AA16" s="136">
        <v>216414</v>
      </c>
      <c r="AB16" s="136">
        <v>2844382</v>
      </c>
      <c r="AC16" s="136">
        <v>19520</v>
      </c>
      <c r="AD16" s="136">
        <v>1472929</v>
      </c>
      <c r="AE16" s="136">
        <f t="shared" si="6"/>
        <v>23158337</v>
      </c>
      <c r="AF16" s="136">
        <f t="shared" si="7"/>
        <v>372324</v>
      </c>
      <c r="AG16" s="136">
        <f t="shared" si="8"/>
        <v>370528</v>
      </c>
      <c r="AH16" s="136">
        <v>1165</v>
      </c>
      <c r="AI16" s="136">
        <v>369363</v>
      </c>
      <c r="AJ16" s="136">
        <v>0</v>
      </c>
      <c r="AK16" s="136">
        <v>0</v>
      </c>
      <c r="AL16" s="136">
        <v>1796</v>
      </c>
      <c r="AM16" s="136">
        <v>8574</v>
      </c>
      <c r="AN16" s="136">
        <f t="shared" si="9"/>
        <v>4039708</v>
      </c>
      <c r="AO16" s="136">
        <f t="shared" si="10"/>
        <v>751978</v>
      </c>
      <c r="AP16" s="136">
        <v>517169</v>
      </c>
      <c r="AQ16" s="136">
        <v>44546</v>
      </c>
      <c r="AR16" s="136">
        <v>190263</v>
      </c>
      <c r="AS16" s="136">
        <v>0</v>
      </c>
      <c r="AT16" s="136">
        <f t="shared" si="11"/>
        <v>1707666</v>
      </c>
      <c r="AU16" s="136">
        <v>31301</v>
      </c>
      <c r="AV16" s="136">
        <v>1675929</v>
      </c>
      <c r="AW16" s="136">
        <v>436</v>
      </c>
      <c r="AX16" s="136">
        <v>0</v>
      </c>
      <c r="AY16" s="136">
        <f t="shared" si="12"/>
        <v>1579177</v>
      </c>
      <c r="AZ16" s="136">
        <v>181776</v>
      </c>
      <c r="BA16" s="136">
        <v>1246234</v>
      </c>
      <c r="BB16" s="136">
        <v>76523</v>
      </c>
      <c r="BC16" s="136">
        <v>74644</v>
      </c>
      <c r="BD16" s="136">
        <v>1160814</v>
      </c>
      <c r="BE16" s="136">
        <v>887</v>
      </c>
      <c r="BF16" s="136">
        <v>179417</v>
      </c>
      <c r="BG16" s="136">
        <f t="shared" si="13"/>
        <v>4591449</v>
      </c>
      <c r="BH16" s="136">
        <f aca="true" t="shared" si="31" ref="BH16:BM20">SUM(D16,AF16)</f>
        <v>2907626</v>
      </c>
      <c r="BI16" s="136">
        <f t="shared" si="31"/>
        <v>2839343</v>
      </c>
      <c r="BJ16" s="136">
        <f t="shared" si="31"/>
        <v>13257</v>
      </c>
      <c r="BK16" s="136">
        <f t="shared" si="31"/>
        <v>1479140</v>
      </c>
      <c r="BL16" s="136">
        <f t="shared" si="31"/>
        <v>1330212</v>
      </c>
      <c r="BM16" s="136">
        <f t="shared" si="31"/>
        <v>16734</v>
      </c>
      <c r="BN16" s="136">
        <f t="shared" si="29"/>
        <v>68283</v>
      </c>
      <c r="BO16" s="137">
        <f t="shared" si="29"/>
        <v>115679</v>
      </c>
      <c r="BP16" s="136">
        <f aca="true" t="shared" si="32" ref="BP16:BZ16">SUM(L16,AN16)</f>
        <v>23189814</v>
      </c>
      <c r="BQ16" s="136">
        <f t="shared" si="32"/>
        <v>4447223</v>
      </c>
      <c r="BR16" s="136">
        <f t="shared" si="32"/>
        <v>2336812</v>
      </c>
      <c r="BS16" s="136">
        <f t="shared" si="32"/>
        <v>888277</v>
      </c>
      <c r="BT16" s="136">
        <f t="shared" si="32"/>
        <v>1036894</v>
      </c>
      <c r="BU16" s="136">
        <f t="shared" si="32"/>
        <v>185240</v>
      </c>
      <c r="BV16" s="136">
        <f t="shared" si="32"/>
        <v>6610340</v>
      </c>
      <c r="BW16" s="136">
        <f t="shared" si="32"/>
        <v>243551</v>
      </c>
      <c r="BX16" s="136">
        <f t="shared" si="32"/>
        <v>5958141</v>
      </c>
      <c r="BY16" s="136">
        <f t="shared" si="32"/>
        <v>408648</v>
      </c>
      <c r="BZ16" s="136">
        <f t="shared" si="32"/>
        <v>100627</v>
      </c>
      <c r="CA16" s="136">
        <f aca="true" t="shared" si="33" ref="CA16:CF16">SUM(W16,AY16)</f>
        <v>12011217</v>
      </c>
      <c r="CB16" s="136">
        <f t="shared" si="33"/>
        <v>5008304</v>
      </c>
      <c r="CC16" s="136">
        <f t="shared" si="33"/>
        <v>5946182</v>
      </c>
      <c r="CD16" s="136">
        <f t="shared" si="33"/>
        <v>765673</v>
      </c>
      <c r="CE16" s="136">
        <f t="shared" si="33"/>
        <v>291058</v>
      </c>
      <c r="CF16" s="137">
        <f t="shared" si="33"/>
        <v>4005196</v>
      </c>
      <c r="CG16" s="136">
        <f>SUM(AC16,BE16)</f>
        <v>20407</v>
      </c>
      <c r="CH16" s="136">
        <f>SUM(AD16,BF16)</f>
        <v>1652346</v>
      </c>
      <c r="CI16" s="136">
        <f>SUM(AE16,BG16)</f>
        <v>27749786</v>
      </c>
    </row>
    <row r="17" spans="1:87" s="139" customFormat="1" ht="12" customHeight="1">
      <c r="A17" s="134" t="s">
        <v>425</v>
      </c>
      <c r="B17" s="135" t="s">
        <v>426</v>
      </c>
      <c r="C17" s="134" t="s">
        <v>427</v>
      </c>
      <c r="D17" s="136">
        <f t="shared" si="0"/>
        <v>5569211</v>
      </c>
      <c r="E17" s="136">
        <f t="shared" si="1"/>
        <v>5163954</v>
      </c>
      <c r="F17" s="136">
        <v>8768</v>
      </c>
      <c r="G17" s="136">
        <v>4987328</v>
      </c>
      <c r="H17" s="136">
        <v>80901</v>
      </c>
      <c r="I17" s="136">
        <v>86957</v>
      </c>
      <c r="J17" s="136">
        <v>405257</v>
      </c>
      <c r="K17" s="136">
        <v>454099</v>
      </c>
      <c r="L17" s="136">
        <f t="shared" si="2"/>
        <v>83189743</v>
      </c>
      <c r="M17" s="136">
        <f t="shared" si="3"/>
        <v>16469527</v>
      </c>
      <c r="N17" s="136">
        <v>8527655</v>
      </c>
      <c r="O17" s="136">
        <v>5980483</v>
      </c>
      <c r="P17" s="136">
        <v>1880604</v>
      </c>
      <c r="Q17" s="136">
        <v>80785</v>
      </c>
      <c r="R17" s="136">
        <f t="shared" si="4"/>
        <v>19578494</v>
      </c>
      <c r="S17" s="136">
        <v>805254</v>
      </c>
      <c r="T17" s="136">
        <v>17165558</v>
      </c>
      <c r="U17" s="136">
        <v>1607682</v>
      </c>
      <c r="V17" s="136">
        <v>343577</v>
      </c>
      <c r="W17" s="136">
        <f t="shared" si="5"/>
        <v>46756295</v>
      </c>
      <c r="X17" s="136">
        <v>20440667</v>
      </c>
      <c r="Y17" s="136">
        <v>18536157</v>
      </c>
      <c r="Z17" s="136">
        <v>5341085</v>
      </c>
      <c r="AA17" s="136">
        <v>2438386</v>
      </c>
      <c r="AB17" s="136">
        <v>16624991</v>
      </c>
      <c r="AC17" s="136">
        <v>41850</v>
      </c>
      <c r="AD17" s="136">
        <v>6576667</v>
      </c>
      <c r="AE17" s="136">
        <f t="shared" si="6"/>
        <v>95335621</v>
      </c>
      <c r="AF17" s="136">
        <f t="shared" si="7"/>
        <v>961035</v>
      </c>
      <c r="AG17" s="136">
        <f t="shared" si="8"/>
        <v>953370</v>
      </c>
      <c r="AH17" s="136">
        <v>0</v>
      </c>
      <c r="AI17" s="136">
        <v>953255</v>
      </c>
      <c r="AJ17" s="136">
        <v>0</v>
      </c>
      <c r="AK17" s="136">
        <v>115</v>
      </c>
      <c r="AL17" s="136">
        <v>7665</v>
      </c>
      <c r="AM17" s="136">
        <v>446475</v>
      </c>
      <c r="AN17" s="136">
        <f t="shared" si="9"/>
        <v>7482239</v>
      </c>
      <c r="AO17" s="136">
        <f t="shared" si="10"/>
        <v>1948701</v>
      </c>
      <c r="AP17" s="136">
        <v>1316108</v>
      </c>
      <c r="AQ17" s="136">
        <v>1654</v>
      </c>
      <c r="AR17" s="136">
        <v>630939</v>
      </c>
      <c r="AS17" s="136">
        <v>0</v>
      </c>
      <c r="AT17" s="136">
        <f t="shared" si="11"/>
        <v>2373497</v>
      </c>
      <c r="AU17" s="136">
        <v>95936</v>
      </c>
      <c r="AV17" s="136">
        <v>2269857</v>
      </c>
      <c r="AW17" s="136">
        <v>7704</v>
      </c>
      <c r="AX17" s="136">
        <v>0</v>
      </c>
      <c r="AY17" s="136">
        <f t="shared" si="12"/>
        <v>3156368</v>
      </c>
      <c r="AZ17" s="136">
        <v>1053189</v>
      </c>
      <c r="BA17" s="136">
        <v>1632626</v>
      </c>
      <c r="BB17" s="136">
        <v>90064</v>
      </c>
      <c r="BC17" s="136">
        <v>380489</v>
      </c>
      <c r="BD17" s="136">
        <v>3422678</v>
      </c>
      <c r="BE17" s="136">
        <v>3673</v>
      </c>
      <c r="BF17" s="136">
        <v>1511657</v>
      </c>
      <c r="BG17" s="136">
        <f t="shared" si="13"/>
        <v>9954931</v>
      </c>
      <c r="BH17" s="136">
        <f t="shared" si="31"/>
        <v>6530246</v>
      </c>
      <c r="BI17" s="136">
        <f t="shared" si="31"/>
        <v>6117324</v>
      </c>
      <c r="BJ17" s="136">
        <f t="shared" si="31"/>
        <v>8768</v>
      </c>
      <c r="BK17" s="136">
        <f t="shared" si="31"/>
        <v>5940583</v>
      </c>
      <c r="BL17" s="136">
        <f t="shared" si="31"/>
        <v>80901</v>
      </c>
      <c r="BM17" s="136">
        <f t="shared" si="31"/>
        <v>87072</v>
      </c>
      <c r="BN17" s="136">
        <f t="shared" si="29"/>
        <v>412922</v>
      </c>
      <c r="BO17" s="137">
        <f t="shared" si="29"/>
        <v>900574</v>
      </c>
      <c r="BP17" s="136">
        <f aca="true" t="shared" si="34" ref="BP17:BV20">SUM(L17,AN17)</f>
        <v>90671982</v>
      </c>
      <c r="BQ17" s="136">
        <f t="shared" si="34"/>
        <v>18418228</v>
      </c>
      <c r="BR17" s="136">
        <f t="shared" si="34"/>
        <v>9843763</v>
      </c>
      <c r="BS17" s="136">
        <f t="shared" si="34"/>
        <v>5982137</v>
      </c>
      <c r="BT17" s="136">
        <f t="shared" si="34"/>
        <v>2511543</v>
      </c>
      <c r="BU17" s="136">
        <f t="shared" si="34"/>
        <v>80785</v>
      </c>
      <c r="BV17" s="136">
        <f t="shared" si="34"/>
        <v>21951991</v>
      </c>
      <c r="BW17" s="136">
        <f aca="true" t="shared" si="35" ref="BW17:CI17">SUM(S17,AU17)</f>
        <v>901190</v>
      </c>
      <c r="BX17" s="136">
        <f t="shared" si="35"/>
        <v>19435415</v>
      </c>
      <c r="BY17" s="136">
        <f t="shared" si="35"/>
        <v>1615386</v>
      </c>
      <c r="BZ17" s="136">
        <f t="shared" si="35"/>
        <v>343577</v>
      </c>
      <c r="CA17" s="136">
        <f t="shared" si="35"/>
        <v>49912663</v>
      </c>
      <c r="CB17" s="136">
        <f t="shared" si="35"/>
        <v>21493856</v>
      </c>
      <c r="CC17" s="136">
        <f t="shared" si="35"/>
        <v>20168783</v>
      </c>
      <c r="CD17" s="136">
        <f t="shared" si="35"/>
        <v>5431149</v>
      </c>
      <c r="CE17" s="136">
        <f t="shared" si="35"/>
        <v>2818875</v>
      </c>
      <c r="CF17" s="137">
        <f t="shared" si="35"/>
        <v>20047669</v>
      </c>
      <c r="CG17" s="136">
        <f t="shared" si="35"/>
        <v>45523</v>
      </c>
      <c r="CH17" s="136">
        <f t="shared" si="35"/>
        <v>8088324</v>
      </c>
      <c r="CI17" s="136">
        <f t="shared" si="35"/>
        <v>105290552</v>
      </c>
    </row>
    <row r="18" spans="1:87" s="139" customFormat="1" ht="12" customHeight="1">
      <c r="A18" s="134" t="s">
        <v>433</v>
      </c>
      <c r="B18" s="135" t="s">
        <v>434</v>
      </c>
      <c r="C18" s="134" t="s">
        <v>435</v>
      </c>
      <c r="D18" s="136">
        <f t="shared" si="0"/>
        <v>7136628</v>
      </c>
      <c r="E18" s="136">
        <f t="shared" si="1"/>
        <v>7021716</v>
      </c>
      <c r="F18" s="136">
        <v>0</v>
      </c>
      <c r="G18" s="136">
        <v>6852795</v>
      </c>
      <c r="H18" s="136">
        <v>168509</v>
      </c>
      <c r="I18" s="136">
        <v>412</v>
      </c>
      <c r="J18" s="136">
        <v>114912</v>
      </c>
      <c r="K18" s="136">
        <v>67676</v>
      </c>
      <c r="L18" s="136">
        <f t="shared" si="2"/>
        <v>71131510</v>
      </c>
      <c r="M18" s="136">
        <f t="shared" si="3"/>
        <v>13687733</v>
      </c>
      <c r="N18" s="136">
        <v>7567683</v>
      </c>
      <c r="O18" s="136">
        <v>3727645</v>
      </c>
      <c r="P18" s="136">
        <v>2154447</v>
      </c>
      <c r="Q18" s="136">
        <v>237958</v>
      </c>
      <c r="R18" s="136">
        <f t="shared" si="4"/>
        <v>17361326</v>
      </c>
      <c r="S18" s="136">
        <v>2406270</v>
      </c>
      <c r="T18" s="136">
        <v>13785101</v>
      </c>
      <c r="U18" s="136">
        <v>1169955</v>
      </c>
      <c r="V18" s="136">
        <v>131503</v>
      </c>
      <c r="W18" s="136">
        <f t="shared" si="5"/>
        <v>39886843</v>
      </c>
      <c r="X18" s="136">
        <v>15070406</v>
      </c>
      <c r="Y18" s="136">
        <v>20156132</v>
      </c>
      <c r="Z18" s="136">
        <v>3981198</v>
      </c>
      <c r="AA18" s="136">
        <v>679107</v>
      </c>
      <c r="AB18" s="136">
        <v>7890830</v>
      </c>
      <c r="AC18" s="136">
        <v>64105</v>
      </c>
      <c r="AD18" s="136">
        <v>3509014</v>
      </c>
      <c r="AE18" s="136">
        <f t="shared" si="6"/>
        <v>81777152</v>
      </c>
      <c r="AF18" s="136">
        <f t="shared" si="7"/>
        <v>1625007</v>
      </c>
      <c r="AG18" s="136">
        <f t="shared" si="8"/>
        <v>1625007</v>
      </c>
      <c r="AH18" s="136">
        <v>11782</v>
      </c>
      <c r="AI18" s="136">
        <v>1613225</v>
      </c>
      <c r="AJ18" s="136">
        <v>0</v>
      </c>
      <c r="AK18" s="136">
        <v>0</v>
      </c>
      <c r="AL18" s="136">
        <v>0</v>
      </c>
      <c r="AM18" s="136">
        <v>128179</v>
      </c>
      <c r="AN18" s="136">
        <f t="shared" si="9"/>
        <v>8417386</v>
      </c>
      <c r="AO18" s="136">
        <f t="shared" si="10"/>
        <v>2211669</v>
      </c>
      <c r="AP18" s="136">
        <v>1488063</v>
      </c>
      <c r="AQ18" s="136">
        <v>304385</v>
      </c>
      <c r="AR18" s="136">
        <v>419221</v>
      </c>
      <c r="AS18" s="136">
        <v>0</v>
      </c>
      <c r="AT18" s="136">
        <f t="shared" si="11"/>
        <v>2701805</v>
      </c>
      <c r="AU18" s="136">
        <v>146823</v>
      </c>
      <c r="AV18" s="136">
        <v>2490757</v>
      </c>
      <c r="AW18" s="136">
        <v>64225</v>
      </c>
      <c r="AX18" s="136">
        <v>10762</v>
      </c>
      <c r="AY18" s="136">
        <f t="shared" si="12"/>
        <v>3488425</v>
      </c>
      <c r="AZ18" s="136">
        <v>1410687</v>
      </c>
      <c r="BA18" s="136">
        <v>1812652</v>
      </c>
      <c r="BB18" s="136">
        <v>152714</v>
      </c>
      <c r="BC18" s="136">
        <v>112372</v>
      </c>
      <c r="BD18" s="136">
        <v>1134794</v>
      </c>
      <c r="BE18" s="136">
        <v>4725</v>
      </c>
      <c r="BF18" s="136">
        <v>354066</v>
      </c>
      <c r="BG18" s="136">
        <f t="shared" si="13"/>
        <v>10396459</v>
      </c>
      <c r="BH18" s="136">
        <f t="shared" si="31"/>
        <v>8761635</v>
      </c>
      <c r="BI18" s="136">
        <f t="shared" si="31"/>
        <v>8646723</v>
      </c>
      <c r="BJ18" s="136">
        <f t="shared" si="31"/>
        <v>11782</v>
      </c>
      <c r="BK18" s="136">
        <f t="shared" si="31"/>
        <v>8466020</v>
      </c>
      <c r="BL18" s="136">
        <f t="shared" si="31"/>
        <v>168509</v>
      </c>
      <c r="BM18" s="136">
        <f t="shared" si="31"/>
        <v>412</v>
      </c>
      <c r="BN18" s="136">
        <f t="shared" si="29"/>
        <v>114912</v>
      </c>
      <c r="BO18" s="137">
        <f t="shared" si="29"/>
        <v>195855</v>
      </c>
      <c r="BP18" s="136">
        <f t="shared" si="34"/>
        <v>79548896</v>
      </c>
      <c r="BQ18" s="136">
        <f t="shared" si="34"/>
        <v>15899402</v>
      </c>
      <c r="BR18" s="136">
        <f t="shared" si="34"/>
        <v>9055746</v>
      </c>
      <c r="BS18" s="136">
        <f t="shared" si="34"/>
        <v>4032030</v>
      </c>
      <c r="BT18" s="136">
        <f t="shared" si="34"/>
        <v>2573668</v>
      </c>
      <c r="BU18" s="136">
        <f t="shared" si="34"/>
        <v>237958</v>
      </c>
      <c r="BV18" s="136">
        <f t="shared" si="34"/>
        <v>20063131</v>
      </c>
      <c r="BW18" s="136">
        <f>SUM(S18,AU18)</f>
        <v>2553093</v>
      </c>
      <c r="BX18" s="136">
        <f aca="true" t="shared" si="36" ref="BX18:CC18">SUM(T18,AV18)</f>
        <v>16275858</v>
      </c>
      <c r="BY18" s="136">
        <f t="shared" si="36"/>
        <v>1234180</v>
      </c>
      <c r="BZ18" s="136">
        <f t="shared" si="36"/>
        <v>142265</v>
      </c>
      <c r="CA18" s="136">
        <f t="shared" si="36"/>
        <v>43375268</v>
      </c>
      <c r="CB18" s="136">
        <f t="shared" si="36"/>
        <v>16481093</v>
      </c>
      <c r="CC18" s="136">
        <f t="shared" si="36"/>
        <v>21968784</v>
      </c>
      <c r="CD18" s="136">
        <f aca="true" t="shared" si="37" ref="CD18:CI18">SUM(Z18,BB18)</f>
        <v>4133912</v>
      </c>
      <c r="CE18" s="136">
        <f t="shared" si="37"/>
        <v>791479</v>
      </c>
      <c r="CF18" s="137">
        <f t="shared" si="37"/>
        <v>9025624</v>
      </c>
      <c r="CG18" s="136">
        <f t="shared" si="37"/>
        <v>68830</v>
      </c>
      <c r="CH18" s="136">
        <f t="shared" si="37"/>
        <v>3863080</v>
      </c>
      <c r="CI18" s="136">
        <f t="shared" si="37"/>
        <v>92173611</v>
      </c>
    </row>
    <row r="19" spans="1:87" s="139" customFormat="1" ht="12" customHeight="1">
      <c r="A19" s="134" t="s">
        <v>439</v>
      </c>
      <c r="B19" s="135" t="s">
        <v>440</v>
      </c>
      <c r="C19" s="134" t="s">
        <v>414</v>
      </c>
      <c r="D19" s="136">
        <f t="shared" si="0"/>
        <v>7763597</v>
      </c>
      <c r="E19" s="136">
        <f t="shared" si="1"/>
        <v>7337115</v>
      </c>
      <c r="F19" s="136">
        <v>601019</v>
      </c>
      <c r="G19" s="136">
        <v>5195663</v>
      </c>
      <c r="H19" s="136">
        <v>902709</v>
      </c>
      <c r="I19" s="136">
        <v>637724</v>
      </c>
      <c r="J19" s="136">
        <v>426482</v>
      </c>
      <c r="K19" s="136">
        <v>2416177</v>
      </c>
      <c r="L19" s="136">
        <f t="shared" si="2"/>
        <v>196316065</v>
      </c>
      <c r="M19" s="136">
        <f t="shared" si="3"/>
        <v>64799058</v>
      </c>
      <c r="N19" s="136">
        <v>20288824</v>
      </c>
      <c r="O19" s="136">
        <v>38517487</v>
      </c>
      <c r="P19" s="136">
        <v>5940054</v>
      </c>
      <c r="Q19" s="136">
        <v>52693</v>
      </c>
      <c r="R19" s="136">
        <f t="shared" si="4"/>
        <v>60166333</v>
      </c>
      <c r="S19" s="136">
        <v>21664298</v>
      </c>
      <c r="T19" s="136">
        <v>31820665</v>
      </c>
      <c r="U19" s="136">
        <v>6681370</v>
      </c>
      <c r="V19" s="136">
        <v>432516</v>
      </c>
      <c r="W19" s="136">
        <f t="shared" si="5"/>
        <v>70780984</v>
      </c>
      <c r="X19" s="136">
        <v>39596382</v>
      </c>
      <c r="Y19" s="136">
        <v>26007833</v>
      </c>
      <c r="Z19" s="136">
        <v>776196</v>
      </c>
      <c r="AA19" s="136">
        <v>4400573</v>
      </c>
      <c r="AB19" s="136">
        <v>39448505</v>
      </c>
      <c r="AC19" s="136">
        <v>137174</v>
      </c>
      <c r="AD19" s="136">
        <v>35951780</v>
      </c>
      <c r="AE19" s="136">
        <f t="shared" si="6"/>
        <v>240031442</v>
      </c>
      <c r="AF19" s="136">
        <f t="shared" si="7"/>
        <v>1201679</v>
      </c>
      <c r="AG19" s="136">
        <f t="shared" si="8"/>
        <v>1192407</v>
      </c>
      <c r="AH19" s="136">
        <v>0</v>
      </c>
      <c r="AI19" s="136">
        <v>1168828</v>
      </c>
      <c r="AJ19" s="136">
        <v>0</v>
      </c>
      <c r="AK19" s="136">
        <v>23579</v>
      </c>
      <c r="AL19" s="136">
        <v>9272</v>
      </c>
      <c r="AM19" s="136">
        <v>10518</v>
      </c>
      <c r="AN19" s="136">
        <f t="shared" si="9"/>
        <v>2589502</v>
      </c>
      <c r="AO19" s="136">
        <f t="shared" si="10"/>
        <v>822598</v>
      </c>
      <c r="AP19" s="136">
        <v>516802</v>
      </c>
      <c r="AQ19" s="136">
        <v>210040</v>
      </c>
      <c r="AR19" s="136">
        <v>95756</v>
      </c>
      <c r="AS19" s="136">
        <v>0</v>
      </c>
      <c r="AT19" s="136">
        <f t="shared" si="11"/>
        <v>586188</v>
      </c>
      <c r="AU19" s="136">
        <v>257690</v>
      </c>
      <c r="AV19" s="136">
        <v>323171</v>
      </c>
      <c r="AW19" s="136">
        <v>5327</v>
      </c>
      <c r="AX19" s="136">
        <v>6630</v>
      </c>
      <c r="AY19" s="136">
        <f t="shared" si="12"/>
        <v>1172565</v>
      </c>
      <c r="AZ19" s="136">
        <v>631031</v>
      </c>
      <c r="BA19" s="136">
        <v>484170</v>
      </c>
      <c r="BB19" s="136">
        <v>4802</v>
      </c>
      <c r="BC19" s="136">
        <v>52562</v>
      </c>
      <c r="BD19" s="136">
        <v>681280</v>
      </c>
      <c r="BE19" s="136">
        <v>1521</v>
      </c>
      <c r="BF19" s="136">
        <v>644306</v>
      </c>
      <c r="BG19" s="136">
        <f t="shared" si="13"/>
        <v>4435487</v>
      </c>
      <c r="BH19" s="136">
        <f t="shared" si="31"/>
        <v>8965276</v>
      </c>
      <c r="BI19" s="136">
        <f t="shared" si="31"/>
        <v>8529522</v>
      </c>
      <c r="BJ19" s="136">
        <f t="shared" si="31"/>
        <v>601019</v>
      </c>
      <c r="BK19" s="136">
        <f t="shared" si="31"/>
        <v>6364491</v>
      </c>
      <c r="BL19" s="136">
        <f t="shared" si="31"/>
        <v>902709</v>
      </c>
      <c r="BM19" s="136">
        <f t="shared" si="31"/>
        <v>661303</v>
      </c>
      <c r="BN19" s="136">
        <f t="shared" si="29"/>
        <v>435754</v>
      </c>
      <c r="BO19" s="137">
        <f t="shared" si="29"/>
        <v>2426695</v>
      </c>
      <c r="BP19" s="136">
        <f t="shared" si="34"/>
        <v>198905567</v>
      </c>
      <c r="BQ19" s="136">
        <f t="shared" si="34"/>
        <v>65621656</v>
      </c>
      <c r="BR19" s="136">
        <f t="shared" si="34"/>
        <v>20805626</v>
      </c>
      <c r="BS19" s="136">
        <f t="shared" si="34"/>
        <v>38727527</v>
      </c>
      <c r="BT19" s="136">
        <f t="shared" si="34"/>
        <v>6035810</v>
      </c>
      <c r="BU19" s="136">
        <f t="shared" si="34"/>
        <v>52693</v>
      </c>
      <c r="BV19" s="136">
        <f t="shared" si="34"/>
        <v>60752521</v>
      </c>
      <c r="BW19" s="136">
        <f aca="true" t="shared" si="38" ref="BW19:CI19">SUM(S19,AU19)</f>
        <v>21921988</v>
      </c>
      <c r="BX19" s="136">
        <f t="shared" si="38"/>
        <v>32143836</v>
      </c>
      <c r="BY19" s="136">
        <f t="shared" si="38"/>
        <v>6686697</v>
      </c>
      <c r="BZ19" s="136">
        <f t="shared" si="38"/>
        <v>439146</v>
      </c>
      <c r="CA19" s="136">
        <f t="shared" si="38"/>
        <v>71953549</v>
      </c>
      <c r="CB19" s="136">
        <f t="shared" si="38"/>
        <v>40227413</v>
      </c>
      <c r="CC19" s="136">
        <f t="shared" si="38"/>
        <v>26492003</v>
      </c>
      <c r="CD19" s="136">
        <f t="shared" si="38"/>
        <v>780998</v>
      </c>
      <c r="CE19" s="136">
        <f t="shared" si="38"/>
        <v>4453135</v>
      </c>
      <c r="CF19" s="137">
        <f t="shared" si="38"/>
        <v>40129785</v>
      </c>
      <c r="CG19" s="136">
        <f t="shared" si="38"/>
        <v>138695</v>
      </c>
      <c r="CH19" s="136">
        <f t="shared" si="38"/>
        <v>36596086</v>
      </c>
      <c r="CI19" s="136">
        <f t="shared" si="38"/>
        <v>244466929</v>
      </c>
    </row>
    <row r="20" spans="1:87" s="139" customFormat="1" ht="12" customHeight="1">
      <c r="A20" s="134" t="s">
        <v>307</v>
      </c>
      <c r="B20" s="135" t="s">
        <v>308</v>
      </c>
      <c r="C20" s="134" t="s">
        <v>285</v>
      </c>
      <c r="D20" s="136">
        <f t="shared" si="0"/>
        <v>20136430</v>
      </c>
      <c r="E20" s="136">
        <f t="shared" si="1"/>
        <v>20037722</v>
      </c>
      <c r="F20" s="136">
        <v>216856</v>
      </c>
      <c r="G20" s="136">
        <v>19435089</v>
      </c>
      <c r="H20" s="136">
        <v>137216</v>
      </c>
      <c r="I20" s="136">
        <v>248561</v>
      </c>
      <c r="J20" s="136">
        <v>98708</v>
      </c>
      <c r="K20" s="136">
        <v>98313</v>
      </c>
      <c r="L20" s="136">
        <f t="shared" si="2"/>
        <v>104326364</v>
      </c>
      <c r="M20" s="136">
        <f t="shared" si="3"/>
        <v>48553418</v>
      </c>
      <c r="N20" s="136">
        <v>9999489</v>
      </c>
      <c r="O20" s="136">
        <v>29586305</v>
      </c>
      <c r="P20" s="136">
        <v>8565562</v>
      </c>
      <c r="Q20" s="136">
        <v>402062</v>
      </c>
      <c r="R20" s="136">
        <f t="shared" si="4"/>
        <v>26018520</v>
      </c>
      <c r="S20" s="136">
        <v>5584037</v>
      </c>
      <c r="T20" s="136">
        <v>13021667</v>
      </c>
      <c r="U20" s="136">
        <v>7412816</v>
      </c>
      <c r="V20" s="136">
        <v>910113</v>
      </c>
      <c r="W20" s="136">
        <f t="shared" si="5"/>
        <v>28519279</v>
      </c>
      <c r="X20" s="136">
        <v>13178748</v>
      </c>
      <c r="Y20" s="136">
        <v>11954402</v>
      </c>
      <c r="Z20" s="136">
        <v>2553884</v>
      </c>
      <c r="AA20" s="136">
        <v>832245</v>
      </c>
      <c r="AB20" s="136">
        <v>4042280</v>
      </c>
      <c r="AC20" s="136">
        <v>325034</v>
      </c>
      <c r="AD20" s="136">
        <v>4321813</v>
      </c>
      <c r="AE20" s="136">
        <f t="shared" si="6"/>
        <v>128784607</v>
      </c>
      <c r="AF20" s="136">
        <f t="shared" si="7"/>
        <v>44375</v>
      </c>
      <c r="AG20" s="136">
        <f t="shared" si="8"/>
        <v>34190</v>
      </c>
      <c r="AH20" s="136">
        <v>0</v>
      </c>
      <c r="AI20" s="136">
        <v>34190</v>
      </c>
      <c r="AJ20" s="136">
        <v>0</v>
      </c>
      <c r="AK20" s="136">
        <v>0</v>
      </c>
      <c r="AL20" s="136">
        <v>10185</v>
      </c>
      <c r="AM20" s="136">
        <v>19280</v>
      </c>
      <c r="AN20" s="136">
        <f t="shared" si="9"/>
        <v>6465376</v>
      </c>
      <c r="AO20" s="136">
        <f t="shared" si="10"/>
        <v>2666379</v>
      </c>
      <c r="AP20" s="136">
        <v>777176</v>
      </c>
      <c r="AQ20" s="136">
        <v>1420831</v>
      </c>
      <c r="AR20" s="136">
        <v>448468</v>
      </c>
      <c r="AS20" s="136">
        <v>19904</v>
      </c>
      <c r="AT20" s="136">
        <f t="shared" si="11"/>
        <v>1422344</v>
      </c>
      <c r="AU20" s="136">
        <v>511629</v>
      </c>
      <c r="AV20" s="136">
        <v>861530</v>
      </c>
      <c r="AW20" s="136">
        <v>49185</v>
      </c>
      <c r="AX20" s="136">
        <v>829</v>
      </c>
      <c r="AY20" s="136">
        <f t="shared" si="12"/>
        <v>2373882</v>
      </c>
      <c r="AZ20" s="136">
        <v>1293496</v>
      </c>
      <c r="BA20" s="136">
        <v>720498</v>
      </c>
      <c r="BB20" s="136">
        <v>328731</v>
      </c>
      <c r="BC20" s="136">
        <v>31157</v>
      </c>
      <c r="BD20" s="136">
        <v>163837</v>
      </c>
      <c r="BE20" s="136">
        <v>1942</v>
      </c>
      <c r="BF20" s="136">
        <v>287500</v>
      </c>
      <c r="BG20" s="136">
        <f t="shared" si="13"/>
        <v>6797251</v>
      </c>
      <c r="BH20" s="136">
        <f t="shared" si="31"/>
        <v>20180805</v>
      </c>
      <c r="BI20" s="136">
        <f t="shared" si="31"/>
        <v>20071912</v>
      </c>
      <c r="BJ20" s="136">
        <f t="shared" si="31"/>
        <v>216856</v>
      </c>
      <c r="BK20" s="136">
        <f t="shared" si="31"/>
        <v>19469279</v>
      </c>
      <c r="BL20" s="136">
        <f t="shared" si="31"/>
        <v>137216</v>
      </c>
      <c r="BM20" s="136">
        <f t="shared" si="31"/>
        <v>248561</v>
      </c>
      <c r="BN20" s="136">
        <f t="shared" si="29"/>
        <v>108893</v>
      </c>
      <c r="BO20" s="137">
        <f t="shared" si="29"/>
        <v>117593</v>
      </c>
      <c r="BP20" s="136">
        <f t="shared" si="34"/>
        <v>110791740</v>
      </c>
      <c r="BQ20" s="136">
        <f t="shared" si="34"/>
        <v>51219797</v>
      </c>
      <c r="BR20" s="136">
        <f t="shared" si="34"/>
        <v>10776665</v>
      </c>
      <c r="BS20" s="136">
        <f t="shared" si="34"/>
        <v>31007136</v>
      </c>
      <c r="BT20" s="136">
        <f t="shared" si="34"/>
        <v>9014030</v>
      </c>
      <c r="BU20" s="136">
        <f t="shared" si="34"/>
        <v>421966</v>
      </c>
      <c r="BV20" s="136">
        <f t="shared" si="34"/>
        <v>27440864</v>
      </c>
      <c r="BW20" s="136">
        <f aca="true" t="shared" si="39" ref="BW20:CI20">SUM(S20,AU20)</f>
        <v>6095666</v>
      </c>
      <c r="BX20" s="136">
        <f t="shared" si="39"/>
        <v>13883197</v>
      </c>
      <c r="BY20" s="136">
        <f t="shared" si="39"/>
        <v>7462001</v>
      </c>
      <c r="BZ20" s="136">
        <f t="shared" si="39"/>
        <v>910942</v>
      </c>
      <c r="CA20" s="136">
        <f t="shared" si="39"/>
        <v>30893161</v>
      </c>
      <c r="CB20" s="136">
        <f t="shared" si="39"/>
        <v>14472244</v>
      </c>
      <c r="CC20" s="136">
        <f t="shared" si="39"/>
        <v>12674900</v>
      </c>
      <c r="CD20" s="136">
        <f t="shared" si="39"/>
        <v>2882615</v>
      </c>
      <c r="CE20" s="136">
        <f t="shared" si="39"/>
        <v>863402</v>
      </c>
      <c r="CF20" s="137">
        <f t="shared" si="39"/>
        <v>4206117</v>
      </c>
      <c r="CG20" s="136">
        <f t="shared" si="39"/>
        <v>326976</v>
      </c>
      <c r="CH20" s="136">
        <f t="shared" si="39"/>
        <v>4609313</v>
      </c>
      <c r="CI20" s="136">
        <f t="shared" si="39"/>
        <v>135581858</v>
      </c>
    </row>
    <row r="21" spans="1:87" s="139" customFormat="1" ht="12" customHeight="1">
      <c r="A21" s="134" t="s">
        <v>451</v>
      </c>
      <c r="B21" s="135" t="s">
        <v>452</v>
      </c>
      <c r="C21" s="134" t="s">
        <v>453</v>
      </c>
      <c r="D21" s="136">
        <f t="shared" si="0"/>
        <v>9217012</v>
      </c>
      <c r="E21" s="136">
        <f t="shared" si="1"/>
        <v>9137149</v>
      </c>
      <c r="F21" s="136">
        <v>0</v>
      </c>
      <c r="G21" s="136">
        <v>6241954</v>
      </c>
      <c r="H21" s="136">
        <v>2768062</v>
      </c>
      <c r="I21" s="136">
        <v>127133</v>
      </c>
      <c r="J21" s="136">
        <v>79863</v>
      </c>
      <c r="K21" s="136">
        <v>439903</v>
      </c>
      <c r="L21" s="136">
        <f t="shared" si="2"/>
        <v>26338794</v>
      </c>
      <c r="M21" s="136">
        <f t="shared" si="3"/>
        <v>4376595</v>
      </c>
      <c r="N21" s="136">
        <v>2270210</v>
      </c>
      <c r="O21" s="136">
        <v>432323</v>
      </c>
      <c r="P21" s="136">
        <v>1450252</v>
      </c>
      <c r="Q21" s="136">
        <v>223810</v>
      </c>
      <c r="R21" s="136">
        <f t="shared" si="4"/>
        <v>8064354</v>
      </c>
      <c r="S21" s="136">
        <v>565725</v>
      </c>
      <c r="T21" s="136">
        <v>6980797</v>
      </c>
      <c r="U21" s="136">
        <v>517832</v>
      </c>
      <c r="V21" s="136">
        <v>242599</v>
      </c>
      <c r="W21" s="136">
        <f t="shared" si="5"/>
        <v>13626609</v>
      </c>
      <c r="X21" s="136">
        <v>6715076</v>
      </c>
      <c r="Y21" s="136">
        <v>5872877</v>
      </c>
      <c r="Z21" s="136">
        <v>717818</v>
      </c>
      <c r="AA21" s="136">
        <v>320838</v>
      </c>
      <c r="AB21" s="136">
        <v>2147736</v>
      </c>
      <c r="AC21" s="136">
        <v>28637</v>
      </c>
      <c r="AD21" s="136">
        <v>1318637</v>
      </c>
      <c r="AE21" s="136">
        <f t="shared" si="6"/>
        <v>36874443</v>
      </c>
      <c r="AF21" s="136">
        <f t="shared" si="7"/>
        <v>1112331</v>
      </c>
      <c r="AG21" s="136">
        <f t="shared" si="8"/>
        <v>1107046</v>
      </c>
      <c r="AH21" s="136">
        <v>40000</v>
      </c>
      <c r="AI21" s="136">
        <v>979838</v>
      </c>
      <c r="AJ21" s="136">
        <v>0</v>
      </c>
      <c r="AK21" s="136">
        <v>87208</v>
      </c>
      <c r="AL21" s="136">
        <v>5285</v>
      </c>
      <c r="AM21" s="136">
        <v>62945</v>
      </c>
      <c r="AN21" s="136">
        <f t="shared" si="9"/>
        <v>5050326</v>
      </c>
      <c r="AO21" s="136">
        <f t="shared" si="10"/>
        <v>1025721</v>
      </c>
      <c r="AP21" s="136">
        <v>719220</v>
      </c>
      <c r="AQ21" s="136">
        <v>23517</v>
      </c>
      <c r="AR21" s="136">
        <v>282984</v>
      </c>
      <c r="AS21" s="136">
        <v>0</v>
      </c>
      <c r="AT21" s="136">
        <f t="shared" si="11"/>
        <v>1975834</v>
      </c>
      <c r="AU21" s="136">
        <v>71789</v>
      </c>
      <c r="AV21" s="136">
        <v>1903900</v>
      </c>
      <c r="AW21" s="136">
        <v>145</v>
      </c>
      <c r="AX21" s="136">
        <v>0</v>
      </c>
      <c r="AY21" s="136">
        <f t="shared" si="12"/>
        <v>2047951</v>
      </c>
      <c r="AZ21" s="136">
        <v>1191405</v>
      </c>
      <c r="BA21" s="136">
        <v>790242</v>
      </c>
      <c r="BB21" s="136">
        <v>33244</v>
      </c>
      <c r="BC21" s="136">
        <v>33060</v>
      </c>
      <c r="BD21" s="136">
        <v>847291</v>
      </c>
      <c r="BE21" s="136">
        <v>820</v>
      </c>
      <c r="BF21" s="136">
        <v>83795</v>
      </c>
      <c r="BG21" s="136">
        <f t="shared" si="13"/>
        <v>6246452</v>
      </c>
      <c r="BH21" s="136">
        <f aca="true" t="shared" si="40" ref="BH21:BO21">SUM(D21,AF21)</f>
        <v>10329343</v>
      </c>
      <c r="BI21" s="136">
        <f t="shared" si="40"/>
        <v>10244195</v>
      </c>
      <c r="BJ21" s="136">
        <f t="shared" si="40"/>
        <v>40000</v>
      </c>
      <c r="BK21" s="136">
        <f t="shared" si="40"/>
        <v>7221792</v>
      </c>
      <c r="BL21" s="136">
        <f t="shared" si="40"/>
        <v>2768062</v>
      </c>
      <c r="BM21" s="136">
        <f t="shared" si="40"/>
        <v>214341</v>
      </c>
      <c r="BN21" s="136">
        <f t="shared" si="40"/>
        <v>85148</v>
      </c>
      <c r="BO21" s="137">
        <f t="shared" si="40"/>
        <v>502848</v>
      </c>
      <c r="BP21" s="136">
        <f aca="true" t="shared" si="41" ref="BP21:CE21">SUM(L21,AN21)</f>
        <v>31389120</v>
      </c>
      <c r="BQ21" s="136">
        <f t="shared" si="41"/>
        <v>5402316</v>
      </c>
      <c r="BR21" s="136">
        <f t="shared" si="41"/>
        <v>2989430</v>
      </c>
      <c r="BS21" s="136">
        <f t="shared" si="41"/>
        <v>455840</v>
      </c>
      <c r="BT21" s="136">
        <f t="shared" si="41"/>
        <v>1733236</v>
      </c>
      <c r="BU21" s="136">
        <f t="shared" si="41"/>
        <v>223810</v>
      </c>
      <c r="BV21" s="136">
        <f t="shared" si="41"/>
        <v>10040188</v>
      </c>
      <c r="BW21" s="136">
        <f t="shared" si="41"/>
        <v>637514</v>
      </c>
      <c r="BX21" s="136">
        <f t="shared" si="41"/>
        <v>8884697</v>
      </c>
      <c r="BY21" s="136">
        <f t="shared" si="41"/>
        <v>517977</v>
      </c>
      <c r="BZ21" s="136">
        <f t="shared" si="41"/>
        <v>242599</v>
      </c>
      <c r="CA21" s="136">
        <f t="shared" si="41"/>
        <v>15674560</v>
      </c>
      <c r="CB21" s="136">
        <f t="shared" si="41"/>
        <v>7906481</v>
      </c>
      <c r="CC21" s="136">
        <f t="shared" si="41"/>
        <v>6663119</v>
      </c>
      <c r="CD21" s="136">
        <f t="shared" si="41"/>
        <v>751062</v>
      </c>
      <c r="CE21" s="136">
        <f t="shared" si="41"/>
        <v>353898</v>
      </c>
      <c r="CF21" s="137">
        <f>SUM(AB21,BD21)</f>
        <v>2995027</v>
      </c>
      <c r="CG21" s="136">
        <f>SUM(AC21,BE21)</f>
        <v>29457</v>
      </c>
      <c r="CH21" s="136">
        <f>SUM(AD21,BF21)</f>
        <v>1402432</v>
      </c>
      <c r="CI21" s="136">
        <f>SUM(AE21,BG21)</f>
        <v>43120895</v>
      </c>
    </row>
    <row r="22" spans="1:87" s="139" customFormat="1" ht="12" customHeight="1">
      <c r="A22" s="134" t="s">
        <v>459</v>
      </c>
      <c r="B22" s="135" t="s">
        <v>460</v>
      </c>
      <c r="C22" s="134" t="s">
        <v>461</v>
      </c>
      <c r="D22" s="136">
        <f t="shared" si="0"/>
        <v>758856</v>
      </c>
      <c r="E22" s="136">
        <f t="shared" si="1"/>
        <v>730902</v>
      </c>
      <c r="F22" s="136">
        <v>1098</v>
      </c>
      <c r="G22" s="136">
        <v>447874</v>
      </c>
      <c r="H22" s="136">
        <v>274263</v>
      </c>
      <c r="I22" s="136">
        <v>7667</v>
      </c>
      <c r="J22" s="136">
        <v>27954</v>
      </c>
      <c r="K22" s="136">
        <v>196234</v>
      </c>
      <c r="L22" s="136">
        <f t="shared" si="2"/>
        <v>10319248</v>
      </c>
      <c r="M22" s="136">
        <f t="shared" si="3"/>
        <v>3446013</v>
      </c>
      <c r="N22" s="136">
        <v>1231952</v>
      </c>
      <c r="O22" s="136">
        <v>1557383</v>
      </c>
      <c r="P22" s="136">
        <v>595730</v>
      </c>
      <c r="Q22" s="136">
        <v>60948</v>
      </c>
      <c r="R22" s="136">
        <f t="shared" si="4"/>
        <v>1642856</v>
      </c>
      <c r="S22" s="136">
        <v>172777</v>
      </c>
      <c r="T22" s="136">
        <v>1237853</v>
      </c>
      <c r="U22" s="136">
        <v>232226</v>
      </c>
      <c r="V22" s="136">
        <v>29379</v>
      </c>
      <c r="W22" s="136">
        <f t="shared" si="5"/>
        <v>5187613</v>
      </c>
      <c r="X22" s="136">
        <v>2345076</v>
      </c>
      <c r="Y22" s="136">
        <v>2007156</v>
      </c>
      <c r="Z22" s="136">
        <v>74060</v>
      </c>
      <c r="AA22" s="136">
        <v>761321</v>
      </c>
      <c r="AB22" s="136">
        <v>1688285</v>
      </c>
      <c r="AC22" s="136">
        <v>13387</v>
      </c>
      <c r="AD22" s="136">
        <v>1045202</v>
      </c>
      <c r="AE22" s="136">
        <f t="shared" si="6"/>
        <v>12123306</v>
      </c>
      <c r="AF22" s="136">
        <f t="shared" si="7"/>
        <v>139153</v>
      </c>
      <c r="AG22" s="136">
        <f t="shared" si="8"/>
        <v>139153</v>
      </c>
      <c r="AH22" s="136">
        <v>0</v>
      </c>
      <c r="AI22" s="136">
        <v>14553</v>
      </c>
      <c r="AJ22" s="136">
        <v>0</v>
      </c>
      <c r="AK22" s="136">
        <v>124600</v>
      </c>
      <c r="AL22" s="136">
        <v>0</v>
      </c>
      <c r="AM22" s="136">
        <v>122300</v>
      </c>
      <c r="AN22" s="136">
        <f t="shared" si="9"/>
        <v>1320894</v>
      </c>
      <c r="AO22" s="136">
        <f t="shared" si="10"/>
        <v>542273</v>
      </c>
      <c r="AP22" s="136">
        <v>184838</v>
      </c>
      <c r="AQ22" s="136">
        <v>144257</v>
      </c>
      <c r="AR22" s="136">
        <v>213178</v>
      </c>
      <c r="AS22" s="136">
        <v>0</v>
      </c>
      <c r="AT22" s="136">
        <f t="shared" si="11"/>
        <v>355653</v>
      </c>
      <c r="AU22" s="136">
        <v>5159</v>
      </c>
      <c r="AV22" s="136">
        <v>350219</v>
      </c>
      <c r="AW22" s="136">
        <v>275</v>
      </c>
      <c r="AX22" s="136">
        <v>0</v>
      </c>
      <c r="AY22" s="136">
        <f t="shared" si="12"/>
        <v>422231</v>
      </c>
      <c r="AZ22" s="136">
        <v>242423</v>
      </c>
      <c r="BA22" s="136">
        <v>137693</v>
      </c>
      <c r="BB22" s="136">
        <v>0</v>
      </c>
      <c r="BC22" s="136">
        <v>42115</v>
      </c>
      <c r="BD22" s="136">
        <v>507443</v>
      </c>
      <c r="BE22" s="136">
        <v>737</v>
      </c>
      <c r="BF22" s="136">
        <v>289933</v>
      </c>
      <c r="BG22" s="136">
        <f t="shared" si="13"/>
        <v>1749980</v>
      </c>
      <c r="BH22" s="136">
        <f aca="true" t="shared" si="42" ref="BH22:BO22">SUM(D22,AF22)</f>
        <v>898009</v>
      </c>
      <c r="BI22" s="136">
        <f t="shared" si="42"/>
        <v>870055</v>
      </c>
      <c r="BJ22" s="136">
        <f t="shared" si="42"/>
        <v>1098</v>
      </c>
      <c r="BK22" s="136">
        <f t="shared" si="42"/>
        <v>462427</v>
      </c>
      <c r="BL22" s="136">
        <f t="shared" si="42"/>
        <v>274263</v>
      </c>
      <c r="BM22" s="136">
        <f t="shared" si="42"/>
        <v>132267</v>
      </c>
      <c r="BN22" s="136">
        <f t="shared" si="42"/>
        <v>27954</v>
      </c>
      <c r="BO22" s="137">
        <f t="shared" si="42"/>
        <v>318534</v>
      </c>
      <c r="BP22" s="136">
        <f aca="true" t="shared" si="43" ref="BP22:BW22">SUM(L22,AN22)</f>
        <v>11640142</v>
      </c>
      <c r="BQ22" s="136">
        <f t="shared" si="43"/>
        <v>3988286</v>
      </c>
      <c r="BR22" s="136">
        <f t="shared" si="43"/>
        <v>1416790</v>
      </c>
      <c r="BS22" s="136">
        <f t="shared" si="43"/>
        <v>1701640</v>
      </c>
      <c r="BT22" s="136">
        <f t="shared" si="43"/>
        <v>808908</v>
      </c>
      <c r="BU22" s="136">
        <f t="shared" si="43"/>
        <v>60948</v>
      </c>
      <c r="BV22" s="136">
        <f t="shared" si="43"/>
        <v>1998509</v>
      </c>
      <c r="BW22" s="136">
        <f t="shared" si="43"/>
        <v>177936</v>
      </c>
      <c r="BX22" s="136">
        <f aca="true" t="shared" si="44" ref="BX22:CI22">SUM(T22,AV22)</f>
        <v>1588072</v>
      </c>
      <c r="BY22" s="136">
        <f t="shared" si="44"/>
        <v>232501</v>
      </c>
      <c r="BZ22" s="136">
        <f t="shared" si="44"/>
        <v>29379</v>
      </c>
      <c r="CA22" s="136">
        <f t="shared" si="44"/>
        <v>5609844</v>
      </c>
      <c r="CB22" s="136">
        <f t="shared" si="44"/>
        <v>2587499</v>
      </c>
      <c r="CC22" s="136">
        <f t="shared" si="44"/>
        <v>2144849</v>
      </c>
      <c r="CD22" s="136">
        <f t="shared" si="44"/>
        <v>74060</v>
      </c>
      <c r="CE22" s="136">
        <f t="shared" si="44"/>
        <v>803436</v>
      </c>
      <c r="CF22" s="137">
        <f t="shared" si="44"/>
        <v>2195728</v>
      </c>
      <c r="CG22" s="136">
        <f t="shared" si="44"/>
        <v>14124</v>
      </c>
      <c r="CH22" s="136">
        <f t="shared" si="44"/>
        <v>1335135</v>
      </c>
      <c r="CI22" s="136">
        <f t="shared" si="44"/>
        <v>13873286</v>
      </c>
    </row>
    <row r="23" spans="1:87" s="139" customFormat="1" ht="12" customHeight="1">
      <c r="A23" s="134" t="s">
        <v>462</v>
      </c>
      <c r="B23" s="135" t="s">
        <v>463</v>
      </c>
      <c r="C23" s="134" t="s">
        <v>435</v>
      </c>
      <c r="D23" s="136">
        <f t="shared" si="0"/>
        <v>8565781</v>
      </c>
      <c r="E23" s="136">
        <f t="shared" si="1"/>
        <v>8516482</v>
      </c>
      <c r="F23" s="136">
        <v>0</v>
      </c>
      <c r="G23" s="136">
        <v>8252831</v>
      </c>
      <c r="H23" s="136">
        <v>258225</v>
      </c>
      <c r="I23" s="136">
        <v>5426</v>
      </c>
      <c r="J23" s="136">
        <v>49299</v>
      </c>
      <c r="K23" s="136">
        <v>1065751</v>
      </c>
      <c r="L23" s="136">
        <f t="shared" si="2"/>
        <v>12233972</v>
      </c>
      <c r="M23" s="136">
        <f t="shared" si="3"/>
        <v>3595819</v>
      </c>
      <c r="N23" s="136">
        <v>1299616</v>
      </c>
      <c r="O23" s="136">
        <v>1226631</v>
      </c>
      <c r="P23" s="136">
        <v>926877</v>
      </c>
      <c r="Q23" s="136">
        <v>142695</v>
      </c>
      <c r="R23" s="136">
        <f t="shared" si="4"/>
        <v>3227137</v>
      </c>
      <c r="S23" s="136">
        <v>143708</v>
      </c>
      <c r="T23" s="136">
        <v>2735809</v>
      </c>
      <c r="U23" s="136">
        <v>347620</v>
      </c>
      <c r="V23" s="136">
        <v>44905</v>
      </c>
      <c r="W23" s="136">
        <f t="shared" si="5"/>
        <v>5366111</v>
      </c>
      <c r="X23" s="136">
        <v>2777843</v>
      </c>
      <c r="Y23" s="136">
        <v>2382424</v>
      </c>
      <c r="Z23" s="136">
        <v>151147</v>
      </c>
      <c r="AA23" s="136">
        <v>54697</v>
      </c>
      <c r="AB23" s="136">
        <v>3294412</v>
      </c>
      <c r="AC23" s="136">
        <v>0</v>
      </c>
      <c r="AD23" s="136">
        <v>525654</v>
      </c>
      <c r="AE23" s="136">
        <f t="shared" si="6"/>
        <v>21325407</v>
      </c>
      <c r="AF23" s="136">
        <f t="shared" si="7"/>
        <v>10813</v>
      </c>
      <c r="AG23" s="136">
        <f t="shared" si="8"/>
        <v>10813</v>
      </c>
      <c r="AH23" s="136">
        <v>0</v>
      </c>
      <c r="AI23" s="136">
        <v>10813</v>
      </c>
      <c r="AJ23" s="136">
        <v>0</v>
      </c>
      <c r="AK23" s="136">
        <v>0</v>
      </c>
      <c r="AL23" s="136">
        <v>0</v>
      </c>
      <c r="AM23" s="136">
        <v>10813</v>
      </c>
      <c r="AN23" s="136">
        <f t="shared" si="9"/>
        <v>1032308</v>
      </c>
      <c r="AO23" s="136">
        <f t="shared" si="10"/>
        <v>313620</v>
      </c>
      <c r="AP23" s="136">
        <v>154762</v>
      </c>
      <c r="AQ23" s="136">
        <v>0</v>
      </c>
      <c r="AR23" s="136">
        <v>158858</v>
      </c>
      <c r="AS23" s="136">
        <v>0</v>
      </c>
      <c r="AT23" s="136">
        <f t="shared" si="11"/>
        <v>480263</v>
      </c>
      <c r="AU23" s="136">
        <v>0</v>
      </c>
      <c r="AV23" s="136">
        <v>480263</v>
      </c>
      <c r="AW23" s="136">
        <v>0</v>
      </c>
      <c r="AX23" s="136">
        <v>0</v>
      </c>
      <c r="AY23" s="136">
        <f t="shared" si="12"/>
        <v>238425</v>
      </c>
      <c r="AZ23" s="136">
        <v>0</v>
      </c>
      <c r="BA23" s="136">
        <v>211960</v>
      </c>
      <c r="BB23" s="136">
        <v>4528</v>
      </c>
      <c r="BC23" s="136">
        <v>21937</v>
      </c>
      <c r="BD23" s="136">
        <v>784392</v>
      </c>
      <c r="BE23" s="136">
        <v>0</v>
      </c>
      <c r="BF23" s="136">
        <v>20564</v>
      </c>
      <c r="BG23" s="136">
        <f t="shared" si="13"/>
        <v>1063685</v>
      </c>
      <c r="BH23" s="136">
        <f aca="true" t="shared" si="45" ref="BH23:BO23">SUM(D23,AF23)</f>
        <v>8576594</v>
      </c>
      <c r="BI23" s="136">
        <f t="shared" si="45"/>
        <v>8527295</v>
      </c>
      <c r="BJ23" s="136">
        <f t="shared" si="45"/>
        <v>0</v>
      </c>
      <c r="BK23" s="136">
        <f t="shared" si="45"/>
        <v>8263644</v>
      </c>
      <c r="BL23" s="136">
        <f t="shared" si="45"/>
        <v>258225</v>
      </c>
      <c r="BM23" s="136">
        <f t="shared" si="45"/>
        <v>5426</v>
      </c>
      <c r="BN23" s="136">
        <f t="shared" si="45"/>
        <v>49299</v>
      </c>
      <c r="BO23" s="137">
        <f t="shared" si="45"/>
        <v>1076564</v>
      </c>
      <c r="BP23" s="136">
        <f aca="true" t="shared" si="46" ref="BP23:BW23">SUM(L23,AN23)</f>
        <v>13266280</v>
      </c>
      <c r="BQ23" s="136">
        <f t="shared" si="46"/>
        <v>3909439</v>
      </c>
      <c r="BR23" s="136">
        <f t="shared" si="46"/>
        <v>1454378</v>
      </c>
      <c r="BS23" s="136">
        <f t="shared" si="46"/>
        <v>1226631</v>
      </c>
      <c r="BT23" s="136">
        <f t="shared" si="46"/>
        <v>1085735</v>
      </c>
      <c r="BU23" s="136">
        <f t="shared" si="46"/>
        <v>142695</v>
      </c>
      <c r="BV23" s="136">
        <f t="shared" si="46"/>
        <v>3707400</v>
      </c>
      <c r="BW23" s="136">
        <f t="shared" si="46"/>
        <v>143708</v>
      </c>
      <c r="BX23" s="136">
        <f aca="true" t="shared" si="47" ref="BX23:CI23">SUM(T23,AV23)</f>
        <v>3216072</v>
      </c>
      <c r="BY23" s="136">
        <f t="shared" si="47"/>
        <v>347620</v>
      </c>
      <c r="BZ23" s="136">
        <f t="shared" si="47"/>
        <v>44905</v>
      </c>
      <c r="CA23" s="136">
        <f t="shared" si="47"/>
        <v>5604536</v>
      </c>
      <c r="CB23" s="136">
        <f t="shared" si="47"/>
        <v>2777843</v>
      </c>
      <c r="CC23" s="136">
        <f t="shared" si="47"/>
        <v>2594384</v>
      </c>
      <c r="CD23" s="136">
        <f t="shared" si="47"/>
        <v>155675</v>
      </c>
      <c r="CE23" s="136">
        <f t="shared" si="47"/>
        <v>76634</v>
      </c>
      <c r="CF23" s="137">
        <f t="shared" si="47"/>
        <v>4078804</v>
      </c>
      <c r="CG23" s="136">
        <f t="shared" si="47"/>
        <v>0</v>
      </c>
      <c r="CH23" s="136">
        <f t="shared" si="47"/>
        <v>546218</v>
      </c>
      <c r="CI23" s="136">
        <f t="shared" si="47"/>
        <v>22389092</v>
      </c>
    </row>
    <row r="24" spans="1:87" s="139" customFormat="1" ht="12" customHeight="1">
      <c r="A24" s="134" t="s">
        <v>465</v>
      </c>
      <c r="B24" s="135" t="s">
        <v>466</v>
      </c>
      <c r="C24" s="134" t="s">
        <v>467</v>
      </c>
      <c r="D24" s="136">
        <f t="shared" si="0"/>
        <v>233839</v>
      </c>
      <c r="E24" s="136">
        <f t="shared" si="1"/>
        <v>222718</v>
      </c>
      <c r="F24" s="136">
        <v>7941</v>
      </c>
      <c r="G24" s="136">
        <v>211430</v>
      </c>
      <c r="H24" s="136">
        <v>3347</v>
      </c>
      <c r="I24" s="136">
        <v>0</v>
      </c>
      <c r="J24" s="136">
        <v>11121</v>
      </c>
      <c r="K24" s="136">
        <v>56467</v>
      </c>
      <c r="L24" s="136">
        <f t="shared" si="2"/>
        <v>8335247</v>
      </c>
      <c r="M24" s="136">
        <f t="shared" si="3"/>
        <v>1307387</v>
      </c>
      <c r="N24" s="136">
        <v>707748</v>
      </c>
      <c r="O24" s="136">
        <v>280637</v>
      </c>
      <c r="P24" s="136">
        <v>298091</v>
      </c>
      <c r="Q24" s="136">
        <v>20911</v>
      </c>
      <c r="R24" s="136">
        <f t="shared" si="4"/>
        <v>2158780</v>
      </c>
      <c r="S24" s="136">
        <v>50716</v>
      </c>
      <c r="T24" s="136">
        <v>1891018</v>
      </c>
      <c r="U24" s="136">
        <v>217046</v>
      </c>
      <c r="V24" s="136">
        <v>54603</v>
      </c>
      <c r="W24" s="136">
        <f t="shared" si="5"/>
        <v>4780739</v>
      </c>
      <c r="X24" s="136">
        <v>2367283</v>
      </c>
      <c r="Y24" s="136">
        <v>2093601</v>
      </c>
      <c r="Z24" s="136">
        <v>310210</v>
      </c>
      <c r="AA24" s="136">
        <v>9645</v>
      </c>
      <c r="AB24" s="136">
        <v>3060717</v>
      </c>
      <c r="AC24" s="136">
        <v>33738</v>
      </c>
      <c r="AD24" s="136">
        <v>701558</v>
      </c>
      <c r="AE24" s="136">
        <f t="shared" si="6"/>
        <v>9270644</v>
      </c>
      <c r="AF24" s="136">
        <f t="shared" si="7"/>
        <v>434769</v>
      </c>
      <c r="AG24" s="136">
        <f t="shared" si="8"/>
        <v>428793</v>
      </c>
      <c r="AH24" s="136">
        <v>0</v>
      </c>
      <c r="AI24" s="136">
        <v>130223</v>
      </c>
      <c r="AJ24" s="136">
        <v>287270</v>
      </c>
      <c r="AK24" s="136">
        <v>11300</v>
      </c>
      <c r="AL24" s="136">
        <v>5976</v>
      </c>
      <c r="AM24" s="136">
        <v>0</v>
      </c>
      <c r="AN24" s="136">
        <f t="shared" si="9"/>
        <v>932282</v>
      </c>
      <c r="AO24" s="136">
        <f t="shared" si="10"/>
        <v>151439</v>
      </c>
      <c r="AP24" s="136">
        <v>120609</v>
      </c>
      <c r="AQ24" s="136">
        <v>0</v>
      </c>
      <c r="AR24" s="136">
        <v>30830</v>
      </c>
      <c r="AS24" s="136">
        <v>0</v>
      </c>
      <c r="AT24" s="136">
        <f t="shared" si="11"/>
        <v>442483</v>
      </c>
      <c r="AU24" s="136">
        <v>7146</v>
      </c>
      <c r="AV24" s="136">
        <v>435240</v>
      </c>
      <c r="AW24" s="136">
        <v>97</v>
      </c>
      <c r="AX24" s="136">
        <v>0</v>
      </c>
      <c r="AY24" s="136">
        <f t="shared" si="12"/>
        <v>338293</v>
      </c>
      <c r="AZ24" s="136">
        <v>3363</v>
      </c>
      <c r="BA24" s="136">
        <v>306130</v>
      </c>
      <c r="BB24" s="136">
        <v>13679</v>
      </c>
      <c r="BC24" s="136">
        <v>15121</v>
      </c>
      <c r="BD24" s="136">
        <v>591918</v>
      </c>
      <c r="BE24" s="136">
        <v>67</v>
      </c>
      <c r="BF24" s="136">
        <v>92342</v>
      </c>
      <c r="BG24" s="136">
        <f t="shared" si="13"/>
        <v>1459393</v>
      </c>
      <c r="BH24" s="136">
        <f aca="true" t="shared" si="48" ref="BH24:BV24">SUM(D24,AF24)</f>
        <v>668608</v>
      </c>
      <c r="BI24" s="136">
        <f t="shared" si="48"/>
        <v>651511</v>
      </c>
      <c r="BJ24" s="136">
        <f t="shared" si="48"/>
        <v>7941</v>
      </c>
      <c r="BK24" s="136">
        <f t="shared" si="48"/>
        <v>341653</v>
      </c>
      <c r="BL24" s="136">
        <f t="shared" si="48"/>
        <v>290617</v>
      </c>
      <c r="BM24" s="136">
        <f t="shared" si="48"/>
        <v>11300</v>
      </c>
      <c r="BN24" s="136">
        <f t="shared" si="48"/>
        <v>17097</v>
      </c>
      <c r="BO24" s="137">
        <f t="shared" si="48"/>
        <v>56467</v>
      </c>
      <c r="BP24" s="136">
        <f t="shared" si="48"/>
        <v>9267529</v>
      </c>
      <c r="BQ24" s="136">
        <f t="shared" si="48"/>
        <v>1458826</v>
      </c>
      <c r="BR24" s="136">
        <f t="shared" si="48"/>
        <v>828357</v>
      </c>
      <c r="BS24" s="136">
        <f t="shared" si="48"/>
        <v>280637</v>
      </c>
      <c r="BT24" s="136">
        <f t="shared" si="48"/>
        <v>328921</v>
      </c>
      <c r="BU24" s="136">
        <f t="shared" si="48"/>
        <v>20911</v>
      </c>
      <c r="BV24" s="136">
        <f t="shared" si="48"/>
        <v>2601263</v>
      </c>
      <c r="BW24" s="136">
        <f>SUM(S24,AU24)</f>
        <v>57862</v>
      </c>
      <c r="BX24" s="136">
        <f aca="true" t="shared" si="49" ref="BX24:CI24">SUM(T24,AV24)</f>
        <v>2326258</v>
      </c>
      <c r="BY24" s="136">
        <f t="shared" si="49"/>
        <v>217143</v>
      </c>
      <c r="BZ24" s="136">
        <f t="shared" si="49"/>
        <v>54603</v>
      </c>
      <c r="CA24" s="136">
        <f t="shared" si="49"/>
        <v>5119032</v>
      </c>
      <c r="CB24" s="136">
        <f t="shared" si="49"/>
        <v>2370646</v>
      </c>
      <c r="CC24" s="136">
        <f t="shared" si="49"/>
        <v>2399731</v>
      </c>
      <c r="CD24" s="136">
        <f t="shared" si="49"/>
        <v>323889</v>
      </c>
      <c r="CE24" s="136">
        <f t="shared" si="49"/>
        <v>24766</v>
      </c>
      <c r="CF24" s="137">
        <f t="shared" si="49"/>
        <v>3652635</v>
      </c>
      <c r="CG24" s="136">
        <f t="shared" si="49"/>
        <v>33805</v>
      </c>
      <c r="CH24" s="136">
        <f t="shared" si="49"/>
        <v>793900</v>
      </c>
      <c r="CI24" s="136">
        <f t="shared" si="49"/>
        <v>10730037</v>
      </c>
    </row>
    <row r="25" spans="1:87" s="139" customFormat="1" ht="12" customHeight="1">
      <c r="A25" s="134" t="s">
        <v>314</v>
      </c>
      <c r="B25" s="135" t="s">
        <v>315</v>
      </c>
      <c r="C25" s="134" t="s">
        <v>285</v>
      </c>
      <c r="D25" s="136">
        <f t="shared" si="0"/>
        <v>121901</v>
      </c>
      <c r="E25" s="136">
        <f t="shared" si="1"/>
        <v>19509</v>
      </c>
      <c r="F25" s="136">
        <v>4617</v>
      </c>
      <c r="G25" s="136">
        <v>14012</v>
      </c>
      <c r="H25" s="136">
        <v>0</v>
      </c>
      <c r="I25" s="136">
        <v>880</v>
      </c>
      <c r="J25" s="136">
        <v>102392</v>
      </c>
      <c r="K25" s="136">
        <v>191575</v>
      </c>
      <c r="L25" s="136">
        <f t="shared" si="2"/>
        <v>11089513</v>
      </c>
      <c r="M25" s="136">
        <f t="shared" si="3"/>
        <v>2273083</v>
      </c>
      <c r="N25" s="136">
        <v>1200884</v>
      </c>
      <c r="O25" s="136">
        <v>503455</v>
      </c>
      <c r="P25" s="136">
        <v>568744</v>
      </c>
      <c r="Q25" s="136">
        <v>0</v>
      </c>
      <c r="R25" s="136">
        <f t="shared" si="4"/>
        <v>2663500</v>
      </c>
      <c r="S25" s="136">
        <v>410465</v>
      </c>
      <c r="T25" s="136">
        <v>2231981</v>
      </c>
      <c r="U25" s="136">
        <v>21054</v>
      </c>
      <c r="V25" s="136">
        <v>10185</v>
      </c>
      <c r="W25" s="136">
        <f t="shared" si="5"/>
        <v>6142695</v>
      </c>
      <c r="X25" s="136">
        <v>2240326</v>
      </c>
      <c r="Y25" s="136">
        <v>2587285</v>
      </c>
      <c r="Z25" s="136">
        <v>1084532</v>
      </c>
      <c r="AA25" s="136">
        <v>230552</v>
      </c>
      <c r="AB25" s="136">
        <v>2461698</v>
      </c>
      <c r="AC25" s="136">
        <v>50</v>
      </c>
      <c r="AD25" s="136">
        <v>865953</v>
      </c>
      <c r="AE25" s="136">
        <f t="shared" si="6"/>
        <v>12077367</v>
      </c>
      <c r="AF25" s="136">
        <f t="shared" si="7"/>
        <v>8348</v>
      </c>
      <c r="AG25" s="136">
        <f t="shared" si="8"/>
        <v>8348</v>
      </c>
      <c r="AH25" s="136">
        <v>0</v>
      </c>
      <c r="AI25" s="136">
        <v>8348</v>
      </c>
      <c r="AJ25" s="136">
        <v>0</v>
      </c>
      <c r="AK25" s="136">
        <v>0</v>
      </c>
      <c r="AL25" s="136">
        <v>0</v>
      </c>
      <c r="AM25" s="136">
        <v>0</v>
      </c>
      <c r="AN25" s="136">
        <f t="shared" si="9"/>
        <v>1403758</v>
      </c>
      <c r="AO25" s="136">
        <f t="shared" si="10"/>
        <v>311586</v>
      </c>
      <c r="AP25" s="136">
        <v>127432</v>
      </c>
      <c r="AQ25" s="136">
        <v>5193</v>
      </c>
      <c r="AR25" s="136">
        <v>178961</v>
      </c>
      <c r="AS25" s="136">
        <v>0</v>
      </c>
      <c r="AT25" s="136">
        <f t="shared" si="11"/>
        <v>495512</v>
      </c>
      <c r="AU25" s="136">
        <v>20781</v>
      </c>
      <c r="AV25" s="136">
        <v>474731</v>
      </c>
      <c r="AW25" s="136">
        <v>0</v>
      </c>
      <c r="AX25" s="136">
        <v>0</v>
      </c>
      <c r="AY25" s="136">
        <f t="shared" si="12"/>
        <v>596645</v>
      </c>
      <c r="AZ25" s="136">
        <v>31718</v>
      </c>
      <c r="BA25" s="136">
        <v>216969</v>
      </c>
      <c r="BB25" s="136">
        <v>79434</v>
      </c>
      <c r="BC25" s="136">
        <v>268524</v>
      </c>
      <c r="BD25" s="136">
        <v>694110</v>
      </c>
      <c r="BE25" s="136">
        <v>15</v>
      </c>
      <c r="BF25" s="136">
        <v>131961</v>
      </c>
      <c r="BG25" s="136">
        <f t="shared" si="13"/>
        <v>1544067</v>
      </c>
      <c r="BH25" s="136">
        <f aca="true" t="shared" si="50" ref="BH25:BO25">SUM(D25,AF25)</f>
        <v>130249</v>
      </c>
      <c r="BI25" s="136">
        <f t="shared" si="50"/>
        <v>27857</v>
      </c>
      <c r="BJ25" s="136">
        <f t="shared" si="50"/>
        <v>4617</v>
      </c>
      <c r="BK25" s="136">
        <f t="shared" si="50"/>
        <v>22360</v>
      </c>
      <c r="BL25" s="136">
        <f t="shared" si="50"/>
        <v>0</v>
      </c>
      <c r="BM25" s="136">
        <f t="shared" si="50"/>
        <v>880</v>
      </c>
      <c r="BN25" s="136">
        <f t="shared" si="50"/>
        <v>102392</v>
      </c>
      <c r="BO25" s="137">
        <f t="shared" si="50"/>
        <v>191575</v>
      </c>
      <c r="BP25" s="136">
        <f aca="true" t="shared" si="51" ref="BP25:CE25">SUM(L25,AN25)</f>
        <v>12493271</v>
      </c>
      <c r="BQ25" s="136">
        <f t="shared" si="51"/>
        <v>2584669</v>
      </c>
      <c r="BR25" s="136">
        <f t="shared" si="51"/>
        <v>1328316</v>
      </c>
      <c r="BS25" s="136">
        <f t="shared" si="51"/>
        <v>508648</v>
      </c>
      <c r="BT25" s="136">
        <f t="shared" si="51"/>
        <v>747705</v>
      </c>
      <c r="BU25" s="136">
        <f t="shared" si="51"/>
        <v>0</v>
      </c>
      <c r="BV25" s="136">
        <f t="shared" si="51"/>
        <v>3159012</v>
      </c>
      <c r="BW25" s="136">
        <f t="shared" si="51"/>
        <v>431246</v>
      </c>
      <c r="BX25" s="136">
        <f t="shared" si="51"/>
        <v>2706712</v>
      </c>
      <c r="BY25" s="136">
        <f t="shared" si="51"/>
        <v>21054</v>
      </c>
      <c r="BZ25" s="136">
        <f t="shared" si="51"/>
        <v>10185</v>
      </c>
      <c r="CA25" s="136">
        <f t="shared" si="51"/>
        <v>6739340</v>
      </c>
      <c r="CB25" s="136">
        <f t="shared" si="51"/>
        <v>2272044</v>
      </c>
      <c r="CC25" s="136">
        <f t="shared" si="51"/>
        <v>2804254</v>
      </c>
      <c r="CD25" s="136">
        <f t="shared" si="51"/>
        <v>1163966</v>
      </c>
      <c r="CE25" s="136">
        <f t="shared" si="51"/>
        <v>499076</v>
      </c>
      <c r="CF25" s="137">
        <f>SUM(AB25,BD25)</f>
        <v>3155808</v>
      </c>
      <c r="CG25" s="136">
        <f>SUM(AC25,BE25)</f>
        <v>65</v>
      </c>
      <c r="CH25" s="136">
        <f>SUM(AD25,BF25)</f>
        <v>997914</v>
      </c>
      <c r="CI25" s="136">
        <f>SUM(AE25,BG25)</f>
        <v>13621434</v>
      </c>
    </row>
    <row r="26" spans="1:87" s="139" customFormat="1" ht="12" customHeight="1">
      <c r="A26" s="134" t="s">
        <v>316</v>
      </c>
      <c r="B26" s="135" t="s">
        <v>317</v>
      </c>
      <c r="C26" s="134" t="s">
        <v>285</v>
      </c>
      <c r="D26" s="136">
        <f t="shared" si="0"/>
        <v>1131503</v>
      </c>
      <c r="E26" s="136">
        <f t="shared" si="1"/>
        <v>1086872</v>
      </c>
      <c r="F26" s="136">
        <v>1538</v>
      </c>
      <c r="G26" s="136">
        <v>893545</v>
      </c>
      <c r="H26" s="136">
        <v>80938</v>
      </c>
      <c r="I26" s="136">
        <v>110851</v>
      </c>
      <c r="J26" s="136">
        <v>44631</v>
      </c>
      <c r="K26" s="136">
        <v>141831</v>
      </c>
      <c r="L26" s="136">
        <f t="shared" si="2"/>
        <v>18564194</v>
      </c>
      <c r="M26" s="136">
        <f t="shared" si="3"/>
        <v>3662616</v>
      </c>
      <c r="N26" s="136">
        <v>2310925</v>
      </c>
      <c r="O26" s="136">
        <v>259903</v>
      </c>
      <c r="P26" s="136">
        <v>959894</v>
      </c>
      <c r="Q26" s="136">
        <v>131894</v>
      </c>
      <c r="R26" s="136">
        <f t="shared" si="4"/>
        <v>4728968</v>
      </c>
      <c r="S26" s="136">
        <v>152530</v>
      </c>
      <c r="T26" s="136">
        <v>4324714</v>
      </c>
      <c r="U26" s="136">
        <v>251724</v>
      </c>
      <c r="V26" s="136">
        <v>50494</v>
      </c>
      <c r="W26" s="136">
        <f t="shared" si="5"/>
        <v>10064279</v>
      </c>
      <c r="X26" s="136">
        <v>4749317</v>
      </c>
      <c r="Y26" s="136">
        <v>4466461</v>
      </c>
      <c r="Z26" s="136">
        <v>716510</v>
      </c>
      <c r="AA26" s="136">
        <v>131991</v>
      </c>
      <c r="AB26" s="136">
        <v>5444357</v>
      </c>
      <c r="AC26" s="136">
        <v>57837</v>
      </c>
      <c r="AD26" s="136">
        <v>2055227</v>
      </c>
      <c r="AE26" s="136">
        <f t="shared" si="6"/>
        <v>21750924</v>
      </c>
      <c r="AF26" s="136">
        <f t="shared" si="7"/>
        <v>351872</v>
      </c>
      <c r="AG26" s="136">
        <f t="shared" si="8"/>
        <v>348680</v>
      </c>
      <c r="AH26" s="136">
        <v>31944</v>
      </c>
      <c r="AI26" s="136">
        <v>201980</v>
      </c>
      <c r="AJ26" s="136">
        <v>0</v>
      </c>
      <c r="AK26" s="136">
        <v>114756</v>
      </c>
      <c r="AL26" s="136">
        <v>3192</v>
      </c>
      <c r="AM26" s="136">
        <v>53807</v>
      </c>
      <c r="AN26" s="136">
        <f t="shared" si="9"/>
        <v>4430124</v>
      </c>
      <c r="AO26" s="136">
        <f t="shared" si="10"/>
        <v>1001111</v>
      </c>
      <c r="AP26" s="136">
        <v>702940</v>
      </c>
      <c r="AQ26" s="136">
        <v>32919</v>
      </c>
      <c r="AR26" s="136">
        <v>265252</v>
      </c>
      <c r="AS26" s="136">
        <v>0</v>
      </c>
      <c r="AT26" s="136">
        <f t="shared" si="11"/>
        <v>2332234</v>
      </c>
      <c r="AU26" s="136">
        <v>26236</v>
      </c>
      <c r="AV26" s="136">
        <v>2300254</v>
      </c>
      <c r="AW26" s="136">
        <v>5744</v>
      </c>
      <c r="AX26" s="136">
        <v>0</v>
      </c>
      <c r="AY26" s="136">
        <f t="shared" si="12"/>
        <v>1096254</v>
      </c>
      <c r="AZ26" s="136">
        <v>531693</v>
      </c>
      <c r="BA26" s="136">
        <v>526272</v>
      </c>
      <c r="BB26" s="136">
        <v>31377</v>
      </c>
      <c r="BC26" s="136">
        <v>6912</v>
      </c>
      <c r="BD26" s="136">
        <v>2685851</v>
      </c>
      <c r="BE26" s="136">
        <v>525</v>
      </c>
      <c r="BF26" s="136">
        <v>215467</v>
      </c>
      <c r="BG26" s="136">
        <f t="shared" si="13"/>
        <v>4997463</v>
      </c>
      <c r="BH26" s="136">
        <f aca="true" t="shared" si="52" ref="BH26:BZ26">SUM(D26,AF26)</f>
        <v>1483375</v>
      </c>
      <c r="BI26" s="136">
        <f t="shared" si="52"/>
        <v>1435552</v>
      </c>
      <c r="BJ26" s="136">
        <f t="shared" si="52"/>
        <v>33482</v>
      </c>
      <c r="BK26" s="136">
        <f t="shared" si="52"/>
        <v>1095525</v>
      </c>
      <c r="BL26" s="136">
        <f t="shared" si="52"/>
        <v>80938</v>
      </c>
      <c r="BM26" s="136">
        <f t="shared" si="52"/>
        <v>225607</v>
      </c>
      <c r="BN26" s="136">
        <f t="shared" si="52"/>
        <v>47823</v>
      </c>
      <c r="BO26" s="137">
        <f t="shared" si="52"/>
        <v>195638</v>
      </c>
      <c r="BP26" s="136">
        <f t="shared" si="52"/>
        <v>22994318</v>
      </c>
      <c r="BQ26" s="136">
        <f t="shared" si="52"/>
        <v>4663727</v>
      </c>
      <c r="BR26" s="136">
        <f t="shared" si="52"/>
        <v>3013865</v>
      </c>
      <c r="BS26" s="136">
        <f t="shared" si="52"/>
        <v>292822</v>
      </c>
      <c r="BT26" s="136">
        <f t="shared" si="52"/>
        <v>1225146</v>
      </c>
      <c r="BU26" s="136">
        <f t="shared" si="52"/>
        <v>131894</v>
      </c>
      <c r="BV26" s="136">
        <f t="shared" si="52"/>
        <v>7061202</v>
      </c>
      <c r="BW26" s="136">
        <f t="shared" si="52"/>
        <v>178766</v>
      </c>
      <c r="BX26" s="136">
        <f t="shared" si="52"/>
        <v>6624968</v>
      </c>
      <c r="BY26" s="136">
        <f t="shared" si="52"/>
        <v>257468</v>
      </c>
      <c r="BZ26" s="136">
        <f t="shared" si="52"/>
        <v>50494</v>
      </c>
      <c r="CA26" s="136">
        <f aca="true" t="shared" si="53" ref="CA26:CI26">SUM(W26,AY26)</f>
        <v>11160533</v>
      </c>
      <c r="CB26" s="136">
        <f t="shared" si="53"/>
        <v>5281010</v>
      </c>
      <c r="CC26" s="136">
        <f t="shared" si="53"/>
        <v>4992733</v>
      </c>
      <c r="CD26" s="136">
        <f t="shared" si="53"/>
        <v>747887</v>
      </c>
      <c r="CE26" s="136">
        <f t="shared" si="53"/>
        <v>138903</v>
      </c>
      <c r="CF26" s="137">
        <f t="shared" si="53"/>
        <v>8130208</v>
      </c>
      <c r="CG26" s="136">
        <f t="shared" si="53"/>
        <v>58362</v>
      </c>
      <c r="CH26" s="136">
        <f t="shared" si="53"/>
        <v>2270694</v>
      </c>
      <c r="CI26" s="136">
        <f t="shared" si="53"/>
        <v>26748387</v>
      </c>
    </row>
    <row r="27" spans="1:87" s="139" customFormat="1" ht="12" customHeight="1">
      <c r="A27" s="134" t="s">
        <v>470</v>
      </c>
      <c r="B27" s="135" t="s">
        <v>471</v>
      </c>
      <c r="C27" s="134" t="s">
        <v>472</v>
      </c>
      <c r="D27" s="136">
        <f t="shared" si="0"/>
        <v>2496877</v>
      </c>
      <c r="E27" s="136">
        <f t="shared" si="1"/>
        <v>2263357</v>
      </c>
      <c r="F27" s="136">
        <v>8952</v>
      </c>
      <c r="G27" s="136">
        <v>1597484</v>
      </c>
      <c r="H27" s="136">
        <v>574845</v>
      </c>
      <c r="I27" s="136">
        <v>82076</v>
      </c>
      <c r="J27" s="136">
        <v>233520</v>
      </c>
      <c r="K27" s="136">
        <v>547169</v>
      </c>
      <c r="L27" s="136">
        <f t="shared" si="2"/>
        <v>24374503</v>
      </c>
      <c r="M27" s="136">
        <f t="shared" si="3"/>
        <v>5449447</v>
      </c>
      <c r="N27" s="136">
        <v>1831886</v>
      </c>
      <c r="O27" s="136">
        <v>2139290</v>
      </c>
      <c r="P27" s="136">
        <v>1336972</v>
      </c>
      <c r="Q27" s="136">
        <v>141299</v>
      </c>
      <c r="R27" s="136">
        <f t="shared" si="4"/>
        <v>6676436</v>
      </c>
      <c r="S27" s="136">
        <v>941765</v>
      </c>
      <c r="T27" s="136">
        <v>5542683</v>
      </c>
      <c r="U27" s="136">
        <v>191988</v>
      </c>
      <c r="V27" s="136">
        <v>73341</v>
      </c>
      <c r="W27" s="136">
        <f t="shared" si="5"/>
        <v>12174475</v>
      </c>
      <c r="X27" s="136">
        <v>4875665</v>
      </c>
      <c r="Y27" s="136">
        <v>6255142</v>
      </c>
      <c r="Z27" s="136">
        <v>771191</v>
      </c>
      <c r="AA27" s="136">
        <v>272477</v>
      </c>
      <c r="AB27" s="136">
        <v>4374225</v>
      </c>
      <c r="AC27" s="136">
        <v>804</v>
      </c>
      <c r="AD27" s="136">
        <v>1019602</v>
      </c>
      <c r="AE27" s="136">
        <f t="shared" si="6"/>
        <v>27890982</v>
      </c>
      <c r="AF27" s="136">
        <f t="shared" si="7"/>
        <v>232195</v>
      </c>
      <c r="AG27" s="136">
        <f t="shared" si="8"/>
        <v>224845</v>
      </c>
      <c r="AH27" s="136">
        <v>0</v>
      </c>
      <c r="AI27" s="136">
        <v>170348</v>
      </c>
      <c r="AJ27" s="136">
        <v>54497</v>
      </c>
      <c r="AK27" s="136">
        <v>0</v>
      </c>
      <c r="AL27" s="136">
        <v>7350</v>
      </c>
      <c r="AM27" s="136">
        <v>112161</v>
      </c>
      <c r="AN27" s="136">
        <f t="shared" si="9"/>
        <v>4095706</v>
      </c>
      <c r="AO27" s="136">
        <f t="shared" si="10"/>
        <v>1056509</v>
      </c>
      <c r="AP27" s="136">
        <v>549655</v>
      </c>
      <c r="AQ27" s="136">
        <v>166617</v>
      </c>
      <c r="AR27" s="136">
        <v>340237</v>
      </c>
      <c r="AS27" s="136">
        <v>0</v>
      </c>
      <c r="AT27" s="136">
        <f t="shared" si="11"/>
        <v>1789725</v>
      </c>
      <c r="AU27" s="136">
        <v>22944</v>
      </c>
      <c r="AV27" s="136">
        <v>1660914</v>
      </c>
      <c r="AW27" s="136">
        <v>105867</v>
      </c>
      <c r="AX27" s="136">
        <v>0</v>
      </c>
      <c r="AY27" s="136">
        <f t="shared" si="12"/>
        <v>1243801</v>
      </c>
      <c r="AZ27" s="136">
        <v>480210</v>
      </c>
      <c r="BA27" s="136">
        <v>699298</v>
      </c>
      <c r="BB27" s="136">
        <v>21556</v>
      </c>
      <c r="BC27" s="136">
        <v>42737</v>
      </c>
      <c r="BD27" s="136">
        <v>1379238</v>
      </c>
      <c r="BE27" s="136">
        <v>5671</v>
      </c>
      <c r="BF27" s="136">
        <v>615146</v>
      </c>
      <c r="BG27" s="136">
        <f t="shared" si="13"/>
        <v>4943047</v>
      </c>
      <c r="BH27" s="136">
        <f aca="true" t="shared" si="54" ref="BH27:BW27">SUM(D27,AF27)</f>
        <v>2729072</v>
      </c>
      <c r="BI27" s="136">
        <f t="shared" si="54"/>
        <v>2488202</v>
      </c>
      <c r="BJ27" s="136">
        <f t="shared" si="54"/>
        <v>8952</v>
      </c>
      <c r="BK27" s="136">
        <f t="shared" si="54"/>
        <v>1767832</v>
      </c>
      <c r="BL27" s="136">
        <f t="shared" si="54"/>
        <v>629342</v>
      </c>
      <c r="BM27" s="136">
        <f t="shared" si="54"/>
        <v>82076</v>
      </c>
      <c r="BN27" s="136">
        <f t="shared" si="54"/>
        <v>240870</v>
      </c>
      <c r="BO27" s="137">
        <f t="shared" si="54"/>
        <v>659330</v>
      </c>
      <c r="BP27" s="136">
        <f t="shared" si="54"/>
        <v>28470209</v>
      </c>
      <c r="BQ27" s="136">
        <f t="shared" si="54"/>
        <v>6505956</v>
      </c>
      <c r="BR27" s="136">
        <f t="shared" si="54"/>
        <v>2381541</v>
      </c>
      <c r="BS27" s="136">
        <f t="shared" si="54"/>
        <v>2305907</v>
      </c>
      <c r="BT27" s="136">
        <f t="shared" si="54"/>
        <v>1677209</v>
      </c>
      <c r="BU27" s="136">
        <f t="shared" si="54"/>
        <v>141299</v>
      </c>
      <c r="BV27" s="136">
        <f t="shared" si="54"/>
        <v>8466161</v>
      </c>
      <c r="BW27" s="136">
        <f t="shared" si="54"/>
        <v>964709</v>
      </c>
      <c r="BX27" s="136">
        <f aca="true" t="shared" si="55" ref="BX27:CD27">SUM(T27,AV27)</f>
        <v>7203597</v>
      </c>
      <c r="BY27" s="136">
        <f t="shared" si="55"/>
        <v>297855</v>
      </c>
      <c r="BZ27" s="136">
        <f t="shared" si="55"/>
        <v>73341</v>
      </c>
      <c r="CA27" s="136">
        <f t="shared" si="55"/>
        <v>13418276</v>
      </c>
      <c r="CB27" s="136">
        <f t="shared" si="55"/>
        <v>5355875</v>
      </c>
      <c r="CC27" s="136">
        <f t="shared" si="55"/>
        <v>6954440</v>
      </c>
      <c r="CD27" s="136">
        <f t="shared" si="55"/>
        <v>792747</v>
      </c>
      <c r="CE27" s="136">
        <f>SUM(AA27,BC27)</f>
        <v>315214</v>
      </c>
      <c r="CF27" s="137">
        <f>SUM(AB27,BD27)</f>
        <v>5753463</v>
      </c>
      <c r="CG27" s="136">
        <f>SUM(AC27,BE27)</f>
        <v>6475</v>
      </c>
      <c r="CH27" s="136">
        <f>SUM(AD27,BF27)</f>
        <v>1634748</v>
      </c>
      <c r="CI27" s="136">
        <f>SUM(AE27,BG27)</f>
        <v>32834029</v>
      </c>
    </row>
    <row r="28" spans="1:87" s="139" customFormat="1" ht="12" customHeight="1">
      <c r="A28" s="134" t="s">
        <v>478</v>
      </c>
      <c r="B28" s="135" t="s">
        <v>479</v>
      </c>
      <c r="C28" s="134" t="s">
        <v>480</v>
      </c>
      <c r="D28" s="136">
        <f t="shared" si="0"/>
        <v>6780846</v>
      </c>
      <c r="E28" s="136">
        <f t="shared" si="1"/>
        <v>6668637</v>
      </c>
      <c r="F28" s="136">
        <v>0</v>
      </c>
      <c r="G28" s="136">
        <v>6286312</v>
      </c>
      <c r="H28" s="136">
        <v>126960</v>
      </c>
      <c r="I28" s="136">
        <v>255365</v>
      </c>
      <c r="J28" s="136">
        <v>112209</v>
      </c>
      <c r="K28" s="136">
        <v>710055</v>
      </c>
      <c r="L28" s="136">
        <f t="shared" si="2"/>
        <v>37677452</v>
      </c>
      <c r="M28" s="136">
        <f t="shared" si="3"/>
        <v>10050677</v>
      </c>
      <c r="N28" s="136">
        <v>3147656</v>
      </c>
      <c r="O28" s="136">
        <v>4368770</v>
      </c>
      <c r="P28" s="136">
        <v>2280943</v>
      </c>
      <c r="Q28" s="136">
        <v>253308</v>
      </c>
      <c r="R28" s="136">
        <f t="shared" si="4"/>
        <v>8075776</v>
      </c>
      <c r="S28" s="136">
        <v>678045</v>
      </c>
      <c r="T28" s="136">
        <v>6598997</v>
      </c>
      <c r="U28" s="136">
        <v>798734</v>
      </c>
      <c r="V28" s="136">
        <v>92397</v>
      </c>
      <c r="W28" s="136">
        <f t="shared" si="5"/>
        <v>19457933</v>
      </c>
      <c r="X28" s="136">
        <v>7433824</v>
      </c>
      <c r="Y28" s="136">
        <v>10617789</v>
      </c>
      <c r="Z28" s="136">
        <v>932608</v>
      </c>
      <c r="AA28" s="136">
        <v>473712</v>
      </c>
      <c r="AB28" s="136">
        <v>5318049</v>
      </c>
      <c r="AC28" s="136">
        <v>669</v>
      </c>
      <c r="AD28" s="136">
        <v>2264149</v>
      </c>
      <c r="AE28" s="136">
        <f t="shared" si="6"/>
        <v>46722447</v>
      </c>
      <c r="AF28" s="136">
        <f t="shared" si="7"/>
        <v>570613</v>
      </c>
      <c r="AG28" s="136">
        <f t="shared" si="8"/>
        <v>570613</v>
      </c>
      <c r="AH28" s="136">
        <v>10523</v>
      </c>
      <c r="AI28" s="136">
        <v>560090</v>
      </c>
      <c r="AJ28" s="136">
        <v>0</v>
      </c>
      <c r="AK28" s="136">
        <v>0</v>
      </c>
      <c r="AL28" s="136">
        <v>0</v>
      </c>
      <c r="AM28" s="136">
        <v>0</v>
      </c>
      <c r="AN28" s="136">
        <f t="shared" si="9"/>
        <v>5637431</v>
      </c>
      <c r="AO28" s="136">
        <f t="shared" si="10"/>
        <v>1025781</v>
      </c>
      <c r="AP28" s="136">
        <v>473074</v>
      </c>
      <c r="AQ28" s="136">
        <v>246329</v>
      </c>
      <c r="AR28" s="136">
        <v>295750</v>
      </c>
      <c r="AS28" s="136">
        <v>10628</v>
      </c>
      <c r="AT28" s="136">
        <f t="shared" si="11"/>
        <v>2270755</v>
      </c>
      <c r="AU28" s="136">
        <v>27537</v>
      </c>
      <c r="AV28" s="136">
        <v>2213971</v>
      </c>
      <c r="AW28" s="136">
        <v>29247</v>
      </c>
      <c r="AX28" s="136">
        <v>14364</v>
      </c>
      <c r="AY28" s="136">
        <f t="shared" si="12"/>
        <v>2326531</v>
      </c>
      <c r="AZ28" s="136">
        <v>390702</v>
      </c>
      <c r="BA28" s="136">
        <v>1783376</v>
      </c>
      <c r="BB28" s="136">
        <v>116043</v>
      </c>
      <c r="BC28" s="136">
        <v>36410</v>
      </c>
      <c r="BD28" s="136">
        <v>2205017</v>
      </c>
      <c r="BE28" s="136">
        <v>0</v>
      </c>
      <c r="BF28" s="136">
        <v>332912</v>
      </c>
      <c r="BG28" s="136">
        <f t="shared" si="13"/>
        <v>6540956</v>
      </c>
      <c r="BH28" s="136">
        <f aca="true" t="shared" si="56" ref="BH28:BV29">SUM(D28,AF28)</f>
        <v>7351459</v>
      </c>
      <c r="BI28" s="136">
        <f t="shared" si="56"/>
        <v>7239250</v>
      </c>
      <c r="BJ28" s="136">
        <f t="shared" si="56"/>
        <v>10523</v>
      </c>
      <c r="BK28" s="136">
        <f t="shared" si="56"/>
        <v>6846402</v>
      </c>
      <c r="BL28" s="136">
        <f t="shared" si="56"/>
        <v>126960</v>
      </c>
      <c r="BM28" s="136">
        <f t="shared" si="56"/>
        <v>255365</v>
      </c>
      <c r="BN28" s="136">
        <f t="shared" si="56"/>
        <v>112209</v>
      </c>
      <c r="BO28" s="137">
        <f t="shared" si="56"/>
        <v>710055</v>
      </c>
      <c r="BP28" s="136">
        <f t="shared" si="56"/>
        <v>43314883</v>
      </c>
      <c r="BQ28" s="136">
        <f t="shared" si="56"/>
        <v>11076458</v>
      </c>
      <c r="BR28" s="136">
        <f t="shared" si="56"/>
        <v>3620730</v>
      </c>
      <c r="BS28" s="136">
        <f t="shared" si="56"/>
        <v>4615099</v>
      </c>
      <c r="BT28" s="136">
        <f t="shared" si="56"/>
        <v>2576693</v>
      </c>
      <c r="BU28" s="136">
        <f t="shared" si="56"/>
        <v>263936</v>
      </c>
      <c r="BV28" s="136">
        <f t="shared" si="56"/>
        <v>10346531</v>
      </c>
      <c r="BW28" s="136">
        <f aca="true" t="shared" si="57" ref="BW28:CI28">SUM(S28,AU28)</f>
        <v>705582</v>
      </c>
      <c r="BX28" s="136">
        <f t="shared" si="57"/>
        <v>8812968</v>
      </c>
      <c r="BY28" s="136">
        <f t="shared" si="57"/>
        <v>827981</v>
      </c>
      <c r="BZ28" s="136">
        <f t="shared" si="57"/>
        <v>106761</v>
      </c>
      <c r="CA28" s="136">
        <f t="shared" si="57"/>
        <v>21784464</v>
      </c>
      <c r="CB28" s="136">
        <f t="shared" si="57"/>
        <v>7824526</v>
      </c>
      <c r="CC28" s="136">
        <f t="shared" si="57"/>
        <v>12401165</v>
      </c>
      <c r="CD28" s="136">
        <f t="shared" si="57"/>
        <v>1048651</v>
      </c>
      <c r="CE28" s="136">
        <f t="shared" si="57"/>
        <v>510122</v>
      </c>
      <c r="CF28" s="137">
        <f t="shared" si="57"/>
        <v>7523066</v>
      </c>
      <c r="CG28" s="136">
        <f t="shared" si="57"/>
        <v>669</v>
      </c>
      <c r="CH28" s="136">
        <f t="shared" si="57"/>
        <v>2597061</v>
      </c>
      <c r="CI28" s="136">
        <f t="shared" si="57"/>
        <v>53263403</v>
      </c>
    </row>
    <row r="29" spans="1:87" s="139" customFormat="1" ht="12" customHeight="1">
      <c r="A29" s="134" t="s">
        <v>484</v>
      </c>
      <c r="B29" s="135" t="s">
        <v>485</v>
      </c>
      <c r="C29" s="134" t="s">
        <v>475</v>
      </c>
      <c r="D29" s="136">
        <f t="shared" si="0"/>
        <v>4855875</v>
      </c>
      <c r="E29" s="136">
        <f t="shared" si="1"/>
        <v>4773355</v>
      </c>
      <c r="F29" s="136">
        <v>5369</v>
      </c>
      <c r="G29" s="136">
        <v>4188741</v>
      </c>
      <c r="H29" s="136">
        <v>263192</v>
      </c>
      <c r="I29" s="136">
        <v>316053</v>
      </c>
      <c r="J29" s="136">
        <v>82520</v>
      </c>
      <c r="K29" s="136">
        <v>1017629</v>
      </c>
      <c r="L29" s="136">
        <f t="shared" si="2"/>
        <v>85826839</v>
      </c>
      <c r="M29" s="136">
        <f t="shared" si="3"/>
        <v>25689442</v>
      </c>
      <c r="N29" s="136">
        <v>8645758</v>
      </c>
      <c r="O29" s="136">
        <v>13752995</v>
      </c>
      <c r="P29" s="136">
        <v>2898839</v>
      </c>
      <c r="Q29" s="136">
        <v>391850</v>
      </c>
      <c r="R29" s="136">
        <f t="shared" si="4"/>
        <v>24197833</v>
      </c>
      <c r="S29" s="136">
        <v>4898321</v>
      </c>
      <c r="T29" s="136">
        <v>17863815</v>
      </c>
      <c r="U29" s="136">
        <v>1435697</v>
      </c>
      <c r="V29" s="136">
        <v>601829</v>
      </c>
      <c r="W29" s="136">
        <f t="shared" si="5"/>
        <v>35295919</v>
      </c>
      <c r="X29" s="136">
        <v>15089604</v>
      </c>
      <c r="Y29" s="136">
        <v>17108699</v>
      </c>
      <c r="Z29" s="136">
        <v>2471599</v>
      </c>
      <c r="AA29" s="136">
        <v>626017</v>
      </c>
      <c r="AB29" s="136">
        <v>8463255</v>
      </c>
      <c r="AC29" s="136">
        <v>41816</v>
      </c>
      <c r="AD29" s="136">
        <v>5786528</v>
      </c>
      <c r="AE29" s="136">
        <f t="shared" si="6"/>
        <v>96469242</v>
      </c>
      <c r="AF29" s="136">
        <f t="shared" si="7"/>
        <v>423040</v>
      </c>
      <c r="AG29" s="136">
        <f t="shared" si="8"/>
        <v>423040</v>
      </c>
      <c r="AH29" s="136">
        <v>0</v>
      </c>
      <c r="AI29" s="136">
        <v>423040</v>
      </c>
      <c r="AJ29" s="136">
        <v>0</v>
      </c>
      <c r="AK29" s="136">
        <v>0</v>
      </c>
      <c r="AL29" s="136">
        <v>0</v>
      </c>
      <c r="AM29" s="136">
        <v>0</v>
      </c>
      <c r="AN29" s="136">
        <f t="shared" si="9"/>
        <v>8975922</v>
      </c>
      <c r="AO29" s="136">
        <f t="shared" si="10"/>
        <v>2387577</v>
      </c>
      <c r="AP29" s="136">
        <v>1312075</v>
      </c>
      <c r="AQ29" s="136">
        <v>605486</v>
      </c>
      <c r="AR29" s="136">
        <v>334800</v>
      </c>
      <c r="AS29" s="136">
        <v>135216</v>
      </c>
      <c r="AT29" s="136">
        <f t="shared" si="11"/>
        <v>3576404</v>
      </c>
      <c r="AU29" s="136">
        <v>139630</v>
      </c>
      <c r="AV29" s="136">
        <v>3182428</v>
      </c>
      <c r="AW29" s="136">
        <v>254346</v>
      </c>
      <c r="AX29" s="136">
        <v>43993</v>
      </c>
      <c r="AY29" s="136">
        <f t="shared" si="12"/>
        <v>2965113</v>
      </c>
      <c r="AZ29" s="136">
        <v>925337</v>
      </c>
      <c r="BA29" s="136">
        <v>1656905</v>
      </c>
      <c r="BB29" s="136">
        <v>208205</v>
      </c>
      <c r="BC29" s="136">
        <v>174666</v>
      </c>
      <c r="BD29" s="136">
        <v>3666275</v>
      </c>
      <c r="BE29" s="136">
        <v>2835</v>
      </c>
      <c r="BF29" s="136">
        <v>953432</v>
      </c>
      <c r="BG29" s="136">
        <f t="shared" si="13"/>
        <v>10352394</v>
      </c>
      <c r="BH29" s="136">
        <f t="shared" si="56"/>
        <v>5278915</v>
      </c>
      <c r="BI29" s="136">
        <f t="shared" si="56"/>
        <v>5196395</v>
      </c>
      <c r="BJ29" s="136">
        <f t="shared" si="56"/>
        <v>5369</v>
      </c>
      <c r="BK29" s="136">
        <f t="shared" si="56"/>
        <v>4611781</v>
      </c>
      <c r="BL29" s="136">
        <f t="shared" si="56"/>
        <v>263192</v>
      </c>
      <c r="BM29" s="136">
        <f t="shared" si="56"/>
        <v>316053</v>
      </c>
      <c r="BN29" s="136">
        <f t="shared" si="56"/>
        <v>82520</v>
      </c>
      <c r="BO29" s="137">
        <f t="shared" si="56"/>
        <v>1017629</v>
      </c>
      <c r="BP29" s="136">
        <f t="shared" si="56"/>
        <v>94802761</v>
      </c>
      <c r="BQ29" s="136">
        <f t="shared" si="56"/>
        <v>28077019</v>
      </c>
      <c r="BR29" s="136">
        <f t="shared" si="56"/>
        <v>9957833</v>
      </c>
      <c r="BS29" s="136">
        <f t="shared" si="56"/>
        <v>14358481</v>
      </c>
      <c r="BT29" s="136">
        <f t="shared" si="56"/>
        <v>3233639</v>
      </c>
      <c r="BU29" s="136">
        <f t="shared" si="56"/>
        <v>527066</v>
      </c>
      <c r="BV29" s="136">
        <f t="shared" si="56"/>
        <v>27774237</v>
      </c>
      <c r="BW29" s="136">
        <f aca="true" t="shared" si="58" ref="BW29:CI29">SUM(S29,AU29)</f>
        <v>5037951</v>
      </c>
      <c r="BX29" s="136">
        <f t="shared" si="58"/>
        <v>21046243</v>
      </c>
      <c r="BY29" s="136">
        <f t="shared" si="58"/>
        <v>1690043</v>
      </c>
      <c r="BZ29" s="136">
        <f t="shared" si="58"/>
        <v>645822</v>
      </c>
      <c r="CA29" s="136">
        <f t="shared" si="58"/>
        <v>38261032</v>
      </c>
      <c r="CB29" s="136">
        <f t="shared" si="58"/>
        <v>16014941</v>
      </c>
      <c r="CC29" s="136">
        <f t="shared" si="58"/>
        <v>18765604</v>
      </c>
      <c r="CD29" s="136">
        <f t="shared" si="58"/>
        <v>2679804</v>
      </c>
      <c r="CE29" s="136">
        <f t="shared" si="58"/>
        <v>800683</v>
      </c>
      <c r="CF29" s="137">
        <f t="shared" si="58"/>
        <v>12129530</v>
      </c>
      <c r="CG29" s="136">
        <f t="shared" si="58"/>
        <v>44651</v>
      </c>
      <c r="CH29" s="136">
        <f t="shared" si="58"/>
        <v>6739960</v>
      </c>
      <c r="CI29" s="136">
        <f t="shared" si="58"/>
        <v>106821636</v>
      </c>
    </row>
    <row r="30" spans="1:87" s="139" customFormat="1" ht="12" customHeight="1">
      <c r="A30" s="134" t="s">
        <v>488</v>
      </c>
      <c r="B30" s="135" t="s">
        <v>489</v>
      </c>
      <c r="C30" s="134" t="s">
        <v>490</v>
      </c>
      <c r="D30" s="136">
        <f t="shared" si="0"/>
        <v>4118103</v>
      </c>
      <c r="E30" s="136">
        <f t="shared" si="1"/>
        <v>4021130</v>
      </c>
      <c r="F30" s="136">
        <v>1301</v>
      </c>
      <c r="G30" s="136">
        <v>3681693</v>
      </c>
      <c r="H30" s="136">
        <v>316985</v>
      </c>
      <c r="I30" s="136">
        <v>21151</v>
      </c>
      <c r="J30" s="136">
        <v>96973</v>
      </c>
      <c r="K30" s="136">
        <v>865565</v>
      </c>
      <c r="L30" s="136">
        <f t="shared" si="2"/>
        <v>24086203</v>
      </c>
      <c r="M30" s="136">
        <f t="shared" si="3"/>
        <v>6810123</v>
      </c>
      <c r="N30" s="136">
        <v>2178141</v>
      </c>
      <c r="O30" s="136">
        <v>3010976</v>
      </c>
      <c r="P30" s="136">
        <v>1339980</v>
      </c>
      <c r="Q30" s="136">
        <v>281026</v>
      </c>
      <c r="R30" s="136">
        <f t="shared" si="4"/>
        <v>7161987</v>
      </c>
      <c r="S30" s="136">
        <v>788325</v>
      </c>
      <c r="T30" s="136">
        <v>5862370</v>
      </c>
      <c r="U30" s="136">
        <v>511292</v>
      </c>
      <c r="V30" s="136">
        <v>119940</v>
      </c>
      <c r="W30" s="136">
        <f t="shared" si="5"/>
        <v>9983215</v>
      </c>
      <c r="X30" s="136">
        <v>4356931</v>
      </c>
      <c r="Y30" s="136">
        <v>4420449</v>
      </c>
      <c r="Z30" s="136">
        <v>970744</v>
      </c>
      <c r="AA30" s="136">
        <v>235091</v>
      </c>
      <c r="AB30" s="136">
        <v>3182112</v>
      </c>
      <c r="AC30" s="136">
        <v>10938</v>
      </c>
      <c r="AD30" s="136">
        <v>2718068</v>
      </c>
      <c r="AE30" s="136">
        <f t="shared" si="6"/>
        <v>30922374</v>
      </c>
      <c r="AF30" s="136">
        <f t="shared" si="7"/>
        <v>350149</v>
      </c>
      <c r="AG30" s="136">
        <f t="shared" si="8"/>
        <v>347314</v>
      </c>
      <c r="AH30" s="136">
        <v>333</v>
      </c>
      <c r="AI30" s="136">
        <v>252855</v>
      </c>
      <c r="AJ30" s="136">
        <v>15985</v>
      </c>
      <c r="AK30" s="136">
        <v>78141</v>
      </c>
      <c r="AL30" s="136">
        <v>2835</v>
      </c>
      <c r="AM30" s="136">
        <v>0</v>
      </c>
      <c r="AN30" s="136">
        <f t="shared" si="9"/>
        <v>4458270</v>
      </c>
      <c r="AO30" s="136">
        <f t="shared" si="10"/>
        <v>930712</v>
      </c>
      <c r="AP30" s="136">
        <v>643928</v>
      </c>
      <c r="AQ30" s="136">
        <v>183496</v>
      </c>
      <c r="AR30" s="136">
        <v>37033</v>
      </c>
      <c r="AS30" s="136">
        <v>66255</v>
      </c>
      <c r="AT30" s="136">
        <f t="shared" si="11"/>
        <v>1834298</v>
      </c>
      <c r="AU30" s="136">
        <v>27704</v>
      </c>
      <c r="AV30" s="136">
        <v>1670111</v>
      </c>
      <c r="AW30" s="136">
        <v>136483</v>
      </c>
      <c r="AX30" s="136">
        <v>22263</v>
      </c>
      <c r="AY30" s="136">
        <f t="shared" si="12"/>
        <v>1669539</v>
      </c>
      <c r="AZ30" s="136">
        <v>403209</v>
      </c>
      <c r="BA30" s="136">
        <v>1056464</v>
      </c>
      <c r="BB30" s="136">
        <v>103476</v>
      </c>
      <c r="BC30" s="136">
        <v>106390</v>
      </c>
      <c r="BD30" s="136">
        <v>2113420</v>
      </c>
      <c r="BE30" s="136">
        <v>1458</v>
      </c>
      <c r="BF30" s="136">
        <v>1066309</v>
      </c>
      <c r="BG30" s="136">
        <f t="shared" si="13"/>
        <v>5874728</v>
      </c>
      <c r="BH30" s="136">
        <f aca="true" t="shared" si="59" ref="BH30:BO30">SUM(D30,AF30)</f>
        <v>4468252</v>
      </c>
      <c r="BI30" s="136">
        <f t="shared" si="59"/>
        <v>4368444</v>
      </c>
      <c r="BJ30" s="136">
        <f t="shared" si="59"/>
        <v>1634</v>
      </c>
      <c r="BK30" s="136">
        <f t="shared" si="59"/>
        <v>3934548</v>
      </c>
      <c r="BL30" s="136">
        <f t="shared" si="59"/>
        <v>332970</v>
      </c>
      <c r="BM30" s="136">
        <f t="shared" si="59"/>
        <v>99292</v>
      </c>
      <c r="BN30" s="136">
        <f t="shared" si="59"/>
        <v>99808</v>
      </c>
      <c r="BO30" s="137">
        <f t="shared" si="59"/>
        <v>865565</v>
      </c>
      <c r="BP30" s="136">
        <f>SUM(L30,AN30)</f>
        <v>28544473</v>
      </c>
      <c r="BQ30" s="136">
        <f>SUM(M30,AO30)</f>
        <v>7740835</v>
      </c>
      <c r="BR30" s="136">
        <f>SUM(N30,AP30)</f>
        <v>2822069</v>
      </c>
      <c r="BS30" s="136">
        <f>SUM(O30,AQ30)</f>
        <v>3194472</v>
      </c>
      <c r="BT30" s="136">
        <f aca="true" t="shared" si="60" ref="BT30:CF30">SUM(P30,AR30)</f>
        <v>1377013</v>
      </c>
      <c r="BU30" s="136">
        <f t="shared" si="60"/>
        <v>347281</v>
      </c>
      <c r="BV30" s="136">
        <f t="shared" si="60"/>
        <v>8996285</v>
      </c>
      <c r="BW30" s="136">
        <f t="shared" si="60"/>
        <v>816029</v>
      </c>
      <c r="BX30" s="136">
        <f t="shared" si="60"/>
        <v>7532481</v>
      </c>
      <c r="BY30" s="136">
        <f t="shared" si="60"/>
        <v>647775</v>
      </c>
      <c r="BZ30" s="136">
        <f t="shared" si="60"/>
        <v>142203</v>
      </c>
      <c r="CA30" s="136">
        <f t="shared" si="60"/>
        <v>11652754</v>
      </c>
      <c r="CB30" s="136">
        <f t="shared" si="60"/>
        <v>4760140</v>
      </c>
      <c r="CC30" s="136">
        <f t="shared" si="60"/>
        <v>5476913</v>
      </c>
      <c r="CD30" s="136">
        <f t="shared" si="60"/>
        <v>1074220</v>
      </c>
      <c r="CE30" s="136">
        <f t="shared" si="60"/>
        <v>341481</v>
      </c>
      <c r="CF30" s="137">
        <f t="shared" si="60"/>
        <v>5295532</v>
      </c>
      <c r="CG30" s="136">
        <f>SUM(AC30,BE30)</f>
        <v>12396</v>
      </c>
      <c r="CH30" s="136">
        <f>SUM(AD30,BF30)</f>
        <v>3784377</v>
      </c>
      <c r="CI30" s="136">
        <f>SUM(AE30,BG30)</f>
        <v>36797102</v>
      </c>
    </row>
    <row r="31" spans="1:87" s="139" customFormat="1" ht="12" customHeight="1">
      <c r="A31" s="134" t="s">
        <v>495</v>
      </c>
      <c r="B31" s="135" t="s">
        <v>496</v>
      </c>
      <c r="C31" s="134" t="s">
        <v>475</v>
      </c>
      <c r="D31" s="136">
        <f t="shared" si="0"/>
        <v>532374</v>
      </c>
      <c r="E31" s="136">
        <f t="shared" si="1"/>
        <v>497900</v>
      </c>
      <c r="F31" s="136">
        <v>0</v>
      </c>
      <c r="G31" s="136">
        <v>337051</v>
      </c>
      <c r="H31" s="136">
        <v>159284</v>
      </c>
      <c r="I31" s="136">
        <v>1565</v>
      </c>
      <c r="J31" s="136">
        <v>34474</v>
      </c>
      <c r="K31" s="136">
        <v>41210</v>
      </c>
      <c r="L31" s="136">
        <f t="shared" si="2"/>
        <v>15479738</v>
      </c>
      <c r="M31" s="136">
        <f t="shared" si="3"/>
        <v>1887570</v>
      </c>
      <c r="N31" s="136">
        <v>1394245</v>
      </c>
      <c r="O31" s="136">
        <v>203168</v>
      </c>
      <c r="P31" s="136">
        <v>247333</v>
      </c>
      <c r="Q31" s="136">
        <v>42824</v>
      </c>
      <c r="R31" s="136">
        <f t="shared" si="4"/>
        <v>4593524</v>
      </c>
      <c r="S31" s="136">
        <v>264796</v>
      </c>
      <c r="T31" s="136">
        <v>3315746</v>
      </c>
      <c r="U31" s="136">
        <v>1012982</v>
      </c>
      <c r="V31" s="136">
        <v>19618</v>
      </c>
      <c r="W31" s="136">
        <f t="shared" si="5"/>
        <v>8957125</v>
      </c>
      <c r="X31" s="136">
        <v>4900837</v>
      </c>
      <c r="Y31" s="136">
        <v>3346543</v>
      </c>
      <c r="Z31" s="136">
        <v>439580</v>
      </c>
      <c r="AA31" s="136">
        <v>270165</v>
      </c>
      <c r="AB31" s="136">
        <v>2718696</v>
      </c>
      <c r="AC31" s="136">
        <v>21901</v>
      </c>
      <c r="AD31" s="136">
        <v>1000991</v>
      </c>
      <c r="AE31" s="136">
        <f t="shared" si="6"/>
        <v>17013103</v>
      </c>
      <c r="AF31" s="136">
        <f t="shared" si="7"/>
        <v>686000</v>
      </c>
      <c r="AG31" s="136">
        <f t="shared" si="8"/>
        <v>669200</v>
      </c>
      <c r="AH31" s="136">
        <v>0</v>
      </c>
      <c r="AI31" s="136">
        <v>640730</v>
      </c>
      <c r="AJ31" s="136">
        <v>1029</v>
      </c>
      <c r="AK31" s="136">
        <v>27441</v>
      </c>
      <c r="AL31" s="136">
        <v>16800</v>
      </c>
      <c r="AM31" s="136">
        <v>118920</v>
      </c>
      <c r="AN31" s="136">
        <f t="shared" si="9"/>
        <v>2618358</v>
      </c>
      <c r="AO31" s="136">
        <f t="shared" si="10"/>
        <v>483588</v>
      </c>
      <c r="AP31" s="136">
        <v>441847</v>
      </c>
      <c r="AQ31" s="136">
        <v>0</v>
      </c>
      <c r="AR31" s="136">
        <v>41741</v>
      </c>
      <c r="AS31" s="136">
        <v>0</v>
      </c>
      <c r="AT31" s="136">
        <f t="shared" si="11"/>
        <v>820236</v>
      </c>
      <c r="AU31" s="136">
        <v>476</v>
      </c>
      <c r="AV31" s="136">
        <v>819760</v>
      </c>
      <c r="AW31" s="136">
        <v>0</v>
      </c>
      <c r="AX31" s="136">
        <v>0</v>
      </c>
      <c r="AY31" s="136">
        <f t="shared" si="12"/>
        <v>1307711</v>
      </c>
      <c r="AZ31" s="136">
        <v>774694</v>
      </c>
      <c r="BA31" s="136">
        <v>440780</v>
      </c>
      <c r="BB31" s="136">
        <v>15256</v>
      </c>
      <c r="BC31" s="136">
        <v>76981</v>
      </c>
      <c r="BD31" s="136">
        <v>1111740</v>
      </c>
      <c r="BE31" s="136">
        <v>6823</v>
      </c>
      <c r="BF31" s="136">
        <v>139733</v>
      </c>
      <c r="BG31" s="136">
        <f t="shared" si="13"/>
        <v>3444091</v>
      </c>
      <c r="BH31" s="136">
        <f aca="true" t="shared" si="61" ref="BH31:BO31">SUM(D31,AF31)</f>
        <v>1218374</v>
      </c>
      <c r="BI31" s="136">
        <f t="shared" si="61"/>
        <v>1167100</v>
      </c>
      <c r="BJ31" s="136">
        <f t="shared" si="61"/>
        <v>0</v>
      </c>
      <c r="BK31" s="136">
        <f t="shared" si="61"/>
        <v>977781</v>
      </c>
      <c r="BL31" s="136">
        <f t="shared" si="61"/>
        <v>160313</v>
      </c>
      <c r="BM31" s="136">
        <f t="shared" si="61"/>
        <v>29006</v>
      </c>
      <c r="BN31" s="136">
        <f t="shared" si="61"/>
        <v>51274</v>
      </c>
      <c r="BO31" s="137">
        <f t="shared" si="61"/>
        <v>160130</v>
      </c>
      <c r="BP31" s="136">
        <f aca="true" t="shared" si="62" ref="BP31:BW31">SUM(L31,AN31)</f>
        <v>18098096</v>
      </c>
      <c r="BQ31" s="136">
        <f t="shared" si="62"/>
        <v>2371158</v>
      </c>
      <c r="BR31" s="136">
        <f t="shared" si="62"/>
        <v>1836092</v>
      </c>
      <c r="BS31" s="136">
        <f t="shared" si="62"/>
        <v>203168</v>
      </c>
      <c r="BT31" s="136">
        <f t="shared" si="62"/>
        <v>289074</v>
      </c>
      <c r="BU31" s="136">
        <f t="shared" si="62"/>
        <v>42824</v>
      </c>
      <c r="BV31" s="136">
        <f t="shared" si="62"/>
        <v>5413760</v>
      </c>
      <c r="BW31" s="136">
        <f t="shared" si="62"/>
        <v>265272</v>
      </c>
      <c r="BX31" s="136">
        <f aca="true" t="shared" si="63" ref="BX31:CI31">SUM(T31,AV31)</f>
        <v>4135506</v>
      </c>
      <c r="BY31" s="136">
        <f t="shared" si="63"/>
        <v>1012982</v>
      </c>
      <c r="BZ31" s="136">
        <f t="shared" si="63"/>
        <v>19618</v>
      </c>
      <c r="CA31" s="136">
        <f t="shared" si="63"/>
        <v>10264836</v>
      </c>
      <c r="CB31" s="136">
        <f t="shared" si="63"/>
        <v>5675531</v>
      </c>
      <c r="CC31" s="136">
        <f t="shared" si="63"/>
        <v>3787323</v>
      </c>
      <c r="CD31" s="136">
        <f t="shared" si="63"/>
        <v>454836</v>
      </c>
      <c r="CE31" s="136">
        <f t="shared" si="63"/>
        <v>347146</v>
      </c>
      <c r="CF31" s="137">
        <f t="shared" si="63"/>
        <v>3830436</v>
      </c>
      <c r="CG31" s="136">
        <f t="shared" si="63"/>
        <v>28724</v>
      </c>
      <c r="CH31" s="136">
        <f t="shared" si="63"/>
        <v>1140724</v>
      </c>
      <c r="CI31" s="136">
        <f t="shared" si="63"/>
        <v>20457194</v>
      </c>
    </row>
    <row r="32" spans="1:87" s="139" customFormat="1" ht="12" customHeight="1">
      <c r="A32" s="134" t="s">
        <v>501</v>
      </c>
      <c r="B32" s="135" t="s">
        <v>502</v>
      </c>
      <c r="C32" s="134" t="s">
        <v>503</v>
      </c>
      <c r="D32" s="136">
        <f t="shared" si="0"/>
        <v>2337698</v>
      </c>
      <c r="E32" s="136">
        <f t="shared" si="1"/>
        <v>2320259</v>
      </c>
      <c r="F32" s="136">
        <v>0</v>
      </c>
      <c r="G32" s="136">
        <v>2074821</v>
      </c>
      <c r="H32" s="136">
        <v>243567</v>
      </c>
      <c r="I32" s="136">
        <v>1871</v>
      </c>
      <c r="J32" s="136">
        <v>17439</v>
      </c>
      <c r="K32" s="136">
        <v>818463</v>
      </c>
      <c r="L32" s="136">
        <f t="shared" si="2"/>
        <v>32344273</v>
      </c>
      <c r="M32" s="136">
        <f t="shared" si="3"/>
        <v>14036403</v>
      </c>
      <c r="N32" s="136">
        <v>4399128</v>
      </c>
      <c r="O32" s="136">
        <v>6794678</v>
      </c>
      <c r="P32" s="136">
        <v>2711269</v>
      </c>
      <c r="Q32" s="136">
        <v>131328</v>
      </c>
      <c r="R32" s="136">
        <f t="shared" si="4"/>
        <v>8814668</v>
      </c>
      <c r="S32" s="136">
        <v>1649924</v>
      </c>
      <c r="T32" s="136">
        <v>6195885</v>
      </c>
      <c r="U32" s="136">
        <v>968859</v>
      </c>
      <c r="V32" s="136">
        <v>156065</v>
      </c>
      <c r="W32" s="136">
        <f t="shared" si="5"/>
        <v>9300578</v>
      </c>
      <c r="X32" s="136">
        <v>5169615</v>
      </c>
      <c r="Y32" s="136">
        <v>3564549</v>
      </c>
      <c r="Z32" s="136">
        <v>432567</v>
      </c>
      <c r="AA32" s="136">
        <v>133847</v>
      </c>
      <c r="AB32" s="136">
        <v>2861801</v>
      </c>
      <c r="AC32" s="136">
        <v>36559</v>
      </c>
      <c r="AD32" s="136">
        <v>3911202</v>
      </c>
      <c r="AE32" s="136">
        <f t="shared" si="6"/>
        <v>38593173</v>
      </c>
      <c r="AF32" s="136">
        <f t="shared" si="7"/>
        <v>74130</v>
      </c>
      <c r="AG32" s="136">
        <f t="shared" si="8"/>
        <v>74130</v>
      </c>
      <c r="AH32" s="136">
        <v>0</v>
      </c>
      <c r="AI32" s="136">
        <v>74130</v>
      </c>
      <c r="AJ32" s="136">
        <v>0</v>
      </c>
      <c r="AK32" s="136">
        <v>0</v>
      </c>
      <c r="AL32" s="136">
        <v>0</v>
      </c>
      <c r="AM32" s="136">
        <v>13162</v>
      </c>
      <c r="AN32" s="136">
        <f t="shared" si="9"/>
        <v>4151043</v>
      </c>
      <c r="AO32" s="136">
        <f t="shared" si="10"/>
        <v>935401</v>
      </c>
      <c r="AP32" s="136">
        <v>613266</v>
      </c>
      <c r="AQ32" s="136">
        <v>226624</v>
      </c>
      <c r="AR32" s="136">
        <v>95126</v>
      </c>
      <c r="AS32" s="136">
        <v>385</v>
      </c>
      <c r="AT32" s="136">
        <f t="shared" si="11"/>
        <v>637941</v>
      </c>
      <c r="AU32" s="136">
        <v>140191</v>
      </c>
      <c r="AV32" s="136">
        <v>497750</v>
      </c>
      <c r="AW32" s="136">
        <v>0</v>
      </c>
      <c r="AX32" s="136">
        <v>112987</v>
      </c>
      <c r="AY32" s="136">
        <f t="shared" si="12"/>
        <v>2464355</v>
      </c>
      <c r="AZ32" s="136">
        <v>1784894</v>
      </c>
      <c r="BA32" s="136">
        <v>625354</v>
      </c>
      <c r="BB32" s="136">
        <v>4594</v>
      </c>
      <c r="BC32" s="136">
        <v>49513</v>
      </c>
      <c r="BD32" s="136">
        <v>1312835</v>
      </c>
      <c r="BE32" s="136">
        <v>359</v>
      </c>
      <c r="BF32" s="136">
        <v>235016</v>
      </c>
      <c r="BG32" s="136">
        <f t="shared" si="13"/>
        <v>4460189</v>
      </c>
      <c r="BH32" s="136">
        <f aca="true" t="shared" si="64" ref="BH32:BO32">SUM(D32,AF32)</f>
        <v>2411828</v>
      </c>
      <c r="BI32" s="136">
        <f t="shared" si="64"/>
        <v>2394389</v>
      </c>
      <c r="BJ32" s="136">
        <f t="shared" si="64"/>
        <v>0</v>
      </c>
      <c r="BK32" s="136">
        <f t="shared" si="64"/>
        <v>2148951</v>
      </c>
      <c r="BL32" s="136">
        <f t="shared" si="64"/>
        <v>243567</v>
      </c>
      <c r="BM32" s="136">
        <f t="shared" si="64"/>
        <v>1871</v>
      </c>
      <c r="BN32" s="136">
        <f t="shared" si="64"/>
        <v>17439</v>
      </c>
      <c r="BO32" s="137">
        <f t="shared" si="64"/>
        <v>831625</v>
      </c>
      <c r="BP32" s="136">
        <f aca="true" t="shared" si="65" ref="BP32:CE32">SUM(L32,AN32)</f>
        <v>36495316</v>
      </c>
      <c r="BQ32" s="136">
        <f t="shared" si="65"/>
        <v>14971804</v>
      </c>
      <c r="BR32" s="136">
        <f t="shared" si="65"/>
        <v>5012394</v>
      </c>
      <c r="BS32" s="136">
        <f t="shared" si="65"/>
        <v>7021302</v>
      </c>
      <c r="BT32" s="136">
        <f t="shared" si="65"/>
        <v>2806395</v>
      </c>
      <c r="BU32" s="136">
        <f t="shared" si="65"/>
        <v>131713</v>
      </c>
      <c r="BV32" s="136">
        <f t="shared" si="65"/>
        <v>9452609</v>
      </c>
      <c r="BW32" s="136">
        <f t="shared" si="65"/>
        <v>1790115</v>
      </c>
      <c r="BX32" s="136">
        <f t="shared" si="65"/>
        <v>6693635</v>
      </c>
      <c r="BY32" s="136">
        <f t="shared" si="65"/>
        <v>968859</v>
      </c>
      <c r="BZ32" s="136">
        <f t="shared" si="65"/>
        <v>269052</v>
      </c>
      <c r="CA32" s="136">
        <f t="shared" si="65"/>
        <v>11764933</v>
      </c>
      <c r="CB32" s="136">
        <f t="shared" si="65"/>
        <v>6954509</v>
      </c>
      <c r="CC32" s="136">
        <f t="shared" si="65"/>
        <v>4189903</v>
      </c>
      <c r="CD32" s="136">
        <f t="shared" si="65"/>
        <v>437161</v>
      </c>
      <c r="CE32" s="136">
        <f t="shared" si="65"/>
        <v>183360</v>
      </c>
      <c r="CF32" s="137">
        <f aca="true" t="shared" si="66" ref="CF32:CI35">SUM(AB32,BD32)</f>
        <v>4174636</v>
      </c>
      <c r="CG32" s="136">
        <f t="shared" si="66"/>
        <v>36918</v>
      </c>
      <c r="CH32" s="136">
        <f t="shared" si="66"/>
        <v>4146218</v>
      </c>
      <c r="CI32" s="136">
        <f t="shared" si="66"/>
        <v>43053362</v>
      </c>
    </row>
    <row r="33" spans="1:87" s="139" customFormat="1" ht="12" customHeight="1">
      <c r="A33" s="134" t="s">
        <v>506</v>
      </c>
      <c r="B33" s="135" t="s">
        <v>507</v>
      </c>
      <c r="C33" s="134" t="s">
        <v>508</v>
      </c>
      <c r="D33" s="136">
        <f t="shared" si="0"/>
        <v>6328737</v>
      </c>
      <c r="E33" s="136">
        <f t="shared" si="1"/>
        <v>6124351</v>
      </c>
      <c r="F33" s="136">
        <v>0</v>
      </c>
      <c r="G33" s="136">
        <v>5824201</v>
      </c>
      <c r="H33" s="136">
        <v>134799</v>
      </c>
      <c r="I33" s="136">
        <v>165351</v>
      </c>
      <c r="J33" s="136">
        <v>204386</v>
      </c>
      <c r="K33" s="136">
        <v>1161658</v>
      </c>
      <c r="L33" s="136">
        <f t="shared" si="2"/>
        <v>107011843</v>
      </c>
      <c r="M33" s="136">
        <f t="shared" si="3"/>
        <v>48544763</v>
      </c>
      <c r="N33" s="136">
        <v>9940791</v>
      </c>
      <c r="O33" s="136">
        <v>28974364</v>
      </c>
      <c r="P33" s="136">
        <v>9577984</v>
      </c>
      <c r="Q33" s="136">
        <v>51624</v>
      </c>
      <c r="R33" s="136">
        <f t="shared" si="4"/>
        <v>25851871</v>
      </c>
      <c r="S33" s="136">
        <v>5162044</v>
      </c>
      <c r="T33" s="136">
        <v>20185481</v>
      </c>
      <c r="U33" s="136">
        <v>504346</v>
      </c>
      <c r="V33" s="136">
        <v>562884</v>
      </c>
      <c r="W33" s="136">
        <f t="shared" si="5"/>
        <v>32029684</v>
      </c>
      <c r="X33" s="136">
        <v>20109589</v>
      </c>
      <c r="Y33" s="136">
        <v>9581782</v>
      </c>
      <c r="Z33" s="136">
        <v>1410711</v>
      </c>
      <c r="AA33" s="136">
        <v>927602</v>
      </c>
      <c r="AB33" s="136">
        <v>9990593</v>
      </c>
      <c r="AC33" s="136">
        <v>22641</v>
      </c>
      <c r="AD33" s="136">
        <v>4226397</v>
      </c>
      <c r="AE33" s="136">
        <f t="shared" si="6"/>
        <v>117566977</v>
      </c>
      <c r="AF33" s="136">
        <f t="shared" si="7"/>
        <v>1398749</v>
      </c>
      <c r="AG33" s="136">
        <f t="shared" si="8"/>
        <v>1373262</v>
      </c>
      <c r="AH33" s="136">
        <v>0</v>
      </c>
      <c r="AI33" s="136">
        <v>1113353</v>
      </c>
      <c r="AJ33" s="136">
        <v>259909</v>
      </c>
      <c r="AK33" s="136">
        <v>0</v>
      </c>
      <c r="AL33" s="136">
        <v>25487</v>
      </c>
      <c r="AM33" s="136">
        <v>87455</v>
      </c>
      <c r="AN33" s="136">
        <f t="shared" si="9"/>
        <v>7265470</v>
      </c>
      <c r="AO33" s="136">
        <f t="shared" si="10"/>
        <v>1801836</v>
      </c>
      <c r="AP33" s="136">
        <v>1155133</v>
      </c>
      <c r="AQ33" s="136">
        <v>385863</v>
      </c>
      <c r="AR33" s="136">
        <v>260840</v>
      </c>
      <c r="AS33" s="136">
        <v>0</v>
      </c>
      <c r="AT33" s="136">
        <f t="shared" si="11"/>
        <v>1859689</v>
      </c>
      <c r="AU33" s="136">
        <v>259401</v>
      </c>
      <c r="AV33" s="136">
        <v>1599316</v>
      </c>
      <c r="AW33" s="136">
        <v>972</v>
      </c>
      <c r="AX33" s="136">
        <v>0</v>
      </c>
      <c r="AY33" s="136">
        <f t="shared" si="12"/>
        <v>3591349</v>
      </c>
      <c r="AZ33" s="136">
        <v>2182496</v>
      </c>
      <c r="BA33" s="136">
        <v>929790</v>
      </c>
      <c r="BB33" s="136">
        <v>240543</v>
      </c>
      <c r="BC33" s="136">
        <v>238520</v>
      </c>
      <c r="BD33" s="136">
        <v>799401</v>
      </c>
      <c r="BE33" s="136">
        <v>12596</v>
      </c>
      <c r="BF33" s="136">
        <v>583142</v>
      </c>
      <c r="BG33" s="136">
        <f t="shared" si="13"/>
        <v>9247361</v>
      </c>
      <c r="BH33" s="136">
        <f aca="true" t="shared" si="67" ref="BH33:BQ34">SUM(D33,AF33)</f>
        <v>7727486</v>
      </c>
      <c r="BI33" s="136">
        <f t="shared" si="67"/>
        <v>7497613</v>
      </c>
      <c r="BJ33" s="136">
        <f t="shared" si="67"/>
        <v>0</v>
      </c>
      <c r="BK33" s="136">
        <f t="shared" si="67"/>
        <v>6937554</v>
      </c>
      <c r="BL33" s="136">
        <f t="shared" si="67"/>
        <v>394708</v>
      </c>
      <c r="BM33" s="136">
        <f t="shared" si="67"/>
        <v>165351</v>
      </c>
      <c r="BN33" s="136">
        <f t="shared" si="67"/>
        <v>229873</v>
      </c>
      <c r="BO33" s="137">
        <f t="shared" si="67"/>
        <v>1249113</v>
      </c>
      <c r="BP33" s="136">
        <f t="shared" si="67"/>
        <v>114277313</v>
      </c>
      <c r="BQ33" s="136">
        <f t="shared" si="67"/>
        <v>50346599</v>
      </c>
      <c r="BR33" s="136">
        <f aca="true" t="shared" si="68" ref="BR33:CA34">SUM(N33,AP33)</f>
        <v>11095924</v>
      </c>
      <c r="BS33" s="136">
        <f t="shared" si="68"/>
        <v>29360227</v>
      </c>
      <c r="BT33" s="136">
        <f t="shared" si="68"/>
        <v>9838824</v>
      </c>
      <c r="BU33" s="136">
        <f t="shared" si="68"/>
        <v>51624</v>
      </c>
      <c r="BV33" s="136">
        <f t="shared" si="68"/>
        <v>27711560</v>
      </c>
      <c r="BW33" s="136">
        <f t="shared" si="68"/>
        <v>5421445</v>
      </c>
      <c r="BX33" s="136">
        <f t="shared" si="68"/>
        <v>21784797</v>
      </c>
      <c r="BY33" s="136">
        <f t="shared" si="68"/>
        <v>505318</v>
      </c>
      <c r="BZ33" s="136">
        <f t="shared" si="68"/>
        <v>562884</v>
      </c>
      <c r="CA33" s="136">
        <f t="shared" si="68"/>
        <v>35621033</v>
      </c>
      <c r="CB33" s="136">
        <f aca="true" t="shared" si="69" ref="CB33:CE34">SUM(X33,AZ33)</f>
        <v>22292085</v>
      </c>
      <c r="CC33" s="136">
        <f t="shared" si="69"/>
        <v>10511572</v>
      </c>
      <c r="CD33" s="136">
        <f t="shared" si="69"/>
        <v>1651254</v>
      </c>
      <c r="CE33" s="136">
        <f t="shared" si="69"/>
        <v>1166122</v>
      </c>
      <c r="CF33" s="137">
        <f t="shared" si="66"/>
        <v>10789994</v>
      </c>
      <c r="CG33" s="136">
        <f t="shared" si="66"/>
        <v>35237</v>
      </c>
      <c r="CH33" s="136">
        <f t="shared" si="66"/>
        <v>4809539</v>
      </c>
      <c r="CI33" s="136">
        <f t="shared" si="66"/>
        <v>126814338</v>
      </c>
    </row>
    <row r="34" spans="1:87" s="139" customFormat="1" ht="12" customHeight="1">
      <c r="A34" s="134" t="s">
        <v>509</v>
      </c>
      <c r="B34" s="135" t="s">
        <v>510</v>
      </c>
      <c r="C34" s="134" t="s">
        <v>511</v>
      </c>
      <c r="D34" s="136">
        <f t="shared" si="0"/>
        <v>12902649</v>
      </c>
      <c r="E34" s="136">
        <f t="shared" si="1"/>
        <v>12872492</v>
      </c>
      <c r="F34" s="136">
        <v>47440</v>
      </c>
      <c r="G34" s="136">
        <v>12065886</v>
      </c>
      <c r="H34" s="136">
        <v>527059</v>
      </c>
      <c r="I34" s="136">
        <v>232107</v>
      </c>
      <c r="J34" s="136">
        <v>30157</v>
      </c>
      <c r="K34" s="136">
        <v>633867</v>
      </c>
      <c r="L34" s="136">
        <f t="shared" si="2"/>
        <v>65936979</v>
      </c>
      <c r="M34" s="136">
        <f t="shared" si="3"/>
        <v>28800154</v>
      </c>
      <c r="N34" s="136">
        <v>6762246</v>
      </c>
      <c r="O34" s="136">
        <v>15824264</v>
      </c>
      <c r="P34" s="136">
        <v>5812468</v>
      </c>
      <c r="Q34" s="136">
        <v>401176</v>
      </c>
      <c r="R34" s="136">
        <f t="shared" si="4"/>
        <v>13113798</v>
      </c>
      <c r="S34" s="136">
        <v>2146355</v>
      </c>
      <c r="T34" s="136">
        <v>9965956</v>
      </c>
      <c r="U34" s="136">
        <v>1001487</v>
      </c>
      <c r="V34" s="136">
        <v>2627424</v>
      </c>
      <c r="W34" s="136">
        <f t="shared" si="5"/>
        <v>21380754</v>
      </c>
      <c r="X34" s="136">
        <v>8380456</v>
      </c>
      <c r="Y34" s="136">
        <v>11307041</v>
      </c>
      <c r="Z34" s="136">
        <v>1247723</v>
      </c>
      <c r="AA34" s="136">
        <v>445534</v>
      </c>
      <c r="AB34" s="136">
        <v>5308424</v>
      </c>
      <c r="AC34" s="136">
        <v>14849</v>
      </c>
      <c r="AD34" s="136">
        <v>2227084</v>
      </c>
      <c r="AE34" s="136">
        <f t="shared" si="6"/>
        <v>81066712</v>
      </c>
      <c r="AF34" s="136">
        <f t="shared" si="7"/>
        <v>958994</v>
      </c>
      <c r="AG34" s="136">
        <f t="shared" si="8"/>
        <v>958994</v>
      </c>
      <c r="AH34" s="136">
        <v>43884</v>
      </c>
      <c r="AI34" s="136">
        <v>867729</v>
      </c>
      <c r="AJ34" s="136">
        <v>0</v>
      </c>
      <c r="AK34" s="136">
        <v>47381</v>
      </c>
      <c r="AL34" s="136">
        <v>0</v>
      </c>
      <c r="AM34" s="136">
        <v>163223</v>
      </c>
      <c r="AN34" s="136">
        <f t="shared" si="9"/>
        <v>4919959</v>
      </c>
      <c r="AO34" s="136">
        <f t="shared" si="10"/>
        <v>1822995</v>
      </c>
      <c r="AP34" s="136">
        <v>855790</v>
      </c>
      <c r="AQ34" s="136">
        <v>409052</v>
      </c>
      <c r="AR34" s="136">
        <v>525980</v>
      </c>
      <c r="AS34" s="136">
        <v>32173</v>
      </c>
      <c r="AT34" s="136">
        <f t="shared" si="11"/>
        <v>1353839</v>
      </c>
      <c r="AU34" s="136">
        <v>179950</v>
      </c>
      <c r="AV34" s="136">
        <v>1125716</v>
      </c>
      <c r="AW34" s="136">
        <v>48173</v>
      </c>
      <c r="AX34" s="136">
        <v>6013</v>
      </c>
      <c r="AY34" s="136">
        <f t="shared" si="12"/>
        <v>1736937</v>
      </c>
      <c r="AZ34" s="136">
        <v>809155</v>
      </c>
      <c r="BA34" s="136">
        <v>691651</v>
      </c>
      <c r="BB34" s="136">
        <v>193271</v>
      </c>
      <c r="BC34" s="136">
        <v>42860</v>
      </c>
      <c r="BD34" s="136">
        <v>715106</v>
      </c>
      <c r="BE34" s="136">
        <v>175</v>
      </c>
      <c r="BF34" s="136">
        <v>181757</v>
      </c>
      <c r="BG34" s="136">
        <f t="shared" si="13"/>
        <v>6060710</v>
      </c>
      <c r="BH34" s="136">
        <f t="shared" si="67"/>
        <v>13861643</v>
      </c>
      <c r="BI34" s="136">
        <f t="shared" si="67"/>
        <v>13831486</v>
      </c>
      <c r="BJ34" s="136">
        <f t="shared" si="67"/>
        <v>91324</v>
      </c>
      <c r="BK34" s="136">
        <f t="shared" si="67"/>
        <v>12933615</v>
      </c>
      <c r="BL34" s="136">
        <f t="shared" si="67"/>
        <v>527059</v>
      </c>
      <c r="BM34" s="136">
        <f t="shared" si="67"/>
        <v>279488</v>
      </c>
      <c r="BN34" s="136">
        <f t="shared" si="67"/>
        <v>30157</v>
      </c>
      <c r="BO34" s="137">
        <f t="shared" si="67"/>
        <v>797090</v>
      </c>
      <c r="BP34" s="136">
        <f t="shared" si="67"/>
        <v>70856938</v>
      </c>
      <c r="BQ34" s="136">
        <f t="shared" si="67"/>
        <v>30623149</v>
      </c>
      <c r="BR34" s="136">
        <f t="shared" si="68"/>
        <v>7618036</v>
      </c>
      <c r="BS34" s="136">
        <f t="shared" si="68"/>
        <v>16233316</v>
      </c>
      <c r="BT34" s="136">
        <f t="shared" si="68"/>
        <v>6338448</v>
      </c>
      <c r="BU34" s="136">
        <f t="shared" si="68"/>
        <v>433349</v>
      </c>
      <c r="BV34" s="136">
        <f t="shared" si="68"/>
        <v>14467637</v>
      </c>
      <c r="BW34" s="136">
        <f t="shared" si="68"/>
        <v>2326305</v>
      </c>
      <c r="BX34" s="136">
        <f t="shared" si="68"/>
        <v>11091672</v>
      </c>
      <c r="BY34" s="136">
        <f t="shared" si="68"/>
        <v>1049660</v>
      </c>
      <c r="BZ34" s="136">
        <f t="shared" si="68"/>
        <v>2633437</v>
      </c>
      <c r="CA34" s="136">
        <f t="shared" si="68"/>
        <v>23117691</v>
      </c>
      <c r="CB34" s="136">
        <f t="shared" si="69"/>
        <v>9189611</v>
      </c>
      <c r="CC34" s="136">
        <f t="shared" si="69"/>
        <v>11998692</v>
      </c>
      <c r="CD34" s="136">
        <f t="shared" si="69"/>
        <v>1440994</v>
      </c>
      <c r="CE34" s="136">
        <f t="shared" si="69"/>
        <v>488394</v>
      </c>
      <c r="CF34" s="137">
        <f t="shared" si="66"/>
        <v>6023530</v>
      </c>
      <c r="CG34" s="136">
        <f t="shared" si="66"/>
        <v>15024</v>
      </c>
      <c r="CH34" s="136">
        <f t="shared" si="66"/>
        <v>2408841</v>
      </c>
      <c r="CI34" s="136">
        <f t="shared" si="66"/>
        <v>87127422</v>
      </c>
    </row>
    <row r="35" spans="1:87" s="139" customFormat="1" ht="12" customHeight="1">
      <c r="A35" s="134" t="s">
        <v>514</v>
      </c>
      <c r="B35" s="135" t="s">
        <v>515</v>
      </c>
      <c r="C35" s="134" t="s">
        <v>516</v>
      </c>
      <c r="D35" s="136">
        <f t="shared" si="0"/>
        <v>1142936</v>
      </c>
      <c r="E35" s="136">
        <f t="shared" si="1"/>
        <v>1141781</v>
      </c>
      <c r="F35" s="136">
        <v>119817</v>
      </c>
      <c r="G35" s="136">
        <v>894799</v>
      </c>
      <c r="H35" s="136">
        <v>84115</v>
      </c>
      <c r="I35" s="136">
        <v>43050</v>
      </c>
      <c r="J35" s="136">
        <v>1155</v>
      </c>
      <c r="K35" s="136">
        <v>274970</v>
      </c>
      <c r="L35" s="136">
        <f t="shared" si="2"/>
        <v>19109359</v>
      </c>
      <c r="M35" s="136">
        <f t="shared" si="3"/>
        <v>8018821</v>
      </c>
      <c r="N35" s="136">
        <v>2285507</v>
      </c>
      <c r="O35" s="136">
        <v>4222996</v>
      </c>
      <c r="P35" s="136">
        <v>1412637</v>
      </c>
      <c r="Q35" s="136">
        <v>97681</v>
      </c>
      <c r="R35" s="136">
        <f t="shared" si="4"/>
        <v>4762454</v>
      </c>
      <c r="S35" s="136">
        <v>544495</v>
      </c>
      <c r="T35" s="136">
        <v>3795450</v>
      </c>
      <c r="U35" s="136">
        <v>422509</v>
      </c>
      <c r="V35" s="136">
        <v>112426</v>
      </c>
      <c r="W35" s="136">
        <f t="shared" si="5"/>
        <v>6207153</v>
      </c>
      <c r="X35" s="136">
        <v>2035695</v>
      </c>
      <c r="Y35" s="136">
        <v>3208615</v>
      </c>
      <c r="Z35" s="136">
        <v>645293</v>
      </c>
      <c r="AA35" s="136">
        <v>317550</v>
      </c>
      <c r="AB35" s="136">
        <v>1325109</v>
      </c>
      <c r="AC35" s="136">
        <v>8505</v>
      </c>
      <c r="AD35" s="136">
        <v>883472</v>
      </c>
      <c r="AE35" s="136">
        <f t="shared" si="6"/>
        <v>21135767</v>
      </c>
      <c r="AF35" s="136">
        <f t="shared" si="7"/>
        <v>82779</v>
      </c>
      <c r="AG35" s="136">
        <f t="shared" si="8"/>
        <v>82779</v>
      </c>
      <c r="AH35" s="136">
        <v>7205</v>
      </c>
      <c r="AI35" s="136">
        <v>75574</v>
      </c>
      <c r="AJ35" s="136">
        <v>0</v>
      </c>
      <c r="AK35" s="136">
        <v>0</v>
      </c>
      <c r="AL35" s="136">
        <v>0</v>
      </c>
      <c r="AM35" s="136">
        <v>54893</v>
      </c>
      <c r="AN35" s="136">
        <f t="shared" si="9"/>
        <v>4610138</v>
      </c>
      <c r="AO35" s="136">
        <f t="shared" si="10"/>
        <v>607684</v>
      </c>
      <c r="AP35" s="136">
        <v>308714</v>
      </c>
      <c r="AQ35" s="136">
        <v>143510</v>
      </c>
      <c r="AR35" s="136">
        <v>148534</v>
      </c>
      <c r="AS35" s="136">
        <v>6926</v>
      </c>
      <c r="AT35" s="136">
        <f t="shared" si="11"/>
        <v>975611</v>
      </c>
      <c r="AU35" s="136">
        <v>60459</v>
      </c>
      <c r="AV35" s="136">
        <v>913310</v>
      </c>
      <c r="AW35" s="136">
        <v>1842</v>
      </c>
      <c r="AX35" s="136">
        <v>5670</v>
      </c>
      <c r="AY35" s="136">
        <f t="shared" si="12"/>
        <v>3021071</v>
      </c>
      <c r="AZ35" s="136">
        <v>970276</v>
      </c>
      <c r="BA35" s="136">
        <v>1499545</v>
      </c>
      <c r="BB35" s="136">
        <v>401763</v>
      </c>
      <c r="BC35" s="136">
        <v>149487</v>
      </c>
      <c r="BD35" s="136">
        <v>1688359</v>
      </c>
      <c r="BE35" s="136">
        <v>102</v>
      </c>
      <c r="BF35" s="136">
        <v>1198752</v>
      </c>
      <c r="BG35" s="136">
        <f t="shared" si="13"/>
        <v>5891669</v>
      </c>
      <c r="BH35" s="136">
        <f aca="true" t="shared" si="70" ref="BH35:BV35">SUM(D35,AF35)</f>
        <v>1225715</v>
      </c>
      <c r="BI35" s="136">
        <f t="shared" si="70"/>
        <v>1224560</v>
      </c>
      <c r="BJ35" s="136">
        <f t="shared" si="70"/>
        <v>127022</v>
      </c>
      <c r="BK35" s="136">
        <f t="shared" si="70"/>
        <v>970373</v>
      </c>
      <c r="BL35" s="136">
        <f t="shared" si="70"/>
        <v>84115</v>
      </c>
      <c r="BM35" s="136">
        <f t="shared" si="70"/>
        <v>43050</v>
      </c>
      <c r="BN35" s="136">
        <f t="shared" si="70"/>
        <v>1155</v>
      </c>
      <c r="BO35" s="137">
        <f t="shared" si="70"/>
        <v>329863</v>
      </c>
      <c r="BP35" s="136">
        <f t="shared" si="70"/>
        <v>23719497</v>
      </c>
      <c r="BQ35" s="136">
        <f t="shared" si="70"/>
        <v>8626505</v>
      </c>
      <c r="BR35" s="136">
        <f t="shared" si="70"/>
        <v>2594221</v>
      </c>
      <c r="BS35" s="136">
        <f t="shared" si="70"/>
        <v>4366506</v>
      </c>
      <c r="BT35" s="136">
        <f t="shared" si="70"/>
        <v>1561171</v>
      </c>
      <c r="BU35" s="136">
        <f t="shared" si="70"/>
        <v>104607</v>
      </c>
      <c r="BV35" s="136">
        <f t="shared" si="70"/>
        <v>5738065</v>
      </c>
      <c r="BW35" s="136">
        <f aca="true" t="shared" si="71" ref="BW35:CC35">SUM(S35,AU35)</f>
        <v>604954</v>
      </c>
      <c r="BX35" s="136">
        <f t="shared" si="71"/>
        <v>4708760</v>
      </c>
      <c r="BY35" s="136">
        <f t="shared" si="71"/>
        <v>424351</v>
      </c>
      <c r="BZ35" s="136">
        <f t="shared" si="71"/>
        <v>118096</v>
      </c>
      <c r="CA35" s="136">
        <f t="shared" si="71"/>
        <v>9228224</v>
      </c>
      <c r="CB35" s="136">
        <f t="shared" si="71"/>
        <v>3005971</v>
      </c>
      <c r="CC35" s="136">
        <f t="shared" si="71"/>
        <v>4708160</v>
      </c>
      <c r="CD35" s="136">
        <f>SUM(Z35,BB35)</f>
        <v>1047056</v>
      </c>
      <c r="CE35" s="136">
        <f>SUM(AA35,BC35)</f>
        <v>467037</v>
      </c>
      <c r="CF35" s="137">
        <f t="shared" si="66"/>
        <v>3013468</v>
      </c>
      <c r="CG35" s="136">
        <f t="shared" si="66"/>
        <v>8607</v>
      </c>
      <c r="CH35" s="136">
        <f t="shared" si="66"/>
        <v>2082224</v>
      </c>
      <c r="CI35" s="136">
        <f t="shared" si="66"/>
        <v>27027436</v>
      </c>
    </row>
    <row r="36" spans="1:87" s="139" customFormat="1" ht="12" customHeight="1">
      <c r="A36" s="134" t="s">
        <v>323</v>
      </c>
      <c r="B36" s="135" t="s">
        <v>324</v>
      </c>
      <c r="C36" s="134" t="s">
        <v>285</v>
      </c>
      <c r="D36" s="136">
        <f t="shared" si="0"/>
        <v>1109320</v>
      </c>
      <c r="E36" s="136">
        <f t="shared" si="1"/>
        <v>1069528</v>
      </c>
      <c r="F36" s="136">
        <v>0</v>
      </c>
      <c r="G36" s="136">
        <v>814802</v>
      </c>
      <c r="H36" s="136">
        <v>252500</v>
      </c>
      <c r="I36" s="136">
        <v>2226</v>
      </c>
      <c r="J36" s="136">
        <v>39792</v>
      </c>
      <c r="K36" s="136">
        <v>325900</v>
      </c>
      <c r="L36" s="136">
        <f t="shared" si="2"/>
        <v>13153261</v>
      </c>
      <c r="M36" s="136">
        <f t="shared" si="3"/>
        <v>4832671</v>
      </c>
      <c r="N36" s="136">
        <v>1517910</v>
      </c>
      <c r="O36" s="136">
        <v>2310745</v>
      </c>
      <c r="P36" s="136">
        <v>953193</v>
      </c>
      <c r="Q36" s="136">
        <v>50823</v>
      </c>
      <c r="R36" s="136">
        <f t="shared" si="4"/>
        <v>3362996</v>
      </c>
      <c r="S36" s="136">
        <v>393084</v>
      </c>
      <c r="T36" s="136">
        <v>2837114</v>
      </c>
      <c r="U36" s="136">
        <v>132798</v>
      </c>
      <c r="V36" s="136">
        <v>69584</v>
      </c>
      <c r="W36" s="136">
        <f t="shared" si="5"/>
        <v>4876218</v>
      </c>
      <c r="X36" s="136">
        <v>2094225</v>
      </c>
      <c r="Y36" s="136">
        <v>2234141</v>
      </c>
      <c r="Z36" s="136">
        <v>372275</v>
      </c>
      <c r="AA36" s="136">
        <v>175577</v>
      </c>
      <c r="AB36" s="136">
        <v>2173882</v>
      </c>
      <c r="AC36" s="136">
        <v>11792</v>
      </c>
      <c r="AD36" s="136">
        <v>741192</v>
      </c>
      <c r="AE36" s="136">
        <f t="shared" si="6"/>
        <v>15003773</v>
      </c>
      <c r="AF36" s="136">
        <f t="shared" si="7"/>
        <v>200975</v>
      </c>
      <c r="AG36" s="136">
        <f t="shared" si="8"/>
        <v>192779</v>
      </c>
      <c r="AH36" s="136">
        <v>0</v>
      </c>
      <c r="AI36" s="136">
        <v>192779</v>
      </c>
      <c r="AJ36" s="136">
        <v>0</v>
      </c>
      <c r="AK36" s="136">
        <v>0</v>
      </c>
      <c r="AL36" s="136">
        <v>8196</v>
      </c>
      <c r="AM36" s="136">
        <v>76418</v>
      </c>
      <c r="AN36" s="136">
        <f t="shared" si="9"/>
        <v>2823257</v>
      </c>
      <c r="AO36" s="136">
        <f t="shared" si="10"/>
        <v>979661</v>
      </c>
      <c r="AP36" s="136">
        <v>597910</v>
      </c>
      <c r="AQ36" s="136">
        <v>47273</v>
      </c>
      <c r="AR36" s="136">
        <v>334478</v>
      </c>
      <c r="AS36" s="136">
        <v>0</v>
      </c>
      <c r="AT36" s="136">
        <f t="shared" si="11"/>
        <v>853860</v>
      </c>
      <c r="AU36" s="136">
        <v>18649</v>
      </c>
      <c r="AV36" s="136">
        <v>830380</v>
      </c>
      <c r="AW36" s="136">
        <v>4831</v>
      </c>
      <c r="AX36" s="136">
        <v>0</v>
      </c>
      <c r="AY36" s="136">
        <f t="shared" si="12"/>
        <v>988535</v>
      </c>
      <c r="AZ36" s="136">
        <v>12331</v>
      </c>
      <c r="BA36" s="136">
        <v>551139</v>
      </c>
      <c r="BB36" s="136">
        <v>6571</v>
      </c>
      <c r="BC36" s="136">
        <v>418494</v>
      </c>
      <c r="BD36" s="136">
        <v>2406286</v>
      </c>
      <c r="BE36" s="136">
        <v>1201</v>
      </c>
      <c r="BF36" s="136">
        <v>1029729</v>
      </c>
      <c r="BG36" s="136">
        <f t="shared" si="13"/>
        <v>4053961</v>
      </c>
      <c r="BH36" s="136">
        <f aca="true" t="shared" si="72" ref="BH36:BO36">SUM(D36,AF36)</f>
        <v>1310295</v>
      </c>
      <c r="BI36" s="136">
        <f t="shared" si="72"/>
        <v>1262307</v>
      </c>
      <c r="BJ36" s="136">
        <f t="shared" si="72"/>
        <v>0</v>
      </c>
      <c r="BK36" s="136">
        <f t="shared" si="72"/>
        <v>1007581</v>
      </c>
      <c r="BL36" s="136">
        <f t="shared" si="72"/>
        <v>252500</v>
      </c>
      <c r="BM36" s="136">
        <f t="shared" si="72"/>
        <v>2226</v>
      </c>
      <c r="BN36" s="136">
        <f t="shared" si="72"/>
        <v>47988</v>
      </c>
      <c r="BO36" s="137">
        <f t="shared" si="72"/>
        <v>402318</v>
      </c>
      <c r="BP36" s="136">
        <f aca="true" t="shared" si="73" ref="BP36:BW36">SUM(L36,AN36)</f>
        <v>15976518</v>
      </c>
      <c r="BQ36" s="136">
        <f t="shared" si="73"/>
        <v>5812332</v>
      </c>
      <c r="BR36" s="136">
        <f t="shared" si="73"/>
        <v>2115820</v>
      </c>
      <c r="BS36" s="136">
        <f t="shared" si="73"/>
        <v>2358018</v>
      </c>
      <c r="BT36" s="136">
        <f t="shared" si="73"/>
        <v>1287671</v>
      </c>
      <c r="BU36" s="136">
        <f t="shared" si="73"/>
        <v>50823</v>
      </c>
      <c r="BV36" s="136">
        <f t="shared" si="73"/>
        <v>4216856</v>
      </c>
      <c r="BW36" s="136">
        <f t="shared" si="73"/>
        <v>411733</v>
      </c>
      <c r="BX36" s="136">
        <f>SUM(T36,AV36)</f>
        <v>3667494</v>
      </c>
      <c r="BY36" s="136">
        <f>SUM(U36,AW36)</f>
        <v>137629</v>
      </c>
      <c r="BZ36" s="136">
        <f>SUM(V36,AX36)</f>
        <v>69584</v>
      </c>
      <c r="CA36" s="136">
        <f aca="true" t="shared" si="74" ref="CA36:CI36">SUM(W36,AY36)</f>
        <v>5864753</v>
      </c>
      <c r="CB36" s="136">
        <f t="shared" si="74"/>
        <v>2106556</v>
      </c>
      <c r="CC36" s="136">
        <f t="shared" si="74"/>
        <v>2785280</v>
      </c>
      <c r="CD36" s="136">
        <f t="shared" si="74"/>
        <v>378846</v>
      </c>
      <c r="CE36" s="136">
        <f t="shared" si="74"/>
        <v>594071</v>
      </c>
      <c r="CF36" s="137">
        <f t="shared" si="74"/>
        <v>4580168</v>
      </c>
      <c r="CG36" s="136">
        <f t="shared" si="74"/>
        <v>12993</v>
      </c>
      <c r="CH36" s="136">
        <f t="shared" si="74"/>
        <v>1770921</v>
      </c>
      <c r="CI36" s="136">
        <f t="shared" si="74"/>
        <v>19057734</v>
      </c>
    </row>
    <row r="37" spans="1:87" s="139" customFormat="1" ht="12" customHeight="1">
      <c r="A37" s="134" t="s">
        <v>364</v>
      </c>
      <c r="B37" s="135" t="s">
        <v>365</v>
      </c>
      <c r="C37" s="134" t="s">
        <v>285</v>
      </c>
      <c r="D37" s="136">
        <f t="shared" si="0"/>
        <v>163495</v>
      </c>
      <c r="E37" s="136">
        <f t="shared" si="1"/>
        <v>163495</v>
      </c>
      <c r="F37" s="136">
        <v>1964</v>
      </c>
      <c r="G37" s="136">
        <v>0</v>
      </c>
      <c r="H37" s="136">
        <v>161531</v>
      </c>
      <c r="I37" s="136">
        <v>0</v>
      </c>
      <c r="J37" s="136">
        <v>0</v>
      </c>
      <c r="K37" s="136">
        <v>161531</v>
      </c>
      <c r="L37" s="136">
        <f t="shared" si="2"/>
        <v>7409959</v>
      </c>
      <c r="M37" s="136">
        <f t="shared" si="3"/>
        <v>862323</v>
      </c>
      <c r="N37" s="136">
        <v>643809</v>
      </c>
      <c r="O37" s="136">
        <v>89827</v>
      </c>
      <c r="P37" s="136">
        <v>128687</v>
      </c>
      <c r="Q37" s="136">
        <v>0</v>
      </c>
      <c r="R37" s="136">
        <f t="shared" si="4"/>
        <v>1593401</v>
      </c>
      <c r="S37" s="136">
        <v>229673</v>
      </c>
      <c r="T37" s="136">
        <v>1330408</v>
      </c>
      <c r="U37" s="136">
        <v>33320</v>
      </c>
      <c r="V37" s="136">
        <v>5362</v>
      </c>
      <c r="W37" s="136">
        <f t="shared" si="5"/>
        <v>4936220</v>
      </c>
      <c r="X37" s="136">
        <v>2236745</v>
      </c>
      <c r="Y37" s="136">
        <v>2415999</v>
      </c>
      <c r="Z37" s="136">
        <v>241303</v>
      </c>
      <c r="AA37" s="136">
        <v>42173</v>
      </c>
      <c r="AB37" s="136">
        <v>1744845</v>
      </c>
      <c r="AC37" s="136">
        <v>12653</v>
      </c>
      <c r="AD37" s="136">
        <v>225522</v>
      </c>
      <c r="AE37" s="136">
        <f t="shared" si="6"/>
        <v>7798976</v>
      </c>
      <c r="AF37" s="136">
        <f t="shared" si="7"/>
        <v>4515</v>
      </c>
      <c r="AG37" s="136">
        <f t="shared" si="8"/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4515</v>
      </c>
      <c r="AM37" s="136">
        <v>0</v>
      </c>
      <c r="AN37" s="136">
        <f t="shared" si="9"/>
        <v>993876</v>
      </c>
      <c r="AO37" s="136">
        <f t="shared" si="10"/>
        <v>170996</v>
      </c>
      <c r="AP37" s="136">
        <v>138115</v>
      </c>
      <c r="AQ37" s="136">
        <v>2144</v>
      </c>
      <c r="AR37" s="136">
        <v>30737</v>
      </c>
      <c r="AS37" s="136">
        <v>0</v>
      </c>
      <c r="AT37" s="136">
        <f t="shared" si="11"/>
        <v>258210</v>
      </c>
      <c r="AU37" s="136">
        <v>260</v>
      </c>
      <c r="AV37" s="136">
        <v>257950</v>
      </c>
      <c r="AW37" s="136">
        <v>0</v>
      </c>
      <c r="AX37" s="136">
        <v>0</v>
      </c>
      <c r="AY37" s="136">
        <f t="shared" si="12"/>
        <v>564023</v>
      </c>
      <c r="AZ37" s="136">
        <v>83215</v>
      </c>
      <c r="BA37" s="136">
        <v>479838</v>
      </c>
      <c r="BB37" s="136">
        <v>0</v>
      </c>
      <c r="BC37" s="136">
        <v>970</v>
      </c>
      <c r="BD37" s="136">
        <v>869141</v>
      </c>
      <c r="BE37" s="136">
        <v>647</v>
      </c>
      <c r="BF37" s="136">
        <v>15670</v>
      </c>
      <c r="BG37" s="136">
        <f t="shared" si="13"/>
        <v>1014061</v>
      </c>
      <c r="BH37" s="136">
        <f aca="true" t="shared" si="75" ref="BH37:BO37">SUM(D37,AF37)</f>
        <v>168010</v>
      </c>
      <c r="BI37" s="136">
        <f t="shared" si="75"/>
        <v>163495</v>
      </c>
      <c r="BJ37" s="136">
        <f t="shared" si="75"/>
        <v>1964</v>
      </c>
      <c r="BK37" s="136">
        <f t="shared" si="75"/>
        <v>0</v>
      </c>
      <c r="BL37" s="136">
        <f t="shared" si="75"/>
        <v>161531</v>
      </c>
      <c r="BM37" s="136">
        <f t="shared" si="75"/>
        <v>0</v>
      </c>
      <c r="BN37" s="136">
        <f t="shared" si="75"/>
        <v>4515</v>
      </c>
      <c r="BO37" s="137">
        <f t="shared" si="75"/>
        <v>161531</v>
      </c>
      <c r="BP37" s="136">
        <f aca="true" t="shared" si="76" ref="BP37:BW37">SUM(L37,AN37)</f>
        <v>8403835</v>
      </c>
      <c r="BQ37" s="136">
        <f t="shared" si="76"/>
        <v>1033319</v>
      </c>
      <c r="BR37" s="136">
        <f t="shared" si="76"/>
        <v>781924</v>
      </c>
      <c r="BS37" s="136">
        <f t="shared" si="76"/>
        <v>91971</v>
      </c>
      <c r="BT37" s="136">
        <f t="shared" si="76"/>
        <v>159424</v>
      </c>
      <c r="BU37" s="136">
        <f t="shared" si="76"/>
        <v>0</v>
      </c>
      <c r="BV37" s="136">
        <f t="shared" si="76"/>
        <v>1851611</v>
      </c>
      <c r="BW37" s="136">
        <f t="shared" si="76"/>
        <v>229933</v>
      </c>
      <c r="BX37" s="136">
        <f aca="true" t="shared" si="77" ref="BX37:CI37">SUM(T37,AV37)</f>
        <v>1588358</v>
      </c>
      <c r="BY37" s="136">
        <f t="shared" si="77"/>
        <v>33320</v>
      </c>
      <c r="BZ37" s="136">
        <f t="shared" si="77"/>
        <v>5362</v>
      </c>
      <c r="CA37" s="136">
        <f t="shared" si="77"/>
        <v>5500243</v>
      </c>
      <c r="CB37" s="136">
        <f t="shared" si="77"/>
        <v>2319960</v>
      </c>
      <c r="CC37" s="136">
        <f t="shared" si="77"/>
        <v>2895837</v>
      </c>
      <c r="CD37" s="136">
        <f t="shared" si="77"/>
        <v>241303</v>
      </c>
      <c r="CE37" s="136">
        <f t="shared" si="77"/>
        <v>43143</v>
      </c>
      <c r="CF37" s="137">
        <f t="shared" si="77"/>
        <v>2613986</v>
      </c>
      <c r="CG37" s="136">
        <f t="shared" si="77"/>
        <v>13300</v>
      </c>
      <c r="CH37" s="136">
        <f t="shared" si="77"/>
        <v>241192</v>
      </c>
      <c r="CI37" s="136">
        <f t="shared" si="77"/>
        <v>8813037</v>
      </c>
    </row>
    <row r="38" spans="1:87" s="139" customFormat="1" ht="12" customHeight="1">
      <c r="A38" s="134" t="s">
        <v>367</v>
      </c>
      <c r="B38" s="135" t="s">
        <v>368</v>
      </c>
      <c r="C38" s="134" t="s">
        <v>285</v>
      </c>
      <c r="D38" s="136">
        <f t="shared" si="0"/>
        <v>708773</v>
      </c>
      <c r="E38" s="136">
        <f t="shared" si="1"/>
        <v>708773</v>
      </c>
      <c r="F38" s="136">
        <v>0</v>
      </c>
      <c r="G38" s="136">
        <v>490459</v>
      </c>
      <c r="H38" s="136">
        <v>172459</v>
      </c>
      <c r="I38" s="136">
        <v>45855</v>
      </c>
      <c r="J38" s="136">
        <v>0</v>
      </c>
      <c r="K38" s="136">
        <v>241916</v>
      </c>
      <c r="L38" s="136">
        <f t="shared" si="2"/>
        <v>8679562</v>
      </c>
      <c r="M38" s="136">
        <f t="shared" si="3"/>
        <v>1713324</v>
      </c>
      <c r="N38" s="136">
        <v>1272290</v>
      </c>
      <c r="O38" s="136">
        <v>213689</v>
      </c>
      <c r="P38" s="136">
        <v>198130</v>
      </c>
      <c r="Q38" s="136">
        <v>29215</v>
      </c>
      <c r="R38" s="136">
        <f t="shared" si="4"/>
        <v>1247817</v>
      </c>
      <c r="S38" s="136">
        <v>66754</v>
      </c>
      <c r="T38" s="136">
        <v>1032998</v>
      </c>
      <c r="U38" s="136">
        <v>148065</v>
      </c>
      <c r="V38" s="136">
        <v>33945</v>
      </c>
      <c r="W38" s="136">
        <f t="shared" si="5"/>
        <v>5667713</v>
      </c>
      <c r="X38" s="136">
        <v>2138554</v>
      </c>
      <c r="Y38" s="136">
        <v>3240997</v>
      </c>
      <c r="Z38" s="136">
        <v>238788</v>
      </c>
      <c r="AA38" s="136">
        <v>49374</v>
      </c>
      <c r="AB38" s="136">
        <v>1635673</v>
      </c>
      <c r="AC38" s="136">
        <v>16763</v>
      </c>
      <c r="AD38" s="136">
        <v>698285</v>
      </c>
      <c r="AE38" s="136">
        <f t="shared" si="6"/>
        <v>10086620</v>
      </c>
      <c r="AF38" s="136">
        <f t="shared" si="7"/>
        <v>262148</v>
      </c>
      <c r="AG38" s="136">
        <f t="shared" si="8"/>
        <v>259208</v>
      </c>
      <c r="AH38" s="136">
        <v>0</v>
      </c>
      <c r="AI38" s="136">
        <v>258578</v>
      </c>
      <c r="AJ38" s="136">
        <v>0</v>
      </c>
      <c r="AK38" s="136">
        <v>630</v>
      </c>
      <c r="AL38" s="136">
        <v>2940</v>
      </c>
      <c r="AM38" s="136">
        <v>1595</v>
      </c>
      <c r="AN38" s="136">
        <f t="shared" si="9"/>
        <v>1442325</v>
      </c>
      <c r="AO38" s="136">
        <f t="shared" si="10"/>
        <v>301081</v>
      </c>
      <c r="AP38" s="136">
        <v>244554</v>
      </c>
      <c r="AQ38" s="136">
        <v>0</v>
      </c>
      <c r="AR38" s="136">
        <v>56527</v>
      </c>
      <c r="AS38" s="136">
        <v>0</v>
      </c>
      <c r="AT38" s="136">
        <f t="shared" si="11"/>
        <v>596275</v>
      </c>
      <c r="AU38" s="136">
        <v>9678</v>
      </c>
      <c r="AV38" s="136">
        <v>586597</v>
      </c>
      <c r="AW38" s="136">
        <v>0</v>
      </c>
      <c r="AX38" s="136">
        <v>0</v>
      </c>
      <c r="AY38" s="136">
        <f t="shared" si="12"/>
        <v>539538</v>
      </c>
      <c r="AZ38" s="136">
        <v>57297</v>
      </c>
      <c r="BA38" s="136">
        <v>465783</v>
      </c>
      <c r="BB38" s="136">
        <v>4591</v>
      </c>
      <c r="BC38" s="136">
        <v>11867</v>
      </c>
      <c r="BD38" s="136">
        <v>378951</v>
      </c>
      <c r="BE38" s="136">
        <v>5431</v>
      </c>
      <c r="BF38" s="136">
        <v>69151</v>
      </c>
      <c r="BG38" s="136">
        <f t="shared" si="13"/>
        <v>1773624</v>
      </c>
      <c r="BH38" s="136">
        <f aca="true" t="shared" si="78" ref="BH38:BO38">SUM(D38,AF38)</f>
        <v>970921</v>
      </c>
      <c r="BI38" s="136">
        <f t="shared" si="78"/>
        <v>967981</v>
      </c>
      <c r="BJ38" s="136">
        <f t="shared" si="78"/>
        <v>0</v>
      </c>
      <c r="BK38" s="136">
        <f t="shared" si="78"/>
        <v>749037</v>
      </c>
      <c r="BL38" s="136">
        <f t="shared" si="78"/>
        <v>172459</v>
      </c>
      <c r="BM38" s="136">
        <f t="shared" si="78"/>
        <v>46485</v>
      </c>
      <c r="BN38" s="136">
        <f t="shared" si="78"/>
        <v>2940</v>
      </c>
      <c r="BO38" s="137">
        <f t="shared" si="78"/>
        <v>243511</v>
      </c>
      <c r="BP38" s="136">
        <f aca="true" t="shared" si="79" ref="BP38:BW38">SUM(L38,AN38)</f>
        <v>10121887</v>
      </c>
      <c r="BQ38" s="136">
        <f t="shared" si="79"/>
        <v>2014405</v>
      </c>
      <c r="BR38" s="136">
        <f t="shared" si="79"/>
        <v>1516844</v>
      </c>
      <c r="BS38" s="136">
        <f t="shared" si="79"/>
        <v>213689</v>
      </c>
      <c r="BT38" s="136">
        <f t="shared" si="79"/>
        <v>254657</v>
      </c>
      <c r="BU38" s="136">
        <f t="shared" si="79"/>
        <v>29215</v>
      </c>
      <c r="BV38" s="136">
        <f t="shared" si="79"/>
        <v>1844092</v>
      </c>
      <c r="BW38" s="136">
        <f t="shared" si="79"/>
        <v>76432</v>
      </c>
      <c r="BX38" s="136">
        <f aca="true" t="shared" si="80" ref="BX38:CI38">SUM(T38,AV38)</f>
        <v>1619595</v>
      </c>
      <c r="BY38" s="136">
        <f t="shared" si="80"/>
        <v>148065</v>
      </c>
      <c r="BZ38" s="136">
        <f t="shared" si="80"/>
        <v>33945</v>
      </c>
      <c r="CA38" s="136">
        <f t="shared" si="80"/>
        <v>6207251</v>
      </c>
      <c r="CB38" s="136">
        <f t="shared" si="80"/>
        <v>2195851</v>
      </c>
      <c r="CC38" s="136">
        <f t="shared" si="80"/>
        <v>3706780</v>
      </c>
      <c r="CD38" s="136">
        <f t="shared" si="80"/>
        <v>243379</v>
      </c>
      <c r="CE38" s="136">
        <f t="shared" si="80"/>
        <v>61241</v>
      </c>
      <c r="CF38" s="137">
        <f t="shared" si="80"/>
        <v>2014624</v>
      </c>
      <c r="CG38" s="136">
        <f t="shared" si="80"/>
        <v>22194</v>
      </c>
      <c r="CH38" s="136">
        <f t="shared" si="80"/>
        <v>767436</v>
      </c>
      <c r="CI38" s="136">
        <f t="shared" si="80"/>
        <v>11860244</v>
      </c>
    </row>
    <row r="39" spans="1:87" s="139" customFormat="1" ht="12" customHeight="1">
      <c r="A39" s="134" t="s">
        <v>326</v>
      </c>
      <c r="B39" s="135" t="s">
        <v>327</v>
      </c>
      <c r="C39" s="134" t="s">
        <v>285</v>
      </c>
      <c r="D39" s="136">
        <f t="shared" si="0"/>
        <v>713902</v>
      </c>
      <c r="E39" s="136">
        <f t="shared" si="1"/>
        <v>484366</v>
      </c>
      <c r="F39" s="136">
        <v>0</v>
      </c>
      <c r="G39" s="136">
        <v>444942</v>
      </c>
      <c r="H39" s="136">
        <v>31419</v>
      </c>
      <c r="I39" s="136">
        <v>8005</v>
      </c>
      <c r="J39" s="136">
        <v>229536</v>
      </c>
      <c r="K39" s="136">
        <v>78162</v>
      </c>
      <c r="L39" s="136">
        <f t="shared" si="2"/>
        <v>23318053</v>
      </c>
      <c r="M39" s="136">
        <f t="shared" si="3"/>
        <v>6778332</v>
      </c>
      <c r="N39" s="136">
        <v>1379309</v>
      </c>
      <c r="O39" s="136">
        <v>3211682</v>
      </c>
      <c r="P39" s="136">
        <v>1788450</v>
      </c>
      <c r="Q39" s="136">
        <v>398891</v>
      </c>
      <c r="R39" s="136">
        <f t="shared" si="4"/>
        <v>4983981</v>
      </c>
      <c r="S39" s="136">
        <v>495198</v>
      </c>
      <c r="T39" s="136">
        <v>4003464</v>
      </c>
      <c r="U39" s="136">
        <v>485319</v>
      </c>
      <c r="V39" s="136">
        <v>62246</v>
      </c>
      <c r="W39" s="136">
        <f t="shared" si="5"/>
        <v>11472896</v>
      </c>
      <c r="X39" s="136">
        <v>4120871</v>
      </c>
      <c r="Y39" s="136">
        <v>6677577</v>
      </c>
      <c r="Z39" s="136">
        <v>529654</v>
      </c>
      <c r="AA39" s="136">
        <v>144794</v>
      </c>
      <c r="AB39" s="136">
        <v>3227888</v>
      </c>
      <c r="AC39" s="136">
        <v>20598</v>
      </c>
      <c r="AD39" s="136">
        <v>1925999</v>
      </c>
      <c r="AE39" s="136">
        <f t="shared" si="6"/>
        <v>25957954</v>
      </c>
      <c r="AF39" s="136">
        <f t="shared" si="7"/>
        <v>45105</v>
      </c>
      <c r="AG39" s="136">
        <f t="shared" si="8"/>
        <v>15820</v>
      </c>
      <c r="AH39" s="136">
        <v>1546</v>
      </c>
      <c r="AI39" s="136">
        <v>14274</v>
      </c>
      <c r="AJ39" s="136">
        <v>0</v>
      </c>
      <c r="AK39" s="136">
        <v>0</v>
      </c>
      <c r="AL39" s="136">
        <v>29285</v>
      </c>
      <c r="AM39" s="136">
        <v>51706</v>
      </c>
      <c r="AN39" s="136">
        <f t="shared" si="9"/>
        <v>4259556</v>
      </c>
      <c r="AO39" s="136">
        <f t="shared" si="10"/>
        <v>1242993</v>
      </c>
      <c r="AP39" s="136">
        <v>775453</v>
      </c>
      <c r="AQ39" s="136">
        <v>295310</v>
      </c>
      <c r="AR39" s="136">
        <v>172230</v>
      </c>
      <c r="AS39" s="136">
        <v>0</v>
      </c>
      <c r="AT39" s="136">
        <f t="shared" si="11"/>
        <v>1368675</v>
      </c>
      <c r="AU39" s="136">
        <v>42590</v>
      </c>
      <c r="AV39" s="136">
        <v>1320738</v>
      </c>
      <c r="AW39" s="136">
        <v>5347</v>
      </c>
      <c r="AX39" s="136">
        <v>10173</v>
      </c>
      <c r="AY39" s="136">
        <f t="shared" si="12"/>
        <v>1637715</v>
      </c>
      <c r="AZ39" s="136">
        <v>367743</v>
      </c>
      <c r="BA39" s="136">
        <v>1175528</v>
      </c>
      <c r="BB39" s="136">
        <v>53732</v>
      </c>
      <c r="BC39" s="136">
        <v>40712</v>
      </c>
      <c r="BD39" s="136">
        <v>1772749</v>
      </c>
      <c r="BE39" s="136">
        <v>0</v>
      </c>
      <c r="BF39" s="136">
        <v>519481</v>
      </c>
      <c r="BG39" s="136">
        <f t="shared" si="13"/>
        <v>4824142</v>
      </c>
      <c r="BH39" s="136">
        <f aca="true" t="shared" si="81" ref="BH39:BO39">SUM(D39,AF39)</f>
        <v>759007</v>
      </c>
      <c r="BI39" s="136">
        <f t="shared" si="81"/>
        <v>500186</v>
      </c>
      <c r="BJ39" s="136">
        <f t="shared" si="81"/>
        <v>1546</v>
      </c>
      <c r="BK39" s="136">
        <f t="shared" si="81"/>
        <v>459216</v>
      </c>
      <c r="BL39" s="136">
        <f t="shared" si="81"/>
        <v>31419</v>
      </c>
      <c r="BM39" s="136">
        <f t="shared" si="81"/>
        <v>8005</v>
      </c>
      <c r="BN39" s="136">
        <f t="shared" si="81"/>
        <v>258821</v>
      </c>
      <c r="BO39" s="137">
        <f t="shared" si="81"/>
        <v>129868</v>
      </c>
      <c r="BP39" s="136">
        <f aca="true" t="shared" si="82" ref="BP39:CE39">SUM(L39,AN39)</f>
        <v>27577609</v>
      </c>
      <c r="BQ39" s="136">
        <f t="shared" si="82"/>
        <v>8021325</v>
      </c>
      <c r="BR39" s="136">
        <f t="shared" si="82"/>
        <v>2154762</v>
      </c>
      <c r="BS39" s="136">
        <f t="shared" si="82"/>
        <v>3506992</v>
      </c>
      <c r="BT39" s="136">
        <f t="shared" si="82"/>
        <v>1960680</v>
      </c>
      <c r="BU39" s="136">
        <f t="shared" si="82"/>
        <v>398891</v>
      </c>
      <c r="BV39" s="136">
        <f t="shared" si="82"/>
        <v>6352656</v>
      </c>
      <c r="BW39" s="136">
        <f t="shared" si="82"/>
        <v>537788</v>
      </c>
      <c r="BX39" s="136">
        <f t="shared" si="82"/>
        <v>5324202</v>
      </c>
      <c r="BY39" s="136">
        <f t="shared" si="82"/>
        <v>490666</v>
      </c>
      <c r="BZ39" s="136">
        <f t="shared" si="82"/>
        <v>72419</v>
      </c>
      <c r="CA39" s="136">
        <f t="shared" si="82"/>
        <v>13110611</v>
      </c>
      <c r="CB39" s="136">
        <f t="shared" si="82"/>
        <v>4488614</v>
      </c>
      <c r="CC39" s="136">
        <f t="shared" si="82"/>
        <v>7853105</v>
      </c>
      <c r="CD39" s="136">
        <f t="shared" si="82"/>
        <v>583386</v>
      </c>
      <c r="CE39" s="136">
        <f t="shared" si="82"/>
        <v>185506</v>
      </c>
      <c r="CF39" s="137">
        <f aca="true" t="shared" si="83" ref="CF39:CI40">SUM(AB39,BD39)</f>
        <v>5000637</v>
      </c>
      <c r="CG39" s="136">
        <f t="shared" si="83"/>
        <v>20598</v>
      </c>
      <c r="CH39" s="136">
        <f t="shared" si="83"/>
        <v>2445480</v>
      </c>
      <c r="CI39" s="136">
        <f t="shared" si="83"/>
        <v>30782096</v>
      </c>
    </row>
    <row r="40" spans="1:87" s="139" customFormat="1" ht="12" customHeight="1">
      <c r="A40" s="134" t="s">
        <v>522</v>
      </c>
      <c r="B40" s="135" t="s">
        <v>523</v>
      </c>
      <c r="C40" s="134" t="s">
        <v>483</v>
      </c>
      <c r="D40" s="136">
        <f t="shared" si="0"/>
        <v>11627429</v>
      </c>
      <c r="E40" s="136">
        <f t="shared" si="1"/>
        <v>11303165</v>
      </c>
      <c r="F40" s="136">
        <v>0</v>
      </c>
      <c r="G40" s="136">
        <v>10801467</v>
      </c>
      <c r="H40" s="136">
        <v>501003</v>
      </c>
      <c r="I40" s="136">
        <v>695</v>
      </c>
      <c r="J40" s="136">
        <v>324264</v>
      </c>
      <c r="K40" s="136">
        <v>0</v>
      </c>
      <c r="L40" s="136">
        <f t="shared" si="2"/>
        <v>31160795</v>
      </c>
      <c r="M40" s="136">
        <f t="shared" si="3"/>
        <v>8279361</v>
      </c>
      <c r="N40" s="136">
        <v>2069449</v>
      </c>
      <c r="O40" s="136">
        <v>4902106</v>
      </c>
      <c r="P40" s="136">
        <v>1028362</v>
      </c>
      <c r="Q40" s="136">
        <v>279444</v>
      </c>
      <c r="R40" s="136">
        <f t="shared" si="4"/>
        <v>6646379</v>
      </c>
      <c r="S40" s="136">
        <v>505225</v>
      </c>
      <c r="T40" s="136">
        <v>5701468</v>
      </c>
      <c r="U40" s="136">
        <v>439686</v>
      </c>
      <c r="V40" s="136">
        <v>95711</v>
      </c>
      <c r="W40" s="136">
        <f t="shared" si="5"/>
        <v>16127705</v>
      </c>
      <c r="X40" s="136">
        <v>5605285</v>
      </c>
      <c r="Y40" s="136">
        <v>9409133</v>
      </c>
      <c r="Z40" s="136">
        <v>673871</v>
      </c>
      <c r="AA40" s="136">
        <v>439416</v>
      </c>
      <c r="AB40" s="136">
        <v>2832639</v>
      </c>
      <c r="AC40" s="136">
        <v>11639</v>
      </c>
      <c r="AD40" s="136">
        <v>1231403</v>
      </c>
      <c r="AE40" s="136">
        <f t="shared" si="6"/>
        <v>44019627</v>
      </c>
      <c r="AF40" s="136">
        <f t="shared" si="7"/>
        <v>935736</v>
      </c>
      <c r="AG40" s="136">
        <f t="shared" si="8"/>
        <v>934490</v>
      </c>
      <c r="AH40" s="136">
        <v>47198</v>
      </c>
      <c r="AI40" s="136">
        <v>868292</v>
      </c>
      <c r="AJ40" s="136">
        <v>0</v>
      </c>
      <c r="AK40" s="136">
        <v>19000</v>
      </c>
      <c r="AL40" s="136">
        <v>1246</v>
      </c>
      <c r="AM40" s="136">
        <v>0</v>
      </c>
      <c r="AN40" s="136">
        <f t="shared" si="9"/>
        <v>5833688</v>
      </c>
      <c r="AO40" s="136">
        <f t="shared" si="10"/>
        <v>1062531</v>
      </c>
      <c r="AP40" s="136">
        <v>560854</v>
      </c>
      <c r="AQ40" s="136">
        <v>202559</v>
      </c>
      <c r="AR40" s="136">
        <v>299118</v>
      </c>
      <c r="AS40" s="136">
        <v>0</v>
      </c>
      <c r="AT40" s="136">
        <f t="shared" si="11"/>
        <v>1644776</v>
      </c>
      <c r="AU40" s="136">
        <v>108750</v>
      </c>
      <c r="AV40" s="136">
        <v>1346134</v>
      </c>
      <c r="AW40" s="136">
        <v>189892</v>
      </c>
      <c r="AX40" s="136">
        <v>0</v>
      </c>
      <c r="AY40" s="136">
        <f t="shared" si="12"/>
        <v>3126381</v>
      </c>
      <c r="AZ40" s="136">
        <v>203833</v>
      </c>
      <c r="BA40" s="136">
        <v>2790780</v>
      </c>
      <c r="BB40" s="136">
        <v>23499</v>
      </c>
      <c r="BC40" s="136">
        <v>108269</v>
      </c>
      <c r="BD40" s="136">
        <v>875355</v>
      </c>
      <c r="BE40" s="136">
        <v>0</v>
      </c>
      <c r="BF40" s="136">
        <v>556507</v>
      </c>
      <c r="BG40" s="136">
        <f t="shared" si="13"/>
        <v>7325931</v>
      </c>
      <c r="BH40" s="136">
        <f aca="true" t="shared" si="84" ref="BH40:BM40">SUM(D40,AF40)</f>
        <v>12563165</v>
      </c>
      <c r="BI40" s="136">
        <f t="shared" si="84"/>
        <v>12237655</v>
      </c>
      <c r="BJ40" s="136">
        <f t="shared" si="84"/>
        <v>47198</v>
      </c>
      <c r="BK40" s="136">
        <f t="shared" si="84"/>
        <v>11669759</v>
      </c>
      <c r="BL40" s="136">
        <f t="shared" si="84"/>
        <v>501003</v>
      </c>
      <c r="BM40" s="136">
        <f t="shared" si="84"/>
        <v>19695</v>
      </c>
      <c r="BN40" s="136">
        <f>SUM(J40,AL40)</f>
        <v>325510</v>
      </c>
      <c r="BO40" s="137">
        <f>SUM(K40,AM40)</f>
        <v>0</v>
      </c>
      <c r="BP40" s="136">
        <f aca="true" t="shared" si="85" ref="BP40:CE40">SUM(L40,AN40)</f>
        <v>36994483</v>
      </c>
      <c r="BQ40" s="136">
        <f t="shared" si="85"/>
        <v>9341892</v>
      </c>
      <c r="BR40" s="136">
        <f t="shared" si="85"/>
        <v>2630303</v>
      </c>
      <c r="BS40" s="136">
        <f t="shared" si="85"/>
        <v>5104665</v>
      </c>
      <c r="BT40" s="136">
        <f t="shared" si="85"/>
        <v>1327480</v>
      </c>
      <c r="BU40" s="136">
        <f t="shared" si="85"/>
        <v>279444</v>
      </c>
      <c r="BV40" s="136">
        <f t="shared" si="85"/>
        <v>8291155</v>
      </c>
      <c r="BW40" s="136">
        <f t="shared" si="85"/>
        <v>613975</v>
      </c>
      <c r="BX40" s="136">
        <f t="shared" si="85"/>
        <v>7047602</v>
      </c>
      <c r="BY40" s="136">
        <f t="shared" si="85"/>
        <v>629578</v>
      </c>
      <c r="BZ40" s="136">
        <f t="shared" si="85"/>
        <v>95711</v>
      </c>
      <c r="CA40" s="136">
        <f t="shared" si="85"/>
        <v>19254086</v>
      </c>
      <c r="CB40" s="136">
        <f t="shared" si="85"/>
        <v>5809118</v>
      </c>
      <c r="CC40" s="136">
        <f t="shared" si="85"/>
        <v>12199913</v>
      </c>
      <c r="CD40" s="136">
        <f t="shared" si="85"/>
        <v>697370</v>
      </c>
      <c r="CE40" s="136">
        <f t="shared" si="85"/>
        <v>547685</v>
      </c>
      <c r="CF40" s="137">
        <f t="shared" si="83"/>
        <v>3707994</v>
      </c>
      <c r="CG40" s="136">
        <f t="shared" si="83"/>
        <v>11639</v>
      </c>
      <c r="CH40" s="136">
        <f t="shared" si="83"/>
        <v>1787910</v>
      </c>
      <c r="CI40" s="136">
        <f t="shared" si="83"/>
        <v>51345558</v>
      </c>
    </row>
    <row r="41" spans="1:87" s="139" customFormat="1" ht="12" customHeight="1">
      <c r="A41" s="134" t="s">
        <v>370</v>
      </c>
      <c r="B41" s="135" t="s">
        <v>371</v>
      </c>
      <c r="C41" s="134" t="s">
        <v>285</v>
      </c>
      <c r="D41" s="136">
        <f t="shared" si="0"/>
        <v>1021009</v>
      </c>
      <c r="E41" s="136">
        <f t="shared" si="1"/>
        <v>883348</v>
      </c>
      <c r="F41" s="136">
        <v>0</v>
      </c>
      <c r="G41" s="136">
        <v>723827</v>
      </c>
      <c r="H41" s="136">
        <v>95154</v>
      </c>
      <c r="I41" s="136">
        <v>64367</v>
      </c>
      <c r="J41" s="136">
        <v>137661</v>
      </c>
      <c r="K41" s="136">
        <v>446892</v>
      </c>
      <c r="L41" s="136">
        <f t="shared" si="2"/>
        <v>17834694</v>
      </c>
      <c r="M41" s="136">
        <f t="shared" si="3"/>
        <v>6459798</v>
      </c>
      <c r="N41" s="136">
        <v>1812256</v>
      </c>
      <c r="O41" s="136">
        <v>3168039</v>
      </c>
      <c r="P41" s="136">
        <v>1269412</v>
      </c>
      <c r="Q41" s="136">
        <v>210091</v>
      </c>
      <c r="R41" s="136">
        <f t="shared" si="4"/>
        <v>4048468</v>
      </c>
      <c r="S41" s="136">
        <v>320894</v>
      </c>
      <c r="T41" s="136">
        <v>3589347</v>
      </c>
      <c r="U41" s="136">
        <v>138227</v>
      </c>
      <c r="V41" s="136">
        <v>85204</v>
      </c>
      <c r="W41" s="136">
        <f t="shared" si="5"/>
        <v>7239776</v>
      </c>
      <c r="X41" s="136">
        <v>2858429</v>
      </c>
      <c r="Y41" s="136">
        <v>3508196</v>
      </c>
      <c r="Z41" s="136">
        <v>352769</v>
      </c>
      <c r="AA41" s="136">
        <v>520382</v>
      </c>
      <c r="AB41" s="136">
        <v>2264576</v>
      </c>
      <c r="AC41" s="136">
        <v>1448</v>
      </c>
      <c r="AD41" s="136">
        <v>1815782</v>
      </c>
      <c r="AE41" s="136">
        <f t="shared" si="6"/>
        <v>20671485</v>
      </c>
      <c r="AF41" s="136">
        <f t="shared" si="7"/>
        <v>264633</v>
      </c>
      <c r="AG41" s="136">
        <f t="shared" si="8"/>
        <v>264633</v>
      </c>
      <c r="AH41" s="136">
        <v>0</v>
      </c>
      <c r="AI41" s="136">
        <v>260128</v>
      </c>
      <c r="AJ41" s="136">
        <v>2310</v>
      </c>
      <c r="AK41" s="136">
        <v>2195</v>
      </c>
      <c r="AL41" s="136">
        <v>0</v>
      </c>
      <c r="AM41" s="136">
        <v>0</v>
      </c>
      <c r="AN41" s="136">
        <f t="shared" si="9"/>
        <v>3484596</v>
      </c>
      <c r="AO41" s="136">
        <f t="shared" si="10"/>
        <v>628152</v>
      </c>
      <c r="AP41" s="136">
        <v>397373</v>
      </c>
      <c r="AQ41" s="136">
        <v>32664</v>
      </c>
      <c r="AR41" s="136">
        <v>198115</v>
      </c>
      <c r="AS41" s="136">
        <v>0</v>
      </c>
      <c r="AT41" s="136">
        <f t="shared" si="11"/>
        <v>1446290</v>
      </c>
      <c r="AU41" s="136">
        <v>50647</v>
      </c>
      <c r="AV41" s="136">
        <v>1386658</v>
      </c>
      <c r="AW41" s="136">
        <v>8985</v>
      </c>
      <c r="AX41" s="136">
        <v>0</v>
      </c>
      <c r="AY41" s="136">
        <f t="shared" si="12"/>
        <v>1410017</v>
      </c>
      <c r="AZ41" s="136">
        <v>609083</v>
      </c>
      <c r="BA41" s="136">
        <v>705402</v>
      </c>
      <c r="BB41" s="136">
        <v>32788</v>
      </c>
      <c r="BC41" s="136">
        <v>62744</v>
      </c>
      <c r="BD41" s="136">
        <v>826840</v>
      </c>
      <c r="BE41" s="136">
        <v>137</v>
      </c>
      <c r="BF41" s="136">
        <v>173134</v>
      </c>
      <c r="BG41" s="136">
        <f t="shared" si="13"/>
        <v>3922363</v>
      </c>
      <c r="BH41" s="136">
        <f aca="true" t="shared" si="86" ref="BH41:BO41">SUM(D41,AF41)</f>
        <v>1285642</v>
      </c>
      <c r="BI41" s="136">
        <f t="shared" si="86"/>
        <v>1147981</v>
      </c>
      <c r="BJ41" s="136">
        <f t="shared" si="86"/>
        <v>0</v>
      </c>
      <c r="BK41" s="136">
        <f t="shared" si="86"/>
        <v>983955</v>
      </c>
      <c r="BL41" s="136">
        <f t="shared" si="86"/>
        <v>97464</v>
      </c>
      <c r="BM41" s="136">
        <f t="shared" si="86"/>
        <v>66562</v>
      </c>
      <c r="BN41" s="136">
        <f t="shared" si="86"/>
        <v>137661</v>
      </c>
      <c r="BO41" s="137">
        <f t="shared" si="86"/>
        <v>446892</v>
      </c>
      <c r="BP41" s="136">
        <f aca="true" t="shared" si="87" ref="BP41:BW41">SUM(L41,AN41)</f>
        <v>21319290</v>
      </c>
      <c r="BQ41" s="136">
        <f t="shared" si="87"/>
        <v>7087950</v>
      </c>
      <c r="BR41" s="136">
        <f t="shared" si="87"/>
        <v>2209629</v>
      </c>
      <c r="BS41" s="136">
        <f t="shared" si="87"/>
        <v>3200703</v>
      </c>
      <c r="BT41" s="136">
        <f t="shared" si="87"/>
        <v>1467527</v>
      </c>
      <c r="BU41" s="136">
        <f t="shared" si="87"/>
        <v>210091</v>
      </c>
      <c r="BV41" s="136">
        <f t="shared" si="87"/>
        <v>5494758</v>
      </c>
      <c r="BW41" s="136">
        <f t="shared" si="87"/>
        <v>371541</v>
      </c>
      <c r="BX41" s="136">
        <f aca="true" t="shared" si="88" ref="BX41:CI41">SUM(T41,AV41)</f>
        <v>4976005</v>
      </c>
      <c r="BY41" s="136">
        <f t="shared" si="88"/>
        <v>147212</v>
      </c>
      <c r="BZ41" s="136">
        <f t="shared" si="88"/>
        <v>85204</v>
      </c>
      <c r="CA41" s="136">
        <f t="shared" si="88"/>
        <v>8649793</v>
      </c>
      <c r="CB41" s="136">
        <f t="shared" si="88"/>
        <v>3467512</v>
      </c>
      <c r="CC41" s="136">
        <f t="shared" si="88"/>
        <v>4213598</v>
      </c>
      <c r="CD41" s="136">
        <f t="shared" si="88"/>
        <v>385557</v>
      </c>
      <c r="CE41" s="136">
        <f t="shared" si="88"/>
        <v>583126</v>
      </c>
      <c r="CF41" s="137">
        <f t="shared" si="88"/>
        <v>3091416</v>
      </c>
      <c r="CG41" s="136">
        <f t="shared" si="88"/>
        <v>1585</v>
      </c>
      <c r="CH41" s="136">
        <f t="shared" si="88"/>
        <v>1988916</v>
      </c>
      <c r="CI41" s="136">
        <f t="shared" si="88"/>
        <v>24593848</v>
      </c>
    </row>
    <row r="42" spans="1:87" s="139" customFormat="1" ht="12" customHeight="1">
      <c r="A42" s="134" t="s">
        <v>526</v>
      </c>
      <c r="B42" s="135" t="s">
        <v>527</v>
      </c>
      <c r="C42" s="134" t="s">
        <v>528</v>
      </c>
      <c r="D42" s="136">
        <f t="shared" si="0"/>
        <v>947061</v>
      </c>
      <c r="E42" s="136">
        <f t="shared" si="1"/>
        <v>886397</v>
      </c>
      <c r="F42" s="136">
        <v>2462</v>
      </c>
      <c r="G42" s="136">
        <v>305831</v>
      </c>
      <c r="H42" s="136">
        <v>578104</v>
      </c>
      <c r="I42" s="136">
        <v>0</v>
      </c>
      <c r="J42" s="136">
        <v>60664</v>
      </c>
      <c r="K42" s="136">
        <v>594141</v>
      </c>
      <c r="L42" s="136">
        <f t="shared" si="2"/>
        <v>12062848</v>
      </c>
      <c r="M42" s="136">
        <f t="shared" si="3"/>
        <v>5029015</v>
      </c>
      <c r="N42" s="136">
        <v>2002408</v>
      </c>
      <c r="O42" s="136">
        <v>2068157</v>
      </c>
      <c r="P42" s="136">
        <v>916084</v>
      </c>
      <c r="Q42" s="136">
        <v>42366</v>
      </c>
      <c r="R42" s="136">
        <f t="shared" si="4"/>
        <v>3462733</v>
      </c>
      <c r="S42" s="136">
        <v>532012</v>
      </c>
      <c r="T42" s="136">
        <v>2760973</v>
      </c>
      <c r="U42" s="136">
        <v>169748</v>
      </c>
      <c r="V42" s="136">
        <v>138776</v>
      </c>
      <c r="W42" s="136">
        <f t="shared" si="5"/>
        <v>3425137</v>
      </c>
      <c r="X42" s="136">
        <v>471426</v>
      </c>
      <c r="Y42" s="136">
        <v>1931134</v>
      </c>
      <c r="Z42" s="136">
        <v>896836</v>
      </c>
      <c r="AA42" s="136">
        <v>125741</v>
      </c>
      <c r="AB42" s="136">
        <v>2316285</v>
      </c>
      <c r="AC42" s="136">
        <v>7187</v>
      </c>
      <c r="AD42" s="136">
        <v>299099</v>
      </c>
      <c r="AE42" s="136">
        <f t="shared" si="6"/>
        <v>13309008</v>
      </c>
      <c r="AF42" s="136">
        <f t="shared" si="7"/>
        <v>860501</v>
      </c>
      <c r="AG42" s="136">
        <f t="shared" si="8"/>
        <v>847323</v>
      </c>
      <c r="AH42" s="136">
        <v>0</v>
      </c>
      <c r="AI42" s="136">
        <v>847323</v>
      </c>
      <c r="AJ42" s="136">
        <v>0</v>
      </c>
      <c r="AK42" s="136">
        <v>0</v>
      </c>
      <c r="AL42" s="136">
        <v>13178</v>
      </c>
      <c r="AM42" s="136">
        <v>0</v>
      </c>
      <c r="AN42" s="136">
        <f t="shared" si="9"/>
        <v>2274249</v>
      </c>
      <c r="AO42" s="136">
        <f t="shared" si="10"/>
        <v>749484</v>
      </c>
      <c r="AP42" s="136">
        <v>383677</v>
      </c>
      <c r="AQ42" s="136">
        <v>60207</v>
      </c>
      <c r="AR42" s="136">
        <v>305600</v>
      </c>
      <c r="AS42" s="136">
        <v>0</v>
      </c>
      <c r="AT42" s="136">
        <f t="shared" si="11"/>
        <v>963088</v>
      </c>
      <c r="AU42" s="136">
        <v>36851</v>
      </c>
      <c r="AV42" s="136">
        <v>820072</v>
      </c>
      <c r="AW42" s="136">
        <v>106165</v>
      </c>
      <c r="AX42" s="136">
        <v>6069</v>
      </c>
      <c r="AY42" s="136">
        <f t="shared" si="12"/>
        <v>554295</v>
      </c>
      <c r="AZ42" s="136">
        <v>147521</v>
      </c>
      <c r="BA42" s="136">
        <v>344641</v>
      </c>
      <c r="BB42" s="136">
        <v>50183</v>
      </c>
      <c r="BC42" s="136">
        <v>11950</v>
      </c>
      <c r="BD42" s="136">
        <v>688463</v>
      </c>
      <c r="BE42" s="136">
        <v>1313</v>
      </c>
      <c r="BF42" s="136">
        <v>181460</v>
      </c>
      <c r="BG42" s="136">
        <f t="shared" si="13"/>
        <v>3316210</v>
      </c>
      <c r="BH42" s="136">
        <f aca="true" t="shared" si="89" ref="BH42:BO42">SUM(D42,AF42)</f>
        <v>1807562</v>
      </c>
      <c r="BI42" s="136">
        <f t="shared" si="89"/>
        <v>1733720</v>
      </c>
      <c r="BJ42" s="136">
        <f t="shared" si="89"/>
        <v>2462</v>
      </c>
      <c r="BK42" s="136">
        <f t="shared" si="89"/>
        <v>1153154</v>
      </c>
      <c r="BL42" s="136">
        <f t="shared" si="89"/>
        <v>578104</v>
      </c>
      <c r="BM42" s="136">
        <f t="shared" si="89"/>
        <v>0</v>
      </c>
      <c r="BN42" s="136">
        <f t="shared" si="89"/>
        <v>73842</v>
      </c>
      <c r="BO42" s="137">
        <f t="shared" si="89"/>
        <v>594141</v>
      </c>
      <c r="BP42" s="136">
        <f aca="true" t="shared" si="90" ref="BP42:CE42">SUM(L42,AN42)</f>
        <v>14337097</v>
      </c>
      <c r="BQ42" s="136">
        <f t="shared" si="90"/>
        <v>5778499</v>
      </c>
      <c r="BR42" s="136">
        <f t="shared" si="90"/>
        <v>2386085</v>
      </c>
      <c r="BS42" s="136">
        <f t="shared" si="90"/>
        <v>2128364</v>
      </c>
      <c r="BT42" s="136">
        <f t="shared" si="90"/>
        <v>1221684</v>
      </c>
      <c r="BU42" s="136">
        <f t="shared" si="90"/>
        <v>42366</v>
      </c>
      <c r="BV42" s="136">
        <f t="shared" si="90"/>
        <v>4425821</v>
      </c>
      <c r="BW42" s="136">
        <f t="shared" si="90"/>
        <v>568863</v>
      </c>
      <c r="BX42" s="136">
        <f t="shared" si="90"/>
        <v>3581045</v>
      </c>
      <c r="BY42" s="136">
        <f t="shared" si="90"/>
        <v>275913</v>
      </c>
      <c r="BZ42" s="136">
        <f t="shared" si="90"/>
        <v>144845</v>
      </c>
      <c r="CA42" s="136">
        <f t="shared" si="90"/>
        <v>3979432</v>
      </c>
      <c r="CB42" s="136">
        <f t="shared" si="90"/>
        <v>618947</v>
      </c>
      <c r="CC42" s="136">
        <f t="shared" si="90"/>
        <v>2275775</v>
      </c>
      <c r="CD42" s="136">
        <f t="shared" si="90"/>
        <v>947019</v>
      </c>
      <c r="CE42" s="136">
        <f t="shared" si="90"/>
        <v>137691</v>
      </c>
      <c r="CF42" s="137">
        <f>SUM(AB42,BD42)</f>
        <v>3004748</v>
      </c>
      <c r="CG42" s="136">
        <f>SUM(AC42,BE42)</f>
        <v>8500</v>
      </c>
      <c r="CH42" s="136">
        <f>SUM(AD42,BF42)</f>
        <v>480559</v>
      </c>
      <c r="CI42" s="136">
        <f>SUM(AE42,BG42)</f>
        <v>16625218</v>
      </c>
    </row>
    <row r="43" spans="1:87" s="139" customFormat="1" ht="12" customHeight="1">
      <c r="A43" s="134" t="s">
        <v>537</v>
      </c>
      <c r="B43" s="135" t="s">
        <v>535</v>
      </c>
      <c r="C43" s="134" t="s">
        <v>536</v>
      </c>
      <c r="D43" s="136">
        <f t="shared" si="0"/>
        <v>1408215</v>
      </c>
      <c r="E43" s="136">
        <f t="shared" si="1"/>
        <v>1398376</v>
      </c>
      <c r="F43" s="136">
        <v>0</v>
      </c>
      <c r="G43" s="136">
        <v>4651</v>
      </c>
      <c r="H43" s="136">
        <v>1393725</v>
      </c>
      <c r="I43" s="136">
        <v>0</v>
      </c>
      <c r="J43" s="136">
        <v>9839</v>
      </c>
      <c r="K43" s="136">
        <v>0</v>
      </c>
      <c r="L43" s="136">
        <f t="shared" si="2"/>
        <v>11442145.658147983</v>
      </c>
      <c r="M43" s="136">
        <f t="shared" si="3"/>
        <v>3594604.7754333103</v>
      </c>
      <c r="N43" s="136">
        <v>1371513.2144333106</v>
      </c>
      <c r="O43" s="136">
        <v>1761517.561</v>
      </c>
      <c r="P43" s="136">
        <v>382800</v>
      </c>
      <c r="Q43" s="136">
        <v>78774</v>
      </c>
      <c r="R43" s="136">
        <f t="shared" si="4"/>
        <v>1875389.3812861799</v>
      </c>
      <c r="S43" s="136">
        <v>278450.175</v>
      </c>
      <c r="T43" s="136">
        <v>1437618.2062861798</v>
      </c>
      <c r="U43" s="136">
        <v>159321</v>
      </c>
      <c r="V43" s="136">
        <v>85514</v>
      </c>
      <c r="W43" s="136">
        <f t="shared" si="5"/>
        <v>5885960.501428493</v>
      </c>
      <c r="X43" s="136">
        <v>2208978</v>
      </c>
      <c r="Y43" s="136">
        <v>3169046</v>
      </c>
      <c r="Z43" s="136">
        <v>412606</v>
      </c>
      <c r="AA43" s="136">
        <v>95330.5014284932</v>
      </c>
      <c r="AB43" s="136">
        <v>2174296</v>
      </c>
      <c r="AC43" s="136">
        <v>677</v>
      </c>
      <c r="AD43" s="136">
        <v>556174.612155473</v>
      </c>
      <c r="AE43" s="136">
        <f t="shared" si="6"/>
        <v>13406535.270303456</v>
      </c>
      <c r="AF43" s="136">
        <f t="shared" si="7"/>
        <v>650784</v>
      </c>
      <c r="AG43" s="136">
        <f t="shared" si="8"/>
        <v>616250</v>
      </c>
      <c r="AH43" s="136">
        <v>8312</v>
      </c>
      <c r="AI43" s="136">
        <v>567252</v>
      </c>
      <c r="AJ43" s="136">
        <v>39237</v>
      </c>
      <c r="AK43" s="136">
        <v>1449</v>
      </c>
      <c r="AL43" s="136">
        <v>34534</v>
      </c>
      <c r="AM43" s="136">
        <v>104582</v>
      </c>
      <c r="AN43" s="136">
        <f t="shared" si="9"/>
        <v>2800042.756773081</v>
      </c>
      <c r="AO43" s="136">
        <f t="shared" si="10"/>
        <v>801031.1925666895</v>
      </c>
      <c r="AP43" s="136">
        <v>324365.36056668946</v>
      </c>
      <c r="AQ43" s="136">
        <v>336557.832</v>
      </c>
      <c r="AR43" s="136">
        <v>109602</v>
      </c>
      <c r="AS43" s="136">
        <v>30506</v>
      </c>
      <c r="AT43" s="136">
        <f t="shared" si="11"/>
        <v>1125954.61671382</v>
      </c>
      <c r="AU43" s="136">
        <v>242311.788</v>
      </c>
      <c r="AV43" s="136">
        <v>722960.8287138201</v>
      </c>
      <c r="AW43" s="136">
        <v>160682</v>
      </c>
      <c r="AX43" s="136">
        <v>19100</v>
      </c>
      <c r="AY43" s="136">
        <f t="shared" si="12"/>
        <v>853956.9474925715</v>
      </c>
      <c r="AZ43" s="136">
        <v>281731</v>
      </c>
      <c r="BA43" s="136">
        <v>306338</v>
      </c>
      <c r="BB43" s="136">
        <v>220339</v>
      </c>
      <c r="BC43" s="136">
        <v>45548.94749257151</v>
      </c>
      <c r="BD43" s="136">
        <v>631944</v>
      </c>
      <c r="BE43" s="136">
        <v>0</v>
      </c>
      <c r="BF43" s="136">
        <v>56752.0348445271</v>
      </c>
      <c r="BG43" s="136">
        <f t="shared" si="13"/>
        <v>3507578.791617608</v>
      </c>
      <c r="BH43" s="136">
        <f aca="true" t="shared" si="91" ref="BH43:BO43">SUM(D43,AF43)</f>
        <v>2058999</v>
      </c>
      <c r="BI43" s="136">
        <f t="shared" si="91"/>
        <v>2014626</v>
      </c>
      <c r="BJ43" s="136">
        <f t="shared" si="91"/>
        <v>8312</v>
      </c>
      <c r="BK43" s="136">
        <f t="shared" si="91"/>
        <v>571903</v>
      </c>
      <c r="BL43" s="136">
        <f t="shared" si="91"/>
        <v>1432962</v>
      </c>
      <c r="BM43" s="136">
        <f t="shared" si="91"/>
        <v>1449</v>
      </c>
      <c r="BN43" s="136">
        <f t="shared" si="91"/>
        <v>44373</v>
      </c>
      <c r="BO43" s="137">
        <f t="shared" si="91"/>
        <v>104582</v>
      </c>
      <c r="BP43" s="136">
        <f aca="true" t="shared" si="92" ref="BP43:BW43">SUM(L43,AN43)</f>
        <v>14242188.414921064</v>
      </c>
      <c r="BQ43" s="136">
        <f t="shared" si="92"/>
        <v>4395635.967999999</v>
      </c>
      <c r="BR43" s="136">
        <f t="shared" si="92"/>
        <v>1695878.575</v>
      </c>
      <c r="BS43" s="136">
        <f t="shared" si="92"/>
        <v>2098075.393</v>
      </c>
      <c r="BT43" s="136">
        <f t="shared" si="92"/>
        <v>492402</v>
      </c>
      <c r="BU43" s="136">
        <f t="shared" si="92"/>
        <v>109280</v>
      </c>
      <c r="BV43" s="136">
        <f t="shared" si="92"/>
        <v>3001343.9979999997</v>
      </c>
      <c r="BW43" s="136">
        <f t="shared" si="92"/>
        <v>520761.963</v>
      </c>
      <c r="BX43" s="136">
        <f aca="true" t="shared" si="93" ref="BX43:CI43">SUM(T43,AV43)</f>
        <v>2160579.035</v>
      </c>
      <c r="BY43" s="136">
        <f t="shared" si="93"/>
        <v>320003</v>
      </c>
      <c r="BZ43" s="136">
        <f t="shared" si="93"/>
        <v>104614</v>
      </c>
      <c r="CA43" s="136">
        <f t="shared" si="93"/>
        <v>6739917.448921065</v>
      </c>
      <c r="CB43" s="136">
        <f t="shared" si="93"/>
        <v>2490709</v>
      </c>
      <c r="CC43" s="136">
        <f t="shared" si="93"/>
        <v>3475384</v>
      </c>
      <c r="CD43" s="136">
        <f t="shared" si="93"/>
        <v>632945</v>
      </c>
      <c r="CE43" s="136">
        <f t="shared" si="93"/>
        <v>140879.4489210647</v>
      </c>
      <c r="CF43" s="137">
        <f t="shared" si="93"/>
        <v>2806240</v>
      </c>
      <c r="CG43" s="136">
        <f t="shared" si="93"/>
        <v>677</v>
      </c>
      <c r="CH43" s="136">
        <f t="shared" si="93"/>
        <v>612926.6470000001</v>
      </c>
      <c r="CI43" s="136">
        <f t="shared" si="93"/>
        <v>16914114.061921064</v>
      </c>
    </row>
    <row r="44" spans="1:87" s="139" customFormat="1" ht="12" customHeight="1">
      <c r="A44" s="134" t="s">
        <v>373</v>
      </c>
      <c r="B44" s="135" t="s">
        <v>374</v>
      </c>
      <c r="C44" s="134" t="s">
        <v>285</v>
      </c>
      <c r="D44" s="136">
        <f t="shared" si="0"/>
        <v>4415878</v>
      </c>
      <c r="E44" s="136">
        <f t="shared" si="1"/>
        <v>4279622</v>
      </c>
      <c r="F44" s="136">
        <v>315</v>
      </c>
      <c r="G44" s="136">
        <v>2536357</v>
      </c>
      <c r="H44" s="136">
        <v>1699560</v>
      </c>
      <c r="I44" s="136">
        <v>43390</v>
      </c>
      <c r="J44" s="136">
        <v>136256</v>
      </c>
      <c r="K44" s="136">
        <v>377287</v>
      </c>
      <c r="L44" s="136">
        <f t="shared" si="2"/>
        <v>14939202</v>
      </c>
      <c r="M44" s="136">
        <f t="shared" si="3"/>
        <v>3023167</v>
      </c>
      <c r="N44" s="136">
        <v>1678498</v>
      </c>
      <c r="O44" s="136">
        <v>1078710</v>
      </c>
      <c r="P44" s="136">
        <v>177947</v>
      </c>
      <c r="Q44" s="136">
        <v>88012</v>
      </c>
      <c r="R44" s="136">
        <f t="shared" si="4"/>
        <v>3524841</v>
      </c>
      <c r="S44" s="136">
        <v>267543</v>
      </c>
      <c r="T44" s="136">
        <v>3015675</v>
      </c>
      <c r="U44" s="136">
        <v>241623</v>
      </c>
      <c r="V44" s="136">
        <v>17836</v>
      </c>
      <c r="W44" s="136">
        <f t="shared" si="5"/>
        <v>8342697</v>
      </c>
      <c r="X44" s="136">
        <v>3426344</v>
      </c>
      <c r="Y44" s="136">
        <v>4168695</v>
      </c>
      <c r="Z44" s="136">
        <v>600477</v>
      </c>
      <c r="AA44" s="136">
        <v>147181</v>
      </c>
      <c r="AB44" s="136">
        <v>506081</v>
      </c>
      <c r="AC44" s="136">
        <v>30661</v>
      </c>
      <c r="AD44" s="136">
        <v>625291</v>
      </c>
      <c r="AE44" s="136">
        <f t="shared" si="6"/>
        <v>19980371</v>
      </c>
      <c r="AF44" s="136">
        <f t="shared" si="7"/>
        <v>668042</v>
      </c>
      <c r="AG44" s="136">
        <f t="shared" si="8"/>
        <v>641544</v>
      </c>
      <c r="AH44" s="136">
        <v>1575</v>
      </c>
      <c r="AI44" s="136">
        <v>630381</v>
      </c>
      <c r="AJ44" s="136">
        <v>9358</v>
      </c>
      <c r="AK44" s="136">
        <v>230</v>
      </c>
      <c r="AL44" s="136">
        <v>26498</v>
      </c>
      <c r="AM44" s="136">
        <v>345975</v>
      </c>
      <c r="AN44" s="136">
        <f t="shared" si="9"/>
        <v>2664632</v>
      </c>
      <c r="AO44" s="136">
        <f t="shared" si="10"/>
        <v>683377</v>
      </c>
      <c r="AP44" s="136">
        <v>565041</v>
      </c>
      <c r="AQ44" s="136">
        <v>0</v>
      </c>
      <c r="AR44" s="136">
        <v>118336</v>
      </c>
      <c r="AS44" s="136">
        <v>0</v>
      </c>
      <c r="AT44" s="136">
        <f t="shared" si="11"/>
        <v>1278598</v>
      </c>
      <c r="AU44" s="136">
        <v>58937</v>
      </c>
      <c r="AV44" s="136">
        <v>1219661</v>
      </c>
      <c r="AW44" s="136">
        <v>0</v>
      </c>
      <c r="AX44" s="136">
        <v>0</v>
      </c>
      <c r="AY44" s="136">
        <f t="shared" si="12"/>
        <v>695632</v>
      </c>
      <c r="AZ44" s="136">
        <v>178556</v>
      </c>
      <c r="BA44" s="136">
        <v>425748</v>
      </c>
      <c r="BB44" s="136">
        <v>53857</v>
      </c>
      <c r="BC44" s="136">
        <v>37471</v>
      </c>
      <c r="BD44" s="136">
        <v>1038941</v>
      </c>
      <c r="BE44" s="136">
        <v>7025</v>
      </c>
      <c r="BF44" s="136">
        <v>148260</v>
      </c>
      <c r="BG44" s="136">
        <f t="shared" si="13"/>
        <v>3480934</v>
      </c>
      <c r="BH44" s="136">
        <f aca="true" t="shared" si="94" ref="BH44:BO44">SUM(D44,AF44)</f>
        <v>5083920</v>
      </c>
      <c r="BI44" s="136">
        <f t="shared" si="94"/>
        <v>4921166</v>
      </c>
      <c r="BJ44" s="136">
        <f t="shared" si="94"/>
        <v>1890</v>
      </c>
      <c r="BK44" s="136">
        <f t="shared" si="94"/>
        <v>3166738</v>
      </c>
      <c r="BL44" s="136">
        <f t="shared" si="94"/>
        <v>1708918</v>
      </c>
      <c r="BM44" s="136">
        <f t="shared" si="94"/>
        <v>43620</v>
      </c>
      <c r="BN44" s="136">
        <f t="shared" si="94"/>
        <v>162754</v>
      </c>
      <c r="BO44" s="137">
        <f t="shared" si="94"/>
        <v>723262</v>
      </c>
      <c r="BP44" s="136">
        <f aca="true" t="shared" si="95" ref="BP44:BW44">SUM(L44,AN44)</f>
        <v>17603834</v>
      </c>
      <c r="BQ44" s="136">
        <f t="shared" si="95"/>
        <v>3706544</v>
      </c>
      <c r="BR44" s="136">
        <f t="shared" si="95"/>
        <v>2243539</v>
      </c>
      <c r="BS44" s="136">
        <f t="shared" si="95"/>
        <v>1078710</v>
      </c>
      <c r="BT44" s="136">
        <f t="shared" si="95"/>
        <v>296283</v>
      </c>
      <c r="BU44" s="136">
        <f t="shared" si="95"/>
        <v>88012</v>
      </c>
      <c r="BV44" s="136">
        <f t="shared" si="95"/>
        <v>4803439</v>
      </c>
      <c r="BW44" s="136">
        <f t="shared" si="95"/>
        <v>326480</v>
      </c>
      <c r="BX44" s="136">
        <f aca="true" t="shared" si="96" ref="BX44:CI44">SUM(T44,AV44)</f>
        <v>4235336</v>
      </c>
      <c r="BY44" s="136">
        <f t="shared" si="96"/>
        <v>241623</v>
      </c>
      <c r="BZ44" s="136">
        <f t="shared" si="96"/>
        <v>17836</v>
      </c>
      <c r="CA44" s="136">
        <f t="shared" si="96"/>
        <v>9038329</v>
      </c>
      <c r="CB44" s="136">
        <f t="shared" si="96"/>
        <v>3604900</v>
      </c>
      <c r="CC44" s="136">
        <f t="shared" si="96"/>
        <v>4594443</v>
      </c>
      <c r="CD44" s="136">
        <f t="shared" si="96"/>
        <v>654334</v>
      </c>
      <c r="CE44" s="136">
        <f t="shared" si="96"/>
        <v>184652</v>
      </c>
      <c r="CF44" s="137">
        <f t="shared" si="96"/>
        <v>1545022</v>
      </c>
      <c r="CG44" s="136">
        <f t="shared" si="96"/>
        <v>37686</v>
      </c>
      <c r="CH44" s="136">
        <f t="shared" si="96"/>
        <v>773551</v>
      </c>
      <c r="CI44" s="136">
        <f t="shared" si="96"/>
        <v>23461305</v>
      </c>
    </row>
    <row r="45" spans="1:87" s="139" customFormat="1" ht="12" customHeight="1">
      <c r="A45" s="134" t="s">
        <v>541</v>
      </c>
      <c r="B45" s="135" t="s">
        <v>542</v>
      </c>
      <c r="C45" s="134" t="s">
        <v>543</v>
      </c>
      <c r="D45" s="136">
        <f t="shared" si="0"/>
        <v>960384</v>
      </c>
      <c r="E45" s="136">
        <f t="shared" si="1"/>
        <v>954395</v>
      </c>
      <c r="F45" s="136">
        <v>0</v>
      </c>
      <c r="G45" s="136">
        <v>933139</v>
      </c>
      <c r="H45" s="136">
        <v>17413</v>
      </c>
      <c r="I45" s="136">
        <v>3843</v>
      </c>
      <c r="J45" s="136">
        <v>5989</v>
      </c>
      <c r="K45" s="136">
        <v>80123</v>
      </c>
      <c r="L45" s="136">
        <f t="shared" si="2"/>
        <v>8147642</v>
      </c>
      <c r="M45" s="136">
        <f t="shared" si="3"/>
        <v>2500139</v>
      </c>
      <c r="N45" s="136">
        <v>979520</v>
      </c>
      <c r="O45" s="136">
        <v>909447</v>
      </c>
      <c r="P45" s="136">
        <v>544323</v>
      </c>
      <c r="Q45" s="136">
        <v>66849</v>
      </c>
      <c r="R45" s="136">
        <f t="shared" si="4"/>
        <v>2112468</v>
      </c>
      <c r="S45" s="136">
        <v>211046</v>
      </c>
      <c r="T45" s="136">
        <v>1795822</v>
      </c>
      <c r="U45" s="136">
        <v>105600</v>
      </c>
      <c r="V45" s="136">
        <v>47870</v>
      </c>
      <c r="W45" s="136">
        <f t="shared" si="5"/>
        <v>3484271</v>
      </c>
      <c r="X45" s="136">
        <v>1430673</v>
      </c>
      <c r="Y45" s="136">
        <v>1798664</v>
      </c>
      <c r="Z45" s="136">
        <v>189742</v>
      </c>
      <c r="AA45" s="136">
        <v>65192</v>
      </c>
      <c r="AB45" s="136">
        <v>2526977</v>
      </c>
      <c r="AC45" s="136">
        <v>2894</v>
      </c>
      <c r="AD45" s="136">
        <v>784596</v>
      </c>
      <c r="AE45" s="136">
        <f t="shared" si="6"/>
        <v>9892622</v>
      </c>
      <c r="AF45" s="136">
        <f t="shared" si="7"/>
        <v>87370</v>
      </c>
      <c r="AG45" s="136">
        <f t="shared" si="8"/>
        <v>85748</v>
      </c>
      <c r="AH45" s="136">
        <v>0</v>
      </c>
      <c r="AI45" s="136">
        <v>65549</v>
      </c>
      <c r="AJ45" s="136">
        <v>20199</v>
      </c>
      <c r="AK45" s="136">
        <v>0</v>
      </c>
      <c r="AL45" s="136">
        <v>1622</v>
      </c>
      <c r="AM45" s="136">
        <v>51454</v>
      </c>
      <c r="AN45" s="136">
        <f t="shared" si="9"/>
        <v>2092384</v>
      </c>
      <c r="AO45" s="136">
        <f t="shared" si="10"/>
        <v>360580</v>
      </c>
      <c r="AP45" s="136">
        <v>317908</v>
      </c>
      <c r="AQ45" s="136">
        <v>0</v>
      </c>
      <c r="AR45" s="136">
        <v>42672</v>
      </c>
      <c r="AS45" s="136">
        <v>0</v>
      </c>
      <c r="AT45" s="136">
        <f t="shared" si="11"/>
        <v>750331</v>
      </c>
      <c r="AU45" s="136">
        <v>81</v>
      </c>
      <c r="AV45" s="136">
        <v>750250</v>
      </c>
      <c r="AW45" s="136">
        <v>0</v>
      </c>
      <c r="AX45" s="136">
        <v>0</v>
      </c>
      <c r="AY45" s="136">
        <f t="shared" si="12"/>
        <v>976490</v>
      </c>
      <c r="AZ45" s="136">
        <v>84016</v>
      </c>
      <c r="BA45" s="136">
        <v>846210</v>
      </c>
      <c r="BB45" s="136">
        <v>8398</v>
      </c>
      <c r="BC45" s="136">
        <v>37866</v>
      </c>
      <c r="BD45" s="136">
        <v>683849</v>
      </c>
      <c r="BE45" s="136">
        <v>4983</v>
      </c>
      <c r="BF45" s="136">
        <v>138665</v>
      </c>
      <c r="BG45" s="136">
        <f t="shared" si="13"/>
        <v>2318419</v>
      </c>
      <c r="BH45" s="136">
        <f aca="true" t="shared" si="97" ref="BH45:BW45">SUM(D45,AF45)</f>
        <v>1047754</v>
      </c>
      <c r="BI45" s="136">
        <f t="shared" si="97"/>
        <v>1040143</v>
      </c>
      <c r="BJ45" s="136">
        <f t="shared" si="97"/>
        <v>0</v>
      </c>
      <c r="BK45" s="136">
        <f t="shared" si="97"/>
        <v>998688</v>
      </c>
      <c r="BL45" s="136">
        <f t="shared" si="97"/>
        <v>37612</v>
      </c>
      <c r="BM45" s="136">
        <f t="shared" si="97"/>
        <v>3843</v>
      </c>
      <c r="BN45" s="136">
        <f t="shared" si="97"/>
        <v>7611</v>
      </c>
      <c r="BO45" s="137">
        <f t="shared" si="97"/>
        <v>131577</v>
      </c>
      <c r="BP45" s="136">
        <f t="shared" si="97"/>
        <v>10240026</v>
      </c>
      <c r="BQ45" s="136">
        <f t="shared" si="97"/>
        <v>2860719</v>
      </c>
      <c r="BR45" s="136">
        <f t="shared" si="97"/>
        <v>1297428</v>
      </c>
      <c r="BS45" s="136">
        <f t="shared" si="97"/>
        <v>909447</v>
      </c>
      <c r="BT45" s="136">
        <f t="shared" si="97"/>
        <v>586995</v>
      </c>
      <c r="BU45" s="136">
        <f t="shared" si="97"/>
        <v>66849</v>
      </c>
      <c r="BV45" s="136">
        <f t="shared" si="97"/>
        <v>2862799</v>
      </c>
      <c r="BW45" s="136">
        <f t="shared" si="97"/>
        <v>211127</v>
      </c>
      <c r="BX45" s="136">
        <f aca="true" t="shared" si="98" ref="BX45:CE45">SUM(T45,AV45)</f>
        <v>2546072</v>
      </c>
      <c r="BY45" s="136">
        <f t="shared" si="98"/>
        <v>105600</v>
      </c>
      <c r="BZ45" s="136">
        <f t="shared" si="98"/>
        <v>47870</v>
      </c>
      <c r="CA45" s="136">
        <f t="shared" si="98"/>
        <v>4460761</v>
      </c>
      <c r="CB45" s="136">
        <f t="shared" si="98"/>
        <v>1514689</v>
      </c>
      <c r="CC45" s="136">
        <f t="shared" si="98"/>
        <v>2644874</v>
      </c>
      <c r="CD45" s="136">
        <f t="shared" si="98"/>
        <v>198140</v>
      </c>
      <c r="CE45" s="136">
        <f t="shared" si="98"/>
        <v>103058</v>
      </c>
      <c r="CF45" s="137">
        <f>SUM(AB45,BD45)</f>
        <v>3210826</v>
      </c>
      <c r="CG45" s="136">
        <f>SUM(AC45,BE45)</f>
        <v>7877</v>
      </c>
      <c r="CH45" s="136">
        <f>SUM(AD45,BF45)</f>
        <v>923261</v>
      </c>
      <c r="CI45" s="136">
        <f>SUM(AE45,BG45)</f>
        <v>12211041</v>
      </c>
    </row>
    <row r="46" spans="1:87" s="139" customFormat="1" ht="12" customHeight="1">
      <c r="A46" s="134" t="s">
        <v>544</v>
      </c>
      <c r="B46" s="135" t="s">
        <v>545</v>
      </c>
      <c r="C46" s="134" t="s">
        <v>546</v>
      </c>
      <c r="D46" s="136">
        <f t="shared" si="0"/>
        <v>3942134</v>
      </c>
      <c r="E46" s="136">
        <f t="shared" si="1"/>
        <v>3323168</v>
      </c>
      <c r="F46" s="136">
        <v>8466</v>
      </c>
      <c r="G46" s="136">
        <v>2392785</v>
      </c>
      <c r="H46" s="136">
        <v>507624</v>
      </c>
      <c r="I46" s="136">
        <v>414293</v>
      </c>
      <c r="J46" s="136">
        <v>618966</v>
      </c>
      <c r="K46" s="136">
        <v>922062</v>
      </c>
      <c r="L46" s="136">
        <f t="shared" si="2"/>
        <v>67482073</v>
      </c>
      <c r="M46" s="136">
        <f t="shared" si="3"/>
        <v>11445130</v>
      </c>
      <c r="N46" s="136">
        <v>5458099</v>
      </c>
      <c r="O46" s="136">
        <v>4433405</v>
      </c>
      <c r="P46" s="136">
        <v>1379706</v>
      </c>
      <c r="Q46" s="136">
        <v>173920</v>
      </c>
      <c r="R46" s="136">
        <f t="shared" si="4"/>
        <v>12399804</v>
      </c>
      <c r="S46" s="136">
        <v>2109205</v>
      </c>
      <c r="T46" s="136">
        <v>9510371</v>
      </c>
      <c r="U46" s="136">
        <v>780228</v>
      </c>
      <c r="V46" s="136">
        <v>69639</v>
      </c>
      <c r="W46" s="136">
        <f t="shared" si="5"/>
        <v>43546433</v>
      </c>
      <c r="X46" s="136">
        <v>23680109</v>
      </c>
      <c r="Y46" s="136">
        <v>16994739</v>
      </c>
      <c r="Z46" s="136">
        <v>1797841</v>
      </c>
      <c r="AA46" s="136">
        <v>1073744</v>
      </c>
      <c r="AB46" s="136">
        <v>12088861</v>
      </c>
      <c r="AC46" s="136">
        <v>21067</v>
      </c>
      <c r="AD46" s="136">
        <v>4197179</v>
      </c>
      <c r="AE46" s="136">
        <f t="shared" si="6"/>
        <v>75621386</v>
      </c>
      <c r="AF46" s="136">
        <f t="shared" si="7"/>
        <v>195373</v>
      </c>
      <c r="AG46" s="136">
        <f t="shared" si="8"/>
        <v>193591</v>
      </c>
      <c r="AH46" s="136">
        <v>0</v>
      </c>
      <c r="AI46" s="136">
        <v>188372</v>
      </c>
      <c r="AJ46" s="136">
        <v>0</v>
      </c>
      <c r="AK46" s="136">
        <v>5219</v>
      </c>
      <c r="AL46" s="136">
        <v>1782</v>
      </c>
      <c r="AM46" s="136">
        <v>11331</v>
      </c>
      <c r="AN46" s="136">
        <f t="shared" si="9"/>
        <v>9587571</v>
      </c>
      <c r="AO46" s="136">
        <f t="shared" si="10"/>
        <v>2092128</v>
      </c>
      <c r="AP46" s="136">
        <v>890771</v>
      </c>
      <c r="AQ46" s="136">
        <v>412776</v>
      </c>
      <c r="AR46" s="136">
        <v>788581</v>
      </c>
      <c r="AS46" s="136">
        <v>0</v>
      </c>
      <c r="AT46" s="136">
        <f t="shared" si="11"/>
        <v>3405681</v>
      </c>
      <c r="AU46" s="136">
        <v>356797</v>
      </c>
      <c r="AV46" s="136">
        <v>3048884</v>
      </c>
      <c r="AW46" s="136">
        <v>0</v>
      </c>
      <c r="AX46" s="136">
        <v>6949</v>
      </c>
      <c r="AY46" s="136">
        <f t="shared" si="12"/>
        <v>4073793</v>
      </c>
      <c r="AZ46" s="136">
        <v>2087404</v>
      </c>
      <c r="BA46" s="136">
        <v>1652519</v>
      </c>
      <c r="BB46" s="136">
        <v>232651</v>
      </c>
      <c r="BC46" s="136">
        <v>101219</v>
      </c>
      <c r="BD46" s="136">
        <v>2601701</v>
      </c>
      <c r="BE46" s="136">
        <v>9020</v>
      </c>
      <c r="BF46" s="136">
        <v>498826</v>
      </c>
      <c r="BG46" s="136">
        <f t="shared" si="13"/>
        <v>10281770</v>
      </c>
      <c r="BH46" s="136">
        <f aca="true" t="shared" si="99" ref="BH46:BV46">SUM(D46,AF46)</f>
        <v>4137507</v>
      </c>
      <c r="BI46" s="136">
        <f t="shared" si="99"/>
        <v>3516759</v>
      </c>
      <c r="BJ46" s="136">
        <f t="shared" si="99"/>
        <v>8466</v>
      </c>
      <c r="BK46" s="136">
        <f t="shared" si="99"/>
        <v>2581157</v>
      </c>
      <c r="BL46" s="136">
        <f t="shared" si="99"/>
        <v>507624</v>
      </c>
      <c r="BM46" s="136">
        <f t="shared" si="99"/>
        <v>419512</v>
      </c>
      <c r="BN46" s="136">
        <f t="shared" si="99"/>
        <v>620748</v>
      </c>
      <c r="BO46" s="137">
        <f t="shared" si="99"/>
        <v>933393</v>
      </c>
      <c r="BP46" s="136">
        <f t="shared" si="99"/>
        <v>77069644</v>
      </c>
      <c r="BQ46" s="136">
        <f t="shared" si="99"/>
        <v>13537258</v>
      </c>
      <c r="BR46" s="136">
        <f t="shared" si="99"/>
        <v>6348870</v>
      </c>
      <c r="BS46" s="136">
        <f t="shared" si="99"/>
        <v>4846181</v>
      </c>
      <c r="BT46" s="136">
        <f t="shared" si="99"/>
        <v>2168287</v>
      </c>
      <c r="BU46" s="136">
        <f t="shared" si="99"/>
        <v>173920</v>
      </c>
      <c r="BV46" s="136">
        <f t="shared" si="99"/>
        <v>15805485</v>
      </c>
      <c r="BW46" s="136">
        <f aca="true" t="shared" si="100" ref="BW46:CI46">SUM(S46,AU46)</f>
        <v>2466002</v>
      </c>
      <c r="BX46" s="136">
        <f t="shared" si="100"/>
        <v>12559255</v>
      </c>
      <c r="BY46" s="136">
        <f t="shared" si="100"/>
        <v>780228</v>
      </c>
      <c r="BZ46" s="136">
        <f t="shared" si="100"/>
        <v>76588</v>
      </c>
      <c r="CA46" s="136">
        <f t="shared" si="100"/>
        <v>47620226</v>
      </c>
      <c r="CB46" s="136">
        <f t="shared" si="100"/>
        <v>25767513</v>
      </c>
      <c r="CC46" s="136">
        <f t="shared" si="100"/>
        <v>18647258</v>
      </c>
      <c r="CD46" s="136">
        <f t="shared" si="100"/>
        <v>2030492</v>
      </c>
      <c r="CE46" s="136">
        <f t="shared" si="100"/>
        <v>1174963</v>
      </c>
      <c r="CF46" s="137">
        <f t="shared" si="100"/>
        <v>14690562</v>
      </c>
      <c r="CG46" s="136">
        <f t="shared" si="100"/>
        <v>30087</v>
      </c>
      <c r="CH46" s="136">
        <f t="shared" si="100"/>
        <v>4696005</v>
      </c>
      <c r="CI46" s="136">
        <f t="shared" si="100"/>
        <v>85903156</v>
      </c>
    </row>
    <row r="47" spans="1:87" s="139" customFormat="1" ht="12" customHeight="1">
      <c r="A47" s="134" t="s">
        <v>547</v>
      </c>
      <c r="B47" s="135" t="s">
        <v>548</v>
      </c>
      <c r="C47" s="134" t="s">
        <v>549</v>
      </c>
      <c r="D47" s="136">
        <f t="shared" si="0"/>
        <v>177576</v>
      </c>
      <c r="E47" s="136">
        <f t="shared" si="1"/>
        <v>78687</v>
      </c>
      <c r="F47" s="136">
        <v>0</v>
      </c>
      <c r="G47" s="136">
        <v>2562</v>
      </c>
      <c r="H47" s="136">
        <v>76125</v>
      </c>
      <c r="I47" s="136">
        <v>0</v>
      </c>
      <c r="J47" s="136">
        <v>98889</v>
      </c>
      <c r="K47" s="136">
        <v>162539</v>
      </c>
      <c r="L47" s="136">
        <f t="shared" si="2"/>
        <v>9878844</v>
      </c>
      <c r="M47" s="136">
        <f t="shared" si="3"/>
        <v>1773426</v>
      </c>
      <c r="N47" s="136">
        <v>730774</v>
      </c>
      <c r="O47" s="136">
        <v>745535</v>
      </c>
      <c r="P47" s="136">
        <v>280902</v>
      </c>
      <c r="Q47" s="136">
        <v>16215</v>
      </c>
      <c r="R47" s="136">
        <f t="shared" si="4"/>
        <v>2094427</v>
      </c>
      <c r="S47" s="136">
        <v>83989</v>
      </c>
      <c r="T47" s="136">
        <v>1805509</v>
      </c>
      <c r="U47" s="136">
        <v>204929</v>
      </c>
      <c r="V47" s="136">
        <v>6121</v>
      </c>
      <c r="W47" s="136">
        <f t="shared" si="5"/>
        <v>5986841</v>
      </c>
      <c r="X47" s="136">
        <v>2219557</v>
      </c>
      <c r="Y47" s="136">
        <v>3574854</v>
      </c>
      <c r="Z47" s="136">
        <v>80824</v>
      </c>
      <c r="AA47" s="136">
        <v>111606</v>
      </c>
      <c r="AB47" s="136">
        <v>2327189</v>
      </c>
      <c r="AC47" s="136">
        <v>18029</v>
      </c>
      <c r="AD47" s="136">
        <v>741797</v>
      </c>
      <c r="AE47" s="136">
        <f t="shared" si="6"/>
        <v>10798217</v>
      </c>
      <c r="AF47" s="136">
        <f t="shared" si="7"/>
        <v>15629</v>
      </c>
      <c r="AG47" s="136">
        <f t="shared" si="8"/>
        <v>15629</v>
      </c>
      <c r="AH47" s="136">
        <v>0</v>
      </c>
      <c r="AI47" s="136">
        <v>15629</v>
      </c>
      <c r="AJ47" s="136">
        <v>0</v>
      </c>
      <c r="AK47" s="136">
        <v>0</v>
      </c>
      <c r="AL47" s="136">
        <v>0</v>
      </c>
      <c r="AM47" s="136">
        <v>0</v>
      </c>
      <c r="AN47" s="136">
        <f t="shared" si="9"/>
        <v>2805074</v>
      </c>
      <c r="AO47" s="136">
        <f t="shared" si="10"/>
        <v>482705</v>
      </c>
      <c r="AP47" s="136">
        <v>410638</v>
      </c>
      <c r="AQ47" s="136">
        <v>0</v>
      </c>
      <c r="AR47" s="136">
        <v>72067</v>
      </c>
      <c r="AS47" s="136">
        <v>0</v>
      </c>
      <c r="AT47" s="136">
        <f t="shared" si="11"/>
        <v>1463031</v>
      </c>
      <c r="AU47" s="136">
        <v>1310</v>
      </c>
      <c r="AV47" s="136">
        <v>1461197</v>
      </c>
      <c r="AW47" s="136">
        <v>524</v>
      </c>
      <c r="AX47" s="136">
        <v>0</v>
      </c>
      <c r="AY47" s="136">
        <f t="shared" si="12"/>
        <v>859338</v>
      </c>
      <c r="AZ47" s="136">
        <v>433987</v>
      </c>
      <c r="BA47" s="136">
        <v>389993</v>
      </c>
      <c r="BB47" s="136">
        <v>3567</v>
      </c>
      <c r="BC47" s="136">
        <v>31791</v>
      </c>
      <c r="BD47" s="136">
        <v>1383845</v>
      </c>
      <c r="BE47" s="136">
        <v>0</v>
      </c>
      <c r="BF47" s="136">
        <v>180590</v>
      </c>
      <c r="BG47" s="136">
        <f t="shared" si="13"/>
        <v>3001293</v>
      </c>
      <c r="BH47" s="136">
        <f aca="true" t="shared" si="101" ref="BH47:BO47">SUM(D47,AF47)</f>
        <v>193205</v>
      </c>
      <c r="BI47" s="136">
        <f t="shared" si="101"/>
        <v>94316</v>
      </c>
      <c r="BJ47" s="136">
        <f t="shared" si="101"/>
        <v>0</v>
      </c>
      <c r="BK47" s="136">
        <f t="shared" si="101"/>
        <v>18191</v>
      </c>
      <c r="BL47" s="136">
        <f t="shared" si="101"/>
        <v>76125</v>
      </c>
      <c r="BM47" s="136">
        <f t="shared" si="101"/>
        <v>0</v>
      </c>
      <c r="BN47" s="136">
        <f t="shared" si="101"/>
        <v>98889</v>
      </c>
      <c r="BO47" s="137">
        <f t="shared" si="101"/>
        <v>162539</v>
      </c>
      <c r="BP47" s="136">
        <f aca="true" t="shared" si="102" ref="BP47:BW47">SUM(L47,AN47)</f>
        <v>12683918</v>
      </c>
      <c r="BQ47" s="136">
        <f t="shared" si="102"/>
        <v>2256131</v>
      </c>
      <c r="BR47" s="136">
        <f t="shared" si="102"/>
        <v>1141412</v>
      </c>
      <c r="BS47" s="136">
        <f t="shared" si="102"/>
        <v>745535</v>
      </c>
      <c r="BT47" s="136">
        <f t="shared" si="102"/>
        <v>352969</v>
      </c>
      <c r="BU47" s="136">
        <f t="shared" si="102"/>
        <v>16215</v>
      </c>
      <c r="BV47" s="136">
        <f t="shared" si="102"/>
        <v>3557458</v>
      </c>
      <c r="BW47" s="136">
        <f t="shared" si="102"/>
        <v>85299</v>
      </c>
      <c r="BX47" s="136">
        <f aca="true" t="shared" si="103" ref="BX47:CI47">SUM(T47,AV47)</f>
        <v>3266706</v>
      </c>
      <c r="BY47" s="136">
        <f t="shared" si="103"/>
        <v>205453</v>
      </c>
      <c r="BZ47" s="136">
        <f t="shared" si="103"/>
        <v>6121</v>
      </c>
      <c r="CA47" s="136">
        <f t="shared" si="103"/>
        <v>6846179</v>
      </c>
      <c r="CB47" s="136">
        <f t="shared" si="103"/>
        <v>2653544</v>
      </c>
      <c r="CC47" s="136">
        <f t="shared" si="103"/>
        <v>3964847</v>
      </c>
      <c r="CD47" s="136">
        <f t="shared" si="103"/>
        <v>84391</v>
      </c>
      <c r="CE47" s="136">
        <f t="shared" si="103"/>
        <v>143397</v>
      </c>
      <c r="CF47" s="137">
        <f t="shared" si="103"/>
        <v>3711034</v>
      </c>
      <c r="CG47" s="136">
        <f t="shared" si="103"/>
        <v>18029</v>
      </c>
      <c r="CH47" s="136">
        <f t="shared" si="103"/>
        <v>922387</v>
      </c>
      <c r="CI47" s="136">
        <f t="shared" si="103"/>
        <v>13799510</v>
      </c>
    </row>
    <row r="48" spans="1:87" s="139" customFormat="1" ht="12" customHeight="1">
      <c r="A48" s="134" t="s">
        <v>337</v>
      </c>
      <c r="B48" s="135" t="s">
        <v>555</v>
      </c>
      <c r="C48" s="134" t="s">
        <v>475</v>
      </c>
      <c r="D48" s="136">
        <f t="shared" si="0"/>
        <v>4116286</v>
      </c>
      <c r="E48" s="136">
        <f t="shared" si="1"/>
        <v>4038241</v>
      </c>
      <c r="F48" s="136">
        <v>38642</v>
      </c>
      <c r="G48" s="136">
        <v>3687614</v>
      </c>
      <c r="H48" s="136">
        <v>266878</v>
      </c>
      <c r="I48" s="136">
        <v>45107</v>
      </c>
      <c r="J48" s="136">
        <v>78045</v>
      </c>
      <c r="K48" s="136">
        <v>154282</v>
      </c>
      <c r="L48" s="136">
        <f t="shared" si="2"/>
        <v>17826387</v>
      </c>
      <c r="M48" s="136">
        <f t="shared" si="3"/>
        <v>5126015</v>
      </c>
      <c r="N48" s="136">
        <v>1697914</v>
      </c>
      <c r="O48" s="136">
        <v>2430176</v>
      </c>
      <c r="P48" s="136">
        <v>876321</v>
      </c>
      <c r="Q48" s="136">
        <v>121604</v>
      </c>
      <c r="R48" s="136">
        <f t="shared" si="4"/>
        <v>3827263</v>
      </c>
      <c r="S48" s="136">
        <v>434474</v>
      </c>
      <c r="T48" s="136">
        <v>3045575</v>
      </c>
      <c r="U48" s="136">
        <v>347214</v>
      </c>
      <c r="V48" s="136">
        <v>77437</v>
      </c>
      <c r="W48" s="136">
        <f t="shared" si="5"/>
        <v>8789433</v>
      </c>
      <c r="X48" s="136">
        <v>3500013</v>
      </c>
      <c r="Y48" s="136">
        <v>4239702</v>
      </c>
      <c r="Z48" s="136">
        <v>253285</v>
      </c>
      <c r="AA48" s="136">
        <v>796433</v>
      </c>
      <c r="AB48" s="136">
        <v>2436471</v>
      </c>
      <c r="AC48" s="136">
        <v>6239</v>
      </c>
      <c r="AD48" s="136">
        <v>1843929</v>
      </c>
      <c r="AE48" s="136">
        <f t="shared" si="6"/>
        <v>23786602</v>
      </c>
      <c r="AF48" s="136">
        <f t="shared" si="7"/>
        <v>1531496</v>
      </c>
      <c r="AG48" s="136">
        <f t="shared" si="8"/>
        <v>1512290</v>
      </c>
      <c r="AH48" s="136">
        <v>26840</v>
      </c>
      <c r="AI48" s="136">
        <v>1465482</v>
      </c>
      <c r="AJ48" s="136">
        <v>0</v>
      </c>
      <c r="AK48" s="136">
        <v>19968</v>
      </c>
      <c r="AL48" s="136">
        <v>19206</v>
      </c>
      <c r="AM48" s="136">
        <v>0</v>
      </c>
      <c r="AN48" s="136">
        <f t="shared" si="9"/>
        <v>4260220</v>
      </c>
      <c r="AO48" s="136">
        <f t="shared" si="10"/>
        <v>1011562</v>
      </c>
      <c r="AP48" s="136">
        <v>510357</v>
      </c>
      <c r="AQ48" s="136">
        <v>209253</v>
      </c>
      <c r="AR48" s="136">
        <v>278144</v>
      </c>
      <c r="AS48" s="136">
        <v>13808</v>
      </c>
      <c r="AT48" s="136">
        <f t="shared" si="11"/>
        <v>1760295</v>
      </c>
      <c r="AU48" s="136">
        <v>64314</v>
      </c>
      <c r="AV48" s="136">
        <v>1683427</v>
      </c>
      <c r="AW48" s="136">
        <v>12554</v>
      </c>
      <c r="AX48" s="136">
        <v>21043</v>
      </c>
      <c r="AY48" s="136">
        <f t="shared" si="12"/>
        <v>1465139</v>
      </c>
      <c r="AZ48" s="136">
        <v>160555</v>
      </c>
      <c r="BA48" s="136">
        <v>1231250</v>
      </c>
      <c r="BB48" s="136">
        <v>32585</v>
      </c>
      <c r="BC48" s="136">
        <v>40749</v>
      </c>
      <c r="BD48" s="136">
        <v>797428</v>
      </c>
      <c r="BE48" s="136">
        <v>2181</v>
      </c>
      <c r="BF48" s="136">
        <v>726959</v>
      </c>
      <c r="BG48" s="136">
        <f t="shared" si="13"/>
        <v>6518675</v>
      </c>
      <c r="BH48" s="136">
        <f aca="true" t="shared" si="104" ref="BH48:BV48">SUM(D48,AF48)</f>
        <v>5647782</v>
      </c>
      <c r="BI48" s="136">
        <f t="shared" si="104"/>
        <v>5550531</v>
      </c>
      <c r="BJ48" s="136">
        <f t="shared" si="104"/>
        <v>65482</v>
      </c>
      <c r="BK48" s="136">
        <f t="shared" si="104"/>
        <v>5153096</v>
      </c>
      <c r="BL48" s="136">
        <f t="shared" si="104"/>
        <v>266878</v>
      </c>
      <c r="BM48" s="136">
        <f t="shared" si="104"/>
        <v>65075</v>
      </c>
      <c r="BN48" s="136">
        <f t="shared" si="104"/>
        <v>97251</v>
      </c>
      <c r="BO48" s="137">
        <f t="shared" si="104"/>
        <v>154282</v>
      </c>
      <c r="BP48" s="136">
        <f t="shared" si="104"/>
        <v>22086607</v>
      </c>
      <c r="BQ48" s="136">
        <f t="shared" si="104"/>
        <v>6137577</v>
      </c>
      <c r="BR48" s="136">
        <f t="shared" si="104"/>
        <v>2208271</v>
      </c>
      <c r="BS48" s="136">
        <f t="shared" si="104"/>
        <v>2639429</v>
      </c>
      <c r="BT48" s="136">
        <f t="shared" si="104"/>
        <v>1154465</v>
      </c>
      <c r="BU48" s="136">
        <f t="shared" si="104"/>
        <v>135412</v>
      </c>
      <c r="BV48" s="136">
        <f t="shared" si="104"/>
        <v>5587558</v>
      </c>
      <c r="BW48" s="136">
        <f aca="true" t="shared" si="105" ref="BW48:CF48">SUM(S48,AU48)</f>
        <v>498788</v>
      </c>
      <c r="BX48" s="136">
        <f aca="true" t="shared" si="106" ref="BX48:BZ49">SUM(T48,AV48)</f>
        <v>4729002</v>
      </c>
      <c r="BY48" s="136">
        <f t="shared" si="106"/>
        <v>359768</v>
      </c>
      <c r="BZ48" s="136">
        <f t="shared" si="106"/>
        <v>98480</v>
      </c>
      <c r="CA48" s="136">
        <f t="shared" si="105"/>
        <v>10254572</v>
      </c>
      <c r="CB48" s="136">
        <f t="shared" si="105"/>
        <v>3660568</v>
      </c>
      <c r="CC48" s="136">
        <f t="shared" si="105"/>
        <v>5470952</v>
      </c>
      <c r="CD48" s="136">
        <f t="shared" si="105"/>
        <v>285870</v>
      </c>
      <c r="CE48" s="136">
        <f t="shared" si="105"/>
        <v>837182</v>
      </c>
      <c r="CF48" s="137">
        <f t="shared" si="105"/>
        <v>3233899</v>
      </c>
      <c r="CG48" s="136">
        <f aca="true" t="shared" si="107" ref="CG48:CI49">SUM(AC48,BE48)</f>
        <v>8420</v>
      </c>
      <c r="CH48" s="136">
        <f t="shared" si="107"/>
        <v>2570888</v>
      </c>
      <c r="CI48" s="136">
        <f t="shared" si="107"/>
        <v>30305277</v>
      </c>
    </row>
    <row r="49" spans="1:87" s="139" customFormat="1" ht="12" customHeight="1">
      <c r="A49" s="134" t="s">
        <v>556</v>
      </c>
      <c r="B49" s="135" t="s">
        <v>557</v>
      </c>
      <c r="C49" s="134" t="s">
        <v>558</v>
      </c>
      <c r="D49" s="136">
        <f t="shared" si="0"/>
        <v>2401447</v>
      </c>
      <c r="E49" s="136">
        <f t="shared" si="1"/>
        <v>2398258</v>
      </c>
      <c r="F49" s="136">
        <v>44105</v>
      </c>
      <c r="G49" s="136">
        <v>1388311</v>
      </c>
      <c r="H49" s="136">
        <v>964997</v>
      </c>
      <c r="I49" s="136">
        <v>845</v>
      </c>
      <c r="J49" s="136">
        <v>3189</v>
      </c>
      <c r="K49" s="136">
        <v>223794</v>
      </c>
      <c r="L49" s="136">
        <f t="shared" si="2"/>
        <v>17979715</v>
      </c>
      <c r="M49" s="136">
        <f t="shared" si="3"/>
        <v>5080518</v>
      </c>
      <c r="N49" s="136">
        <v>1728741</v>
      </c>
      <c r="O49" s="136">
        <v>1981434</v>
      </c>
      <c r="P49" s="136">
        <v>1261263</v>
      </c>
      <c r="Q49" s="136">
        <v>109080</v>
      </c>
      <c r="R49" s="136">
        <f t="shared" si="4"/>
        <v>4920490</v>
      </c>
      <c r="S49" s="136">
        <v>586268</v>
      </c>
      <c r="T49" s="136">
        <v>3836201</v>
      </c>
      <c r="U49" s="136">
        <v>498021</v>
      </c>
      <c r="V49" s="136">
        <v>15599</v>
      </c>
      <c r="W49" s="136">
        <f t="shared" si="5"/>
        <v>7948127</v>
      </c>
      <c r="X49" s="136">
        <v>3255778</v>
      </c>
      <c r="Y49" s="136">
        <v>4011666</v>
      </c>
      <c r="Z49" s="136">
        <v>386818</v>
      </c>
      <c r="AA49" s="136">
        <v>293865</v>
      </c>
      <c r="AB49" s="136">
        <v>6278487</v>
      </c>
      <c r="AC49" s="136">
        <v>14981</v>
      </c>
      <c r="AD49" s="136">
        <v>1233903</v>
      </c>
      <c r="AE49" s="136">
        <f t="shared" si="6"/>
        <v>21615065</v>
      </c>
      <c r="AF49" s="136">
        <f t="shared" si="7"/>
        <v>582148</v>
      </c>
      <c r="AG49" s="136">
        <f t="shared" si="8"/>
        <v>560643</v>
      </c>
      <c r="AH49" s="136">
        <v>19110</v>
      </c>
      <c r="AI49" s="136">
        <v>56533</v>
      </c>
      <c r="AJ49" s="136">
        <v>0</v>
      </c>
      <c r="AK49" s="136">
        <v>485000</v>
      </c>
      <c r="AL49" s="136">
        <v>21505</v>
      </c>
      <c r="AM49" s="136">
        <v>57069</v>
      </c>
      <c r="AN49" s="136">
        <f t="shared" si="9"/>
        <v>3011321</v>
      </c>
      <c r="AO49" s="136">
        <f t="shared" si="10"/>
        <v>644279</v>
      </c>
      <c r="AP49" s="136">
        <v>495688</v>
      </c>
      <c r="AQ49" s="136">
        <v>0</v>
      </c>
      <c r="AR49" s="136">
        <v>148591</v>
      </c>
      <c r="AS49" s="136">
        <v>0</v>
      </c>
      <c r="AT49" s="136">
        <f t="shared" si="11"/>
        <v>1265576</v>
      </c>
      <c r="AU49" s="136">
        <v>794</v>
      </c>
      <c r="AV49" s="136">
        <v>1144752</v>
      </c>
      <c r="AW49" s="136">
        <v>120030</v>
      </c>
      <c r="AX49" s="136">
        <v>0</v>
      </c>
      <c r="AY49" s="136">
        <f t="shared" si="12"/>
        <v>1095920</v>
      </c>
      <c r="AZ49" s="136">
        <v>252383</v>
      </c>
      <c r="BA49" s="136">
        <v>783884</v>
      </c>
      <c r="BB49" s="136">
        <v>16905</v>
      </c>
      <c r="BC49" s="136">
        <v>42748</v>
      </c>
      <c r="BD49" s="136">
        <v>1954827</v>
      </c>
      <c r="BE49" s="136">
        <v>5546</v>
      </c>
      <c r="BF49" s="136">
        <v>257479</v>
      </c>
      <c r="BG49" s="136">
        <f t="shared" si="13"/>
        <v>3850948</v>
      </c>
      <c r="BH49" s="136">
        <f aca="true" t="shared" si="108" ref="BH49:BW49">SUM(D49,AF49)</f>
        <v>2983595</v>
      </c>
      <c r="BI49" s="136">
        <f t="shared" si="108"/>
        <v>2958901</v>
      </c>
      <c r="BJ49" s="136">
        <f t="shared" si="108"/>
        <v>63215</v>
      </c>
      <c r="BK49" s="136">
        <f t="shared" si="108"/>
        <v>1444844</v>
      </c>
      <c r="BL49" s="136">
        <f t="shared" si="108"/>
        <v>964997</v>
      </c>
      <c r="BM49" s="136">
        <f t="shared" si="108"/>
        <v>485845</v>
      </c>
      <c r="BN49" s="136">
        <f t="shared" si="108"/>
        <v>24694</v>
      </c>
      <c r="BO49" s="137">
        <f t="shared" si="108"/>
        <v>280863</v>
      </c>
      <c r="BP49" s="136">
        <f t="shared" si="108"/>
        <v>20991036</v>
      </c>
      <c r="BQ49" s="136">
        <f t="shared" si="108"/>
        <v>5724797</v>
      </c>
      <c r="BR49" s="136">
        <f t="shared" si="108"/>
        <v>2224429</v>
      </c>
      <c r="BS49" s="136">
        <f t="shared" si="108"/>
        <v>1981434</v>
      </c>
      <c r="BT49" s="136">
        <f t="shared" si="108"/>
        <v>1409854</v>
      </c>
      <c r="BU49" s="136">
        <f t="shared" si="108"/>
        <v>109080</v>
      </c>
      <c r="BV49" s="136">
        <f t="shared" si="108"/>
        <v>6186066</v>
      </c>
      <c r="BW49" s="136">
        <f t="shared" si="108"/>
        <v>587062</v>
      </c>
      <c r="BX49" s="136">
        <f t="shared" si="106"/>
        <v>4980953</v>
      </c>
      <c r="BY49" s="136">
        <f t="shared" si="106"/>
        <v>618051</v>
      </c>
      <c r="BZ49" s="136">
        <f t="shared" si="106"/>
        <v>15599</v>
      </c>
      <c r="CA49" s="136">
        <f aca="true" t="shared" si="109" ref="CA49:CF49">SUM(W49,AY49)</f>
        <v>9044047</v>
      </c>
      <c r="CB49" s="136">
        <f t="shared" si="109"/>
        <v>3508161</v>
      </c>
      <c r="CC49" s="136">
        <f t="shared" si="109"/>
        <v>4795550</v>
      </c>
      <c r="CD49" s="136">
        <f t="shared" si="109"/>
        <v>403723</v>
      </c>
      <c r="CE49" s="136">
        <f t="shared" si="109"/>
        <v>336613</v>
      </c>
      <c r="CF49" s="137">
        <f t="shared" si="109"/>
        <v>8233314</v>
      </c>
      <c r="CG49" s="136">
        <f t="shared" si="107"/>
        <v>20527</v>
      </c>
      <c r="CH49" s="136">
        <f t="shared" si="107"/>
        <v>1491382</v>
      </c>
      <c r="CI49" s="136">
        <f t="shared" si="107"/>
        <v>25466013</v>
      </c>
    </row>
    <row r="50" spans="1:87" s="139" customFormat="1" ht="12" customHeight="1">
      <c r="A50" s="134" t="s">
        <v>562</v>
      </c>
      <c r="B50" s="135" t="s">
        <v>563</v>
      </c>
      <c r="C50" s="134" t="s">
        <v>475</v>
      </c>
      <c r="D50" s="136">
        <f t="shared" si="0"/>
        <v>2065717</v>
      </c>
      <c r="E50" s="136">
        <f t="shared" si="1"/>
        <v>2059822</v>
      </c>
      <c r="F50" s="136">
        <v>0</v>
      </c>
      <c r="G50" s="136">
        <v>2036218</v>
      </c>
      <c r="H50" s="136">
        <v>19998</v>
      </c>
      <c r="I50" s="136">
        <v>3606</v>
      </c>
      <c r="J50" s="136">
        <v>5895</v>
      </c>
      <c r="K50" s="136">
        <v>0</v>
      </c>
      <c r="L50" s="136">
        <f t="shared" si="2"/>
        <v>13891873</v>
      </c>
      <c r="M50" s="136">
        <f t="shared" si="3"/>
        <v>5536530</v>
      </c>
      <c r="N50" s="136">
        <v>1662392</v>
      </c>
      <c r="O50" s="136">
        <v>1894801</v>
      </c>
      <c r="P50" s="136">
        <v>1886812</v>
      </c>
      <c r="Q50" s="136">
        <v>92525</v>
      </c>
      <c r="R50" s="136">
        <f t="shared" si="4"/>
        <v>2475853</v>
      </c>
      <c r="S50" s="136">
        <v>499351</v>
      </c>
      <c r="T50" s="136">
        <v>1843038</v>
      </c>
      <c r="U50" s="136">
        <v>133464</v>
      </c>
      <c r="V50" s="136">
        <v>77164</v>
      </c>
      <c r="W50" s="136">
        <f t="shared" si="5"/>
        <v>5792596</v>
      </c>
      <c r="X50" s="136">
        <v>2144548</v>
      </c>
      <c r="Y50" s="136">
        <v>3206592</v>
      </c>
      <c r="Z50" s="136">
        <v>224078</v>
      </c>
      <c r="AA50" s="136">
        <v>217378</v>
      </c>
      <c r="AB50" s="136">
        <v>1539495</v>
      </c>
      <c r="AC50" s="136">
        <v>9730</v>
      </c>
      <c r="AD50" s="136">
        <v>1057293</v>
      </c>
      <c r="AE50" s="136">
        <f t="shared" si="6"/>
        <v>17014883</v>
      </c>
      <c r="AF50" s="136">
        <f t="shared" si="7"/>
        <v>27440</v>
      </c>
      <c r="AG50" s="136">
        <f t="shared" si="8"/>
        <v>22610</v>
      </c>
      <c r="AH50" s="136">
        <v>0</v>
      </c>
      <c r="AI50" s="136">
        <v>22610</v>
      </c>
      <c r="AJ50" s="136">
        <v>0</v>
      </c>
      <c r="AK50" s="136">
        <v>0</v>
      </c>
      <c r="AL50" s="136">
        <v>4830</v>
      </c>
      <c r="AM50" s="136">
        <v>0</v>
      </c>
      <c r="AN50" s="136">
        <f t="shared" si="9"/>
        <v>2625765</v>
      </c>
      <c r="AO50" s="136">
        <f t="shared" si="10"/>
        <v>687126</v>
      </c>
      <c r="AP50" s="136">
        <v>391704</v>
      </c>
      <c r="AQ50" s="136">
        <v>90429</v>
      </c>
      <c r="AR50" s="136">
        <v>204993</v>
      </c>
      <c r="AS50" s="136">
        <v>0</v>
      </c>
      <c r="AT50" s="136">
        <f t="shared" si="11"/>
        <v>1080583</v>
      </c>
      <c r="AU50" s="136">
        <v>48000</v>
      </c>
      <c r="AV50" s="136">
        <v>1032583</v>
      </c>
      <c r="AW50" s="136">
        <v>0</v>
      </c>
      <c r="AX50" s="136">
        <v>3941</v>
      </c>
      <c r="AY50" s="136">
        <f t="shared" si="12"/>
        <v>850354</v>
      </c>
      <c r="AZ50" s="136">
        <v>340755</v>
      </c>
      <c r="BA50" s="136">
        <v>466471</v>
      </c>
      <c r="BB50" s="136">
        <v>6857</v>
      </c>
      <c r="BC50" s="136">
        <v>36271</v>
      </c>
      <c r="BD50" s="136">
        <v>466410</v>
      </c>
      <c r="BE50" s="136">
        <v>3761</v>
      </c>
      <c r="BF50" s="136">
        <v>51779</v>
      </c>
      <c r="BG50" s="136">
        <f t="shared" si="13"/>
        <v>2704984</v>
      </c>
      <c r="BH50" s="136">
        <f aca="true" t="shared" si="110" ref="BH50:BO50">SUM(D50,AF50)</f>
        <v>2093157</v>
      </c>
      <c r="BI50" s="136">
        <f t="shared" si="110"/>
        <v>2082432</v>
      </c>
      <c r="BJ50" s="136">
        <f t="shared" si="110"/>
        <v>0</v>
      </c>
      <c r="BK50" s="136">
        <f t="shared" si="110"/>
        <v>2058828</v>
      </c>
      <c r="BL50" s="136">
        <f t="shared" si="110"/>
        <v>19998</v>
      </c>
      <c r="BM50" s="136">
        <f t="shared" si="110"/>
        <v>3606</v>
      </c>
      <c r="BN50" s="136">
        <f t="shared" si="110"/>
        <v>10725</v>
      </c>
      <c r="BO50" s="137">
        <f t="shared" si="110"/>
        <v>0</v>
      </c>
      <c r="BP50" s="136">
        <f aca="true" t="shared" si="111" ref="BP50:BW50">SUM(L50,AN50)</f>
        <v>16517638</v>
      </c>
      <c r="BQ50" s="136">
        <f t="shared" si="111"/>
        <v>6223656</v>
      </c>
      <c r="BR50" s="136">
        <f t="shared" si="111"/>
        <v>2054096</v>
      </c>
      <c r="BS50" s="136">
        <f t="shared" si="111"/>
        <v>1985230</v>
      </c>
      <c r="BT50" s="136">
        <f t="shared" si="111"/>
        <v>2091805</v>
      </c>
      <c r="BU50" s="136">
        <f t="shared" si="111"/>
        <v>92525</v>
      </c>
      <c r="BV50" s="136">
        <f t="shared" si="111"/>
        <v>3556436</v>
      </c>
      <c r="BW50" s="136">
        <f t="shared" si="111"/>
        <v>547351</v>
      </c>
      <c r="BX50" s="136">
        <f aca="true" t="shared" si="112" ref="BX50:CI50">SUM(T50,AV50)</f>
        <v>2875621</v>
      </c>
      <c r="BY50" s="136">
        <f t="shared" si="112"/>
        <v>133464</v>
      </c>
      <c r="BZ50" s="136">
        <f t="shared" si="112"/>
        <v>81105</v>
      </c>
      <c r="CA50" s="136">
        <f t="shared" si="112"/>
        <v>6642950</v>
      </c>
      <c r="CB50" s="136">
        <f t="shared" si="112"/>
        <v>2485303</v>
      </c>
      <c r="CC50" s="136">
        <f t="shared" si="112"/>
        <v>3673063</v>
      </c>
      <c r="CD50" s="136">
        <f t="shared" si="112"/>
        <v>230935</v>
      </c>
      <c r="CE50" s="136">
        <f t="shared" si="112"/>
        <v>253649</v>
      </c>
      <c r="CF50" s="137">
        <f t="shared" si="112"/>
        <v>2005905</v>
      </c>
      <c r="CG50" s="136">
        <f t="shared" si="112"/>
        <v>13491</v>
      </c>
      <c r="CH50" s="136">
        <f t="shared" si="112"/>
        <v>1109072</v>
      </c>
      <c r="CI50" s="136">
        <f t="shared" si="112"/>
        <v>19719867</v>
      </c>
    </row>
    <row r="51" spans="1:87" s="139" customFormat="1" ht="12" customHeight="1">
      <c r="A51" s="134" t="s">
        <v>567</v>
      </c>
      <c r="B51" s="135" t="s">
        <v>569</v>
      </c>
      <c r="C51" s="134" t="s">
        <v>570</v>
      </c>
      <c r="D51" s="136">
        <f t="shared" si="0"/>
        <v>1161486</v>
      </c>
      <c r="E51" s="136">
        <f t="shared" si="1"/>
        <v>1145675</v>
      </c>
      <c r="F51" s="136">
        <v>0</v>
      </c>
      <c r="G51" s="136">
        <v>466214</v>
      </c>
      <c r="H51" s="136">
        <v>660828</v>
      </c>
      <c r="I51" s="136">
        <v>18633</v>
      </c>
      <c r="J51" s="136">
        <v>15811</v>
      </c>
      <c r="K51" s="136">
        <v>65032</v>
      </c>
      <c r="L51" s="136">
        <f t="shared" si="2"/>
        <v>11900329</v>
      </c>
      <c r="M51" s="136">
        <f t="shared" si="3"/>
        <v>3226919</v>
      </c>
      <c r="N51" s="136">
        <v>1009614</v>
      </c>
      <c r="O51" s="136">
        <v>1694349</v>
      </c>
      <c r="P51" s="136">
        <v>455156</v>
      </c>
      <c r="Q51" s="136">
        <v>67800</v>
      </c>
      <c r="R51" s="136">
        <f t="shared" si="4"/>
        <v>1674418</v>
      </c>
      <c r="S51" s="136">
        <v>454647</v>
      </c>
      <c r="T51" s="136">
        <v>1048141</v>
      </c>
      <c r="U51" s="136">
        <v>171630</v>
      </c>
      <c r="V51" s="136">
        <v>68455</v>
      </c>
      <c r="W51" s="136">
        <f t="shared" si="5"/>
        <v>6927612</v>
      </c>
      <c r="X51" s="136">
        <v>2934116</v>
      </c>
      <c r="Y51" s="136">
        <v>3521717</v>
      </c>
      <c r="Z51" s="136">
        <v>428001</v>
      </c>
      <c r="AA51" s="136">
        <v>43778</v>
      </c>
      <c r="AB51" s="136">
        <v>1091888</v>
      </c>
      <c r="AC51" s="136">
        <v>2925</v>
      </c>
      <c r="AD51" s="136">
        <v>811392</v>
      </c>
      <c r="AE51" s="136">
        <f t="shared" si="6"/>
        <v>13873207</v>
      </c>
      <c r="AF51" s="136">
        <f t="shared" si="7"/>
        <v>3623</v>
      </c>
      <c r="AG51" s="136">
        <f t="shared" si="8"/>
        <v>3623</v>
      </c>
      <c r="AH51" s="136">
        <v>0</v>
      </c>
      <c r="AI51" s="136">
        <v>3623</v>
      </c>
      <c r="AJ51" s="136">
        <v>0</v>
      </c>
      <c r="AK51" s="136">
        <v>0</v>
      </c>
      <c r="AL51" s="136">
        <v>0</v>
      </c>
      <c r="AM51" s="136">
        <v>0</v>
      </c>
      <c r="AN51" s="136">
        <f t="shared" si="9"/>
        <v>2578653</v>
      </c>
      <c r="AO51" s="136">
        <f t="shared" si="10"/>
        <v>419261</v>
      </c>
      <c r="AP51" s="136">
        <v>272524</v>
      </c>
      <c r="AQ51" s="136">
        <v>0</v>
      </c>
      <c r="AR51" s="136">
        <v>146737</v>
      </c>
      <c r="AS51" s="136">
        <v>0</v>
      </c>
      <c r="AT51" s="136">
        <f t="shared" si="11"/>
        <v>1055022</v>
      </c>
      <c r="AU51" s="136">
        <v>9518</v>
      </c>
      <c r="AV51" s="136">
        <v>1045504</v>
      </c>
      <c r="AW51" s="136">
        <v>0</v>
      </c>
      <c r="AX51" s="136">
        <v>0</v>
      </c>
      <c r="AY51" s="136">
        <f t="shared" si="12"/>
        <v>1102281</v>
      </c>
      <c r="AZ51" s="136">
        <v>495801</v>
      </c>
      <c r="BA51" s="136">
        <v>488193</v>
      </c>
      <c r="BB51" s="136">
        <v>61887</v>
      </c>
      <c r="BC51" s="136">
        <v>56400</v>
      </c>
      <c r="BD51" s="136">
        <v>747437</v>
      </c>
      <c r="BE51" s="136">
        <v>2089</v>
      </c>
      <c r="BF51" s="136">
        <v>178076</v>
      </c>
      <c r="BG51" s="136">
        <f t="shared" si="13"/>
        <v>2760352</v>
      </c>
      <c r="BH51" s="136">
        <f aca="true" t="shared" si="113" ref="BH51:BO51">SUM(D51,AF51)</f>
        <v>1165109</v>
      </c>
      <c r="BI51" s="136">
        <f t="shared" si="113"/>
        <v>1149298</v>
      </c>
      <c r="BJ51" s="136">
        <f t="shared" si="113"/>
        <v>0</v>
      </c>
      <c r="BK51" s="136">
        <f t="shared" si="113"/>
        <v>469837</v>
      </c>
      <c r="BL51" s="136">
        <f t="shared" si="113"/>
        <v>660828</v>
      </c>
      <c r="BM51" s="136">
        <f t="shared" si="113"/>
        <v>18633</v>
      </c>
      <c r="BN51" s="136">
        <f t="shared" si="113"/>
        <v>15811</v>
      </c>
      <c r="BO51" s="137">
        <f t="shared" si="113"/>
        <v>65032</v>
      </c>
      <c r="BP51" s="136">
        <f aca="true" t="shared" si="114" ref="BP51:CE51">SUM(L51,AN51)</f>
        <v>14478982</v>
      </c>
      <c r="BQ51" s="136">
        <f t="shared" si="114"/>
        <v>3646180</v>
      </c>
      <c r="BR51" s="136">
        <f t="shared" si="114"/>
        <v>1282138</v>
      </c>
      <c r="BS51" s="136">
        <f t="shared" si="114"/>
        <v>1694349</v>
      </c>
      <c r="BT51" s="136">
        <f t="shared" si="114"/>
        <v>601893</v>
      </c>
      <c r="BU51" s="136">
        <f t="shared" si="114"/>
        <v>67800</v>
      </c>
      <c r="BV51" s="136">
        <f t="shared" si="114"/>
        <v>2729440</v>
      </c>
      <c r="BW51" s="136">
        <f t="shared" si="114"/>
        <v>464165</v>
      </c>
      <c r="BX51" s="136">
        <f t="shared" si="114"/>
        <v>2093645</v>
      </c>
      <c r="BY51" s="136">
        <f t="shared" si="114"/>
        <v>171630</v>
      </c>
      <c r="BZ51" s="136">
        <f t="shared" si="114"/>
        <v>68455</v>
      </c>
      <c r="CA51" s="136">
        <f t="shared" si="114"/>
        <v>8029893</v>
      </c>
      <c r="CB51" s="136">
        <f t="shared" si="114"/>
        <v>3429917</v>
      </c>
      <c r="CC51" s="136">
        <f t="shared" si="114"/>
        <v>4009910</v>
      </c>
      <c r="CD51" s="136">
        <f t="shared" si="114"/>
        <v>489888</v>
      </c>
      <c r="CE51" s="136">
        <f t="shared" si="114"/>
        <v>100178</v>
      </c>
      <c r="CF51" s="137">
        <f aca="true" t="shared" si="115" ref="CF51:CI53">SUM(AB51,BD51)</f>
        <v>1839325</v>
      </c>
      <c r="CG51" s="136">
        <f t="shared" si="115"/>
        <v>5014</v>
      </c>
      <c r="CH51" s="136">
        <f t="shared" si="115"/>
        <v>989468</v>
      </c>
      <c r="CI51" s="136">
        <f t="shared" si="115"/>
        <v>16633559</v>
      </c>
    </row>
    <row r="52" spans="1:87" s="139" customFormat="1" ht="12" customHeight="1">
      <c r="A52" s="134" t="s">
        <v>341</v>
      </c>
      <c r="B52" s="135" t="s">
        <v>342</v>
      </c>
      <c r="C52" s="134" t="s">
        <v>285</v>
      </c>
      <c r="D52" s="136">
        <f t="shared" si="0"/>
        <v>5252585</v>
      </c>
      <c r="E52" s="136">
        <f t="shared" si="1"/>
        <v>5205707</v>
      </c>
      <c r="F52" s="136">
        <v>4200</v>
      </c>
      <c r="G52" s="136">
        <v>3607409</v>
      </c>
      <c r="H52" s="136">
        <v>1048167</v>
      </c>
      <c r="I52" s="136">
        <v>545931</v>
      </c>
      <c r="J52" s="136">
        <v>46878</v>
      </c>
      <c r="K52" s="136">
        <v>251624</v>
      </c>
      <c r="L52" s="136">
        <f t="shared" si="2"/>
        <v>15731412</v>
      </c>
      <c r="M52" s="136">
        <f t="shared" si="3"/>
        <v>3511926</v>
      </c>
      <c r="N52" s="136">
        <v>1264755</v>
      </c>
      <c r="O52" s="136">
        <v>170378</v>
      </c>
      <c r="P52" s="136">
        <v>1916052</v>
      </c>
      <c r="Q52" s="136">
        <v>160741</v>
      </c>
      <c r="R52" s="136">
        <f t="shared" si="4"/>
        <v>4934442</v>
      </c>
      <c r="S52" s="136">
        <v>441672</v>
      </c>
      <c r="T52" s="136">
        <v>4094671</v>
      </c>
      <c r="U52" s="136">
        <v>398099</v>
      </c>
      <c r="V52" s="136">
        <v>76377</v>
      </c>
      <c r="W52" s="136">
        <f t="shared" si="5"/>
        <v>7207753</v>
      </c>
      <c r="X52" s="136">
        <v>3116108</v>
      </c>
      <c r="Y52" s="136">
        <v>3693837</v>
      </c>
      <c r="Z52" s="136">
        <v>280906</v>
      </c>
      <c r="AA52" s="136">
        <v>116902</v>
      </c>
      <c r="AB52" s="136">
        <v>3245579</v>
      </c>
      <c r="AC52" s="136">
        <v>914</v>
      </c>
      <c r="AD52" s="136">
        <v>676109</v>
      </c>
      <c r="AE52" s="136">
        <f t="shared" si="6"/>
        <v>21660106</v>
      </c>
      <c r="AF52" s="136">
        <f t="shared" si="7"/>
        <v>1140358</v>
      </c>
      <c r="AG52" s="136">
        <f t="shared" si="8"/>
        <v>1091036</v>
      </c>
      <c r="AH52" s="136">
        <v>0</v>
      </c>
      <c r="AI52" s="136">
        <v>1091036</v>
      </c>
      <c r="AJ52" s="136">
        <v>0</v>
      </c>
      <c r="AK52" s="136">
        <v>0</v>
      </c>
      <c r="AL52" s="136">
        <v>49322</v>
      </c>
      <c r="AM52" s="136">
        <v>216493</v>
      </c>
      <c r="AN52" s="136">
        <f t="shared" si="9"/>
        <v>3833469</v>
      </c>
      <c r="AO52" s="136">
        <f t="shared" si="10"/>
        <v>978646</v>
      </c>
      <c r="AP52" s="136">
        <v>476092</v>
      </c>
      <c r="AQ52" s="136">
        <v>134820</v>
      </c>
      <c r="AR52" s="136">
        <v>346067</v>
      </c>
      <c r="AS52" s="136">
        <v>21667</v>
      </c>
      <c r="AT52" s="136">
        <f t="shared" si="11"/>
        <v>1760369</v>
      </c>
      <c r="AU52" s="136">
        <v>68433</v>
      </c>
      <c r="AV52" s="136">
        <v>1474602</v>
      </c>
      <c r="AW52" s="136">
        <v>217334</v>
      </c>
      <c r="AX52" s="136">
        <v>0</v>
      </c>
      <c r="AY52" s="136">
        <f t="shared" si="12"/>
        <v>1094454</v>
      </c>
      <c r="AZ52" s="136">
        <v>503875</v>
      </c>
      <c r="BA52" s="136">
        <v>368029</v>
      </c>
      <c r="BB52" s="136">
        <v>116681</v>
      </c>
      <c r="BC52" s="136">
        <v>105869</v>
      </c>
      <c r="BD52" s="136">
        <v>1141977</v>
      </c>
      <c r="BE52" s="136">
        <v>0</v>
      </c>
      <c r="BF52" s="136">
        <v>269194</v>
      </c>
      <c r="BG52" s="136">
        <f t="shared" si="13"/>
        <v>5243021</v>
      </c>
      <c r="BH52" s="136">
        <f aca="true" t="shared" si="116" ref="BH52:BQ53">SUM(D52,AF52)</f>
        <v>6392943</v>
      </c>
      <c r="BI52" s="136">
        <f t="shared" si="116"/>
        <v>6296743</v>
      </c>
      <c r="BJ52" s="136">
        <f t="shared" si="116"/>
        <v>4200</v>
      </c>
      <c r="BK52" s="136">
        <f t="shared" si="116"/>
        <v>4698445</v>
      </c>
      <c r="BL52" s="136">
        <f t="shared" si="116"/>
        <v>1048167</v>
      </c>
      <c r="BM52" s="136">
        <f t="shared" si="116"/>
        <v>545931</v>
      </c>
      <c r="BN52" s="136">
        <f t="shared" si="116"/>
        <v>96200</v>
      </c>
      <c r="BO52" s="137">
        <f t="shared" si="116"/>
        <v>468117</v>
      </c>
      <c r="BP52" s="136">
        <f t="shared" si="116"/>
        <v>19564881</v>
      </c>
      <c r="BQ52" s="136">
        <f t="shared" si="116"/>
        <v>4490572</v>
      </c>
      <c r="BR52" s="136">
        <f aca="true" t="shared" si="117" ref="BR52:CA53">SUM(N52,AP52)</f>
        <v>1740847</v>
      </c>
      <c r="BS52" s="136">
        <f t="shared" si="117"/>
        <v>305198</v>
      </c>
      <c r="BT52" s="136">
        <f t="shared" si="117"/>
        <v>2262119</v>
      </c>
      <c r="BU52" s="136">
        <f t="shared" si="117"/>
        <v>182408</v>
      </c>
      <c r="BV52" s="136">
        <f t="shared" si="117"/>
        <v>6694811</v>
      </c>
      <c r="BW52" s="136">
        <f t="shared" si="117"/>
        <v>510105</v>
      </c>
      <c r="BX52" s="136">
        <f t="shared" si="117"/>
        <v>5569273</v>
      </c>
      <c r="BY52" s="136">
        <f t="shared" si="117"/>
        <v>615433</v>
      </c>
      <c r="BZ52" s="136">
        <f t="shared" si="117"/>
        <v>76377</v>
      </c>
      <c r="CA52" s="136">
        <f t="shared" si="117"/>
        <v>8302207</v>
      </c>
      <c r="CB52" s="136">
        <f aca="true" t="shared" si="118" ref="CB52:CE53">SUM(X52,AZ52)</f>
        <v>3619983</v>
      </c>
      <c r="CC52" s="136">
        <f t="shared" si="118"/>
        <v>4061866</v>
      </c>
      <c r="CD52" s="136">
        <f t="shared" si="118"/>
        <v>397587</v>
      </c>
      <c r="CE52" s="136">
        <f t="shared" si="118"/>
        <v>222771</v>
      </c>
      <c r="CF52" s="137">
        <f t="shared" si="115"/>
        <v>4387556</v>
      </c>
      <c r="CG52" s="136">
        <f t="shared" si="115"/>
        <v>914</v>
      </c>
      <c r="CH52" s="136">
        <f t="shared" si="115"/>
        <v>945303</v>
      </c>
      <c r="CI52" s="136">
        <f t="shared" si="115"/>
        <v>26903127</v>
      </c>
    </row>
    <row r="53" spans="1:87" s="139" customFormat="1" ht="12" customHeight="1">
      <c r="A53" s="134" t="s">
        <v>581</v>
      </c>
      <c r="B53" s="135" t="s">
        <v>582</v>
      </c>
      <c r="C53" s="134" t="s">
        <v>475</v>
      </c>
      <c r="D53" s="136">
        <f t="shared" si="0"/>
        <v>1320668</v>
      </c>
      <c r="E53" s="136">
        <f t="shared" si="1"/>
        <v>1282924</v>
      </c>
      <c r="F53" s="136">
        <v>0</v>
      </c>
      <c r="G53" s="136">
        <v>544128</v>
      </c>
      <c r="H53" s="136">
        <v>66470</v>
      </c>
      <c r="I53" s="136">
        <v>672326</v>
      </c>
      <c r="J53" s="136">
        <v>37744</v>
      </c>
      <c r="K53" s="136">
        <v>40326</v>
      </c>
      <c r="L53" s="136">
        <f t="shared" si="2"/>
        <v>13025679</v>
      </c>
      <c r="M53" s="136">
        <f t="shared" si="3"/>
        <v>3060732</v>
      </c>
      <c r="N53" s="136">
        <v>1490072</v>
      </c>
      <c r="O53" s="136">
        <v>651289</v>
      </c>
      <c r="P53" s="136">
        <v>865149</v>
      </c>
      <c r="Q53" s="136">
        <v>54222</v>
      </c>
      <c r="R53" s="136">
        <f t="shared" si="4"/>
        <v>4078382</v>
      </c>
      <c r="S53" s="136">
        <v>234631</v>
      </c>
      <c r="T53" s="136">
        <v>3662268</v>
      </c>
      <c r="U53" s="136">
        <v>181483</v>
      </c>
      <c r="V53" s="136">
        <v>21376</v>
      </c>
      <c r="W53" s="136">
        <f t="shared" si="5"/>
        <v>5857067</v>
      </c>
      <c r="X53" s="136">
        <v>2958290</v>
      </c>
      <c r="Y53" s="136">
        <v>2201033</v>
      </c>
      <c r="Z53" s="136">
        <v>424958</v>
      </c>
      <c r="AA53" s="136">
        <v>272786</v>
      </c>
      <c r="AB53" s="136">
        <v>4798641</v>
      </c>
      <c r="AC53" s="136">
        <v>8122</v>
      </c>
      <c r="AD53" s="136">
        <v>1111115</v>
      </c>
      <c r="AE53" s="136">
        <f t="shared" si="6"/>
        <v>15457462</v>
      </c>
      <c r="AF53" s="136">
        <f t="shared" si="7"/>
        <v>312591</v>
      </c>
      <c r="AG53" s="136">
        <f t="shared" si="8"/>
        <v>312591</v>
      </c>
      <c r="AH53" s="136">
        <v>0</v>
      </c>
      <c r="AI53" s="136">
        <v>296587</v>
      </c>
      <c r="AJ53" s="136">
        <v>0</v>
      </c>
      <c r="AK53" s="136">
        <v>16004</v>
      </c>
      <c r="AL53" s="136">
        <v>0</v>
      </c>
      <c r="AM53" s="136">
        <v>53973</v>
      </c>
      <c r="AN53" s="136">
        <f t="shared" si="9"/>
        <v>888244</v>
      </c>
      <c r="AO53" s="136">
        <f t="shared" si="10"/>
        <v>179398</v>
      </c>
      <c r="AP53" s="136">
        <v>155173</v>
      </c>
      <c r="AQ53" s="136">
        <v>1124</v>
      </c>
      <c r="AR53" s="136">
        <v>23101</v>
      </c>
      <c r="AS53" s="136">
        <v>0</v>
      </c>
      <c r="AT53" s="136">
        <f t="shared" si="11"/>
        <v>269807</v>
      </c>
      <c r="AU53" s="136">
        <v>0</v>
      </c>
      <c r="AV53" s="136">
        <v>269807</v>
      </c>
      <c r="AW53" s="136">
        <v>0</v>
      </c>
      <c r="AX53" s="136">
        <v>3200</v>
      </c>
      <c r="AY53" s="136">
        <f t="shared" si="12"/>
        <v>435829</v>
      </c>
      <c r="AZ53" s="136">
        <v>435</v>
      </c>
      <c r="BA53" s="136">
        <v>348659</v>
      </c>
      <c r="BB53" s="136">
        <v>47879</v>
      </c>
      <c r="BC53" s="136">
        <v>38856</v>
      </c>
      <c r="BD53" s="136">
        <v>519754</v>
      </c>
      <c r="BE53" s="136">
        <v>10</v>
      </c>
      <c r="BF53" s="136">
        <v>74251</v>
      </c>
      <c r="BG53" s="136">
        <f t="shared" si="13"/>
        <v>1275086</v>
      </c>
      <c r="BH53" s="136">
        <f t="shared" si="116"/>
        <v>1633259</v>
      </c>
      <c r="BI53" s="136">
        <f t="shared" si="116"/>
        <v>1595515</v>
      </c>
      <c r="BJ53" s="136">
        <f t="shared" si="116"/>
        <v>0</v>
      </c>
      <c r="BK53" s="136">
        <f t="shared" si="116"/>
        <v>840715</v>
      </c>
      <c r="BL53" s="136">
        <f t="shared" si="116"/>
        <v>66470</v>
      </c>
      <c r="BM53" s="136">
        <f t="shared" si="116"/>
        <v>688330</v>
      </c>
      <c r="BN53" s="136">
        <f t="shared" si="116"/>
        <v>37744</v>
      </c>
      <c r="BO53" s="137">
        <f t="shared" si="116"/>
        <v>94299</v>
      </c>
      <c r="BP53" s="136">
        <f t="shared" si="116"/>
        <v>13913923</v>
      </c>
      <c r="BQ53" s="136">
        <f t="shared" si="116"/>
        <v>3240130</v>
      </c>
      <c r="BR53" s="136">
        <f t="shared" si="117"/>
        <v>1645245</v>
      </c>
      <c r="BS53" s="136">
        <f t="shared" si="117"/>
        <v>652413</v>
      </c>
      <c r="BT53" s="136">
        <f t="shared" si="117"/>
        <v>888250</v>
      </c>
      <c r="BU53" s="136">
        <f t="shared" si="117"/>
        <v>54222</v>
      </c>
      <c r="BV53" s="136">
        <f t="shared" si="117"/>
        <v>4348189</v>
      </c>
      <c r="BW53" s="136">
        <f t="shared" si="117"/>
        <v>234631</v>
      </c>
      <c r="BX53" s="136">
        <f t="shared" si="117"/>
        <v>3932075</v>
      </c>
      <c r="BY53" s="136">
        <f t="shared" si="117"/>
        <v>181483</v>
      </c>
      <c r="BZ53" s="136">
        <f t="shared" si="117"/>
        <v>24576</v>
      </c>
      <c r="CA53" s="136">
        <f t="shared" si="117"/>
        <v>6292896</v>
      </c>
      <c r="CB53" s="136">
        <f t="shared" si="118"/>
        <v>2958725</v>
      </c>
      <c r="CC53" s="136">
        <f t="shared" si="118"/>
        <v>2549692</v>
      </c>
      <c r="CD53" s="136">
        <f t="shared" si="118"/>
        <v>472837</v>
      </c>
      <c r="CE53" s="136">
        <f t="shared" si="118"/>
        <v>311642</v>
      </c>
      <c r="CF53" s="137">
        <f t="shared" si="115"/>
        <v>5318395</v>
      </c>
      <c r="CG53" s="136">
        <f t="shared" si="115"/>
        <v>8132</v>
      </c>
      <c r="CH53" s="136">
        <f t="shared" si="115"/>
        <v>1185366</v>
      </c>
      <c r="CI53" s="136">
        <f t="shared" si="115"/>
        <v>16732548</v>
      </c>
    </row>
    <row r="54" spans="1:87" s="133" customFormat="1" ht="12" customHeight="1">
      <c r="A54" s="129" t="s">
        <v>584</v>
      </c>
      <c r="B54" s="130" t="s">
        <v>585</v>
      </c>
      <c r="C54" s="129" t="s">
        <v>285</v>
      </c>
      <c r="D54" s="131">
        <f>SUM($D$7:$D$53)</f>
        <v>191549423</v>
      </c>
      <c r="E54" s="131">
        <f>SUM($E$7:$E$53)</f>
        <v>186767692</v>
      </c>
      <c r="F54" s="131">
        <f>SUM($F$7:$F$53)</f>
        <v>1175731</v>
      </c>
      <c r="G54" s="131">
        <f>SUM($G$7:$G$53)</f>
        <v>157111265</v>
      </c>
      <c r="H54" s="131">
        <f>SUM($H$7:$H$53)</f>
        <v>23322884</v>
      </c>
      <c r="I54" s="131">
        <f>SUM($I$7:$I$53)</f>
        <v>5157812</v>
      </c>
      <c r="J54" s="131">
        <f>SUM($J$7:$J$53)</f>
        <v>4781731</v>
      </c>
      <c r="K54" s="131">
        <f>SUM($K$7:$K$53)</f>
        <v>20230397</v>
      </c>
      <c r="L54" s="131">
        <f>SUM($L$7:$L$53)</f>
        <v>1484779232.658148</v>
      </c>
      <c r="M54" s="131">
        <f>SUM($M$7:$M$53)</f>
        <v>438448222.7754333</v>
      </c>
      <c r="N54" s="131">
        <f>SUM($N$7:$N$53)</f>
        <v>153072784.2144333</v>
      </c>
      <c r="O54" s="131">
        <f>SUM($O$7:$O$53)</f>
        <v>201790615.561</v>
      </c>
      <c r="P54" s="131">
        <f>SUM($P$7:$P$53)</f>
        <v>77185032</v>
      </c>
      <c r="Q54" s="131">
        <f>SUM($Q$7:$Q$53)</f>
        <v>6399791</v>
      </c>
      <c r="R54" s="131">
        <f>SUM($R$7:$R$53)</f>
        <v>368248470.3812862</v>
      </c>
      <c r="S54" s="131">
        <f>SUM($S$7:$S$53)</f>
        <v>61618218.175</v>
      </c>
      <c r="T54" s="131">
        <f>SUM($T$7:$T$53)</f>
        <v>271937608.2062862</v>
      </c>
      <c r="U54" s="131">
        <f>SUM($U$7:$U$53)</f>
        <v>34692644</v>
      </c>
      <c r="V54" s="131">
        <f>SUM($V$7:$V$53)</f>
        <v>8066450</v>
      </c>
      <c r="W54" s="131">
        <f>SUM($W$7:$W$53)</f>
        <v>668739402.5014285</v>
      </c>
      <c r="X54" s="131">
        <f>SUM($X$7:$X$53)</f>
        <v>305141902</v>
      </c>
      <c r="Y54" s="131">
        <f>SUM($Y$7:$Y$53)</f>
        <v>298754539</v>
      </c>
      <c r="Z54" s="131">
        <f>SUM($Z$7:$Z$53)</f>
        <v>42674551</v>
      </c>
      <c r="AA54" s="131">
        <f>SUM($AA$7:$AA$53)</f>
        <v>22168410.501428492</v>
      </c>
      <c r="AB54" s="131">
        <f>SUM($AB$7:$AB$53)</f>
        <v>236950211</v>
      </c>
      <c r="AC54" s="131">
        <f>SUM($AC$7:$AC$53)</f>
        <v>1276687</v>
      </c>
      <c r="AD54" s="131">
        <f>SUM($AD$7:$AD$53)</f>
        <v>114043274.61215547</v>
      </c>
      <c r="AE54" s="131">
        <f>SUM($AE$7:$AE$53)</f>
        <v>1790371930.2703035</v>
      </c>
      <c r="AF54" s="131">
        <f>SUM($AF$7:$AF$53)</f>
        <v>24772448</v>
      </c>
      <c r="AG54" s="131">
        <f>SUM($AG$7:$AG$53)</f>
        <v>24430351</v>
      </c>
      <c r="AH54" s="131">
        <f>SUM($AH$7:$AH$53)</f>
        <v>266802</v>
      </c>
      <c r="AI54" s="131">
        <f>SUM($AI$7:$AI$53)</f>
        <v>22146640</v>
      </c>
      <c r="AJ54" s="131">
        <f>SUM($AJ$7:$AJ$53)</f>
        <v>689794</v>
      </c>
      <c r="AK54" s="131">
        <f>SUM($AK$7:$AK$53)</f>
        <v>1327115</v>
      </c>
      <c r="AL54" s="131">
        <f>SUM($AL$7:$AL$53)</f>
        <v>342097</v>
      </c>
      <c r="AM54" s="131">
        <f>SUM($AM$7:$AM$53)</f>
        <v>5387322</v>
      </c>
      <c r="AN54" s="131">
        <f>SUM($AN$7:$AN$53)</f>
        <v>185089321.75677308</v>
      </c>
      <c r="AO54" s="131">
        <f>SUM($AO$7:$AO$53)</f>
        <v>45325965.19256669</v>
      </c>
      <c r="AP54" s="131">
        <f>SUM($AP$7:$AP$53)</f>
        <v>26438351.36056669</v>
      </c>
      <c r="AQ54" s="131">
        <f>SUM($AQ$7:$AQ$53)</f>
        <v>7317653.832</v>
      </c>
      <c r="AR54" s="131">
        <f>SUM($AR$7:$AR$53)</f>
        <v>11127862</v>
      </c>
      <c r="AS54" s="131">
        <f>SUM($AS$7:$AS$53)</f>
        <v>442098</v>
      </c>
      <c r="AT54" s="131">
        <f>SUM($AT$7:$AT$53)</f>
        <v>66731251.61671382</v>
      </c>
      <c r="AU54" s="131">
        <f>SUM($AU$7:$AU$53)</f>
        <v>3751777.788</v>
      </c>
      <c r="AV54" s="131">
        <f>SUM($AV$7:$AV$53)</f>
        <v>61073131.82871382</v>
      </c>
      <c r="AW54" s="131">
        <f>SUM($AW$7:$AW$53)</f>
        <v>1906342</v>
      </c>
      <c r="AX54" s="131">
        <f>SUM($AX$7:$AX$53)</f>
        <v>343091</v>
      </c>
      <c r="AY54" s="131">
        <f>SUM($AY$7:$AY$53)</f>
        <v>72590075.94749257</v>
      </c>
      <c r="AZ54" s="131">
        <f>SUM($AZ$7:$AZ$53)</f>
        <v>27178484</v>
      </c>
      <c r="BA54" s="131">
        <f>SUM($BA$7:$BA$53)</f>
        <v>38062022</v>
      </c>
      <c r="BB54" s="131">
        <f>SUM($BB$7:$BB$53)</f>
        <v>3630670</v>
      </c>
      <c r="BC54" s="131">
        <f>SUM($BC$7:$BC$53)</f>
        <v>3718899.9474925715</v>
      </c>
      <c r="BD54" s="131">
        <f>SUM($BD$7:$BD$53)</f>
        <v>65848604</v>
      </c>
      <c r="BE54" s="131">
        <f>SUM($BE$7:$BE$53)</f>
        <v>98938</v>
      </c>
      <c r="BF54" s="131">
        <f>SUM($BF$7:$BF$53)</f>
        <v>16470507.034844527</v>
      </c>
      <c r="BG54" s="131">
        <f>SUM($BG$7:$BG$53)</f>
        <v>226332276.7916176</v>
      </c>
      <c r="BH54" s="131">
        <f>SUM($BH$7:$BH$53)</f>
        <v>216321871</v>
      </c>
      <c r="BI54" s="131">
        <f>SUM($BI$7:$BI$53)</f>
        <v>211198043</v>
      </c>
      <c r="BJ54" s="131">
        <f>SUM($BJ$7:$BJ$53)</f>
        <v>1442533</v>
      </c>
      <c r="BK54" s="131">
        <f>SUM($BK$7:$BK$53)</f>
        <v>179257905</v>
      </c>
      <c r="BL54" s="131">
        <f>SUM($BL$7:$BL$53)</f>
        <v>24012678</v>
      </c>
      <c r="BM54" s="131">
        <f>SUM($BM$7:$BM$53)</f>
        <v>6484927</v>
      </c>
      <c r="BN54" s="131">
        <f>SUM($BN$7:$BN$53)</f>
        <v>5123828</v>
      </c>
      <c r="BO54" s="131">
        <f>SUM($BO$7:$BO$53)</f>
        <v>25617719</v>
      </c>
      <c r="BP54" s="131">
        <f>SUM($BP$7:$BP$53)</f>
        <v>1669868554.414921</v>
      </c>
      <c r="BQ54" s="131">
        <f>SUM($BQ$7:$BQ$53)</f>
        <v>483774187.968</v>
      </c>
      <c r="BR54" s="131">
        <f>SUM($BR$7:$BR$53)</f>
        <v>179511135.575</v>
      </c>
      <c r="BS54" s="131">
        <f>SUM($BS$7:$BS$53)</f>
        <v>209108269.393</v>
      </c>
      <c r="BT54" s="131">
        <f>SUM($BT$7:$BT$53)</f>
        <v>88312894</v>
      </c>
      <c r="BU54" s="131">
        <f>SUM($BU$7:$BU$53)</f>
        <v>6841889</v>
      </c>
      <c r="BV54" s="131">
        <f>SUM($BV$7:$BV$53)</f>
        <v>434979721.998</v>
      </c>
      <c r="BW54" s="131">
        <f>SUM($BW$7:$BW$53)</f>
        <v>65369995.963</v>
      </c>
      <c r="BX54" s="131">
        <f>SUM($BX$7:$BX$53)</f>
        <v>333010740.035</v>
      </c>
      <c r="BY54" s="131">
        <f>SUM($BY$7:$BY$53)</f>
        <v>36598986</v>
      </c>
      <c r="BZ54" s="131">
        <f>SUM($BZ$7:$BZ$53)</f>
        <v>8409541</v>
      </c>
      <c r="CA54" s="131">
        <f>SUM($CA$7:$CA$53)</f>
        <v>741329478.4489211</v>
      </c>
      <c r="CB54" s="131">
        <f>SUM($CB$7:$CB$53)</f>
        <v>332320386</v>
      </c>
      <c r="CC54" s="131">
        <f>SUM($CC$7:$CC$53)</f>
        <v>336816561</v>
      </c>
      <c r="CD54" s="131">
        <f>SUM($CD$7:$CD$53)</f>
        <v>46305221</v>
      </c>
      <c r="CE54" s="131">
        <f>SUM($CE$7:$CE$53)</f>
        <v>25887310.448921066</v>
      </c>
      <c r="CF54" s="131">
        <f>SUM($CF$7:$CF$53)</f>
        <v>302798815</v>
      </c>
      <c r="CG54" s="131">
        <f>SUM($CG$7:$CG$53)</f>
        <v>1375625</v>
      </c>
      <c r="CH54" s="131">
        <f>SUM($CH$7:$CH$53)</f>
        <v>130513781.647</v>
      </c>
      <c r="CI54" s="131">
        <f>SUM($CI$7:$CI$53)</f>
        <v>2016704207.0619211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61" customWidth="1"/>
    <col min="10" max="10" width="6.59765625" style="35" customWidth="1"/>
    <col min="11" max="11" width="35.59765625" style="48" customWidth="1"/>
    <col min="12" max="17" width="13.8984375" style="61" customWidth="1"/>
    <col min="18" max="18" width="6.59765625" style="35" customWidth="1"/>
    <col min="19" max="19" width="35.59765625" style="48" customWidth="1"/>
    <col min="20" max="25" width="13.8984375" style="61" customWidth="1"/>
    <col min="26" max="26" width="6.59765625" style="35" customWidth="1"/>
    <col min="27" max="27" width="35.59765625" style="48" customWidth="1"/>
    <col min="28" max="33" width="13.8984375" style="61" customWidth="1"/>
    <col min="34" max="34" width="6.59765625" style="35" customWidth="1"/>
    <col min="35" max="35" width="35.59765625" style="48" customWidth="1"/>
    <col min="36" max="41" width="13.8984375" style="61" customWidth="1"/>
    <col min="42" max="42" width="6.59765625" style="35" customWidth="1"/>
    <col min="43" max="43" width="35.59765625" style="48" customWidth="1"/>
    <col min="44" max="49" width="13.8984375" style="61" customWidth="1"/>
    <col min="50" max="50" width="6.59765625" style="35" customWidth="1"/>
    <col min="51" max="51" width="35.59765625" style="48" customWidth="1"/>
    <col min="52" max="52" width="14.09765625" style="61" customWidth="1"/>
    <col min="53" max="57" width="13.8984375" style="61" customWidth="1"/>
    <col min="58" max="16384" width="9" style="48" customWidth="1"/>
  </cols>
  <sheetData>
    <row r="1" spans="1:57" s="46" customFormat="1" ht="17.25">
      <c r="A1" s="128" t="s">
        <v>282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111"/>
      <c r="N1" s="52"/>
      <c r="O1" s="52"/>
      <c r="P1" s="52"/>
      <c r="Q1" s="52"/>
      <c r="R1" s="52"/>
      <c r="S1" s="52"/>
      <c r="T1" s="52"/>
      <c r="U1" s="111"/>
      <c r="V1" s="52"/>
      <c r="W1" s="52"/>
      <c r="X1" s="52"/>
      <c r="Y1" s="52"/>
      <c r="Z1" s="52"/>
      <c r="AA1" s="52"/>
      <c r="AB1" s="52"/>
      <c r="AC1" s="111"/>
      <c r="AD1" s="52"/>
      <c r="AE1" s="52"/>
      <c r="AF1" s="52"/>
      <c r="AG1" s="52"/>
      <c r="AH1" s="52"/>
      <c r="AI1" s="52"/>
      <c r="AJ1" s="52"/>
      <c r="AK1" s="111"/>
      <c r="AL1" s="52"/>
      <c r="AM1" s="52"/>
      <c r="AN1" s="52"/>
      <c r="AO1" s="52"/>
      <c r="AP1" s="52"/>
      <c r="AQ1" s="52"/>
      <c r="AR1" s="52"/>
      <c r="AS1" s="111"/>
      <c r="AT1" s="52"/>
      <c r="AU1" s="52"/>
      <c r="AV1" s="52"/>
      <c r="AW1" s="52"/>
      <c r="AX1" s="52"/>
      <c r="AY1" s="52"/>
      <c r="AZ1" s="52"/>
      <c r="BA1" s="111"/>
      <c r="BB1" s="52"/>
      <c r="BC1" s="52"/>
      <c r="BD1" s="52"/>
      <c r="BE1" s="52"/>
    </row>
    <row r="2" spans="1:57" s="46" customFormat="1" ht="13.5">
      <c r="A2" s="155" t="s">
        <v>171</v>
      </c>
      <c r="B2" s="142" t="s">
        <v>166</v>
      </c>
      <c r="C2" s="158" t="s">
        <v>126</v>
      </c>
      <c r="D2" s="112" t="s">
        <v>218</v>
      </c>
      <c r="E2" s="113"/>
      <c r="F2" s="113"/>
      <c r="G2" s="113"/>
      <c r="H2" s="113"/>
      <c r="I2" s="113"/>
      <c r="J2" s="112" t="s">
        <v>219</v>
      </c>
      <c r="K2" s="53"/>
      <c r="L2" s="53"/>
      <c r="M2" s="53"/>
      <c r="N2" s="53"/>
      <c r="O2" s="53"/>
      <c r="P2" s="53"/>
      <c r="Q2" s="114"/>
      <c r="R2" s="112" t="s">
        <v>220</v>
      </c>
      <c r="S2" s="53"/>
      <c r="T2" s="53"/>
      <c r="U2" s="53"/>
      <c r="V2" s="53"/>
      <c r="W2" s="53"/>
      <c r="X2" s="53"/>
      <c r="Y2" s="114"/>
      <c r="Z2" s="112" t="s">
        <v>221</v>
      </c>
      <c r="AA2" s="53"/>
      <c r="AB2" s="53"/>
      <c r="AC2" s="53"/>
      <c r="AD2" s="53"/>
      <c r="AE2" s="53"/>
      <c r="AF2" s="53"/>
      <c r="AG2" s="114"/>
      <c r="AH2" s="112" t="s">
        <v>222</v>
      </c>
      <c r="AI2" s="53"/>
      <c r="AJ2" s="53"/>
      <c r="AK2" s="53"/>
      <c r="AL2" s="53"/>
      <c r="AM2" s="53"/>
      <c r="AN2" s="53"/>
      <c r="AO2" s="114"/>
      <c r="AP2" s="112" t="s">
        <v>223</v>
      </c>
      <c r="AQ2" s="53"/>
      <c r="AR2" s="53"/>
      <c r="AS2" s="53"/>
      <c r="AT2" s="53"/>
      <c r="AU2" s="53"/>
      <c r="AV2" s="53"/>
      <c r="AW2" s="114"/>
      <c r="AX2" s="112" t="s">
        <v>224</v>
      </c>
      <c r="AY2" s="53"/>
      <c r="AZ2" s="53"/>
      <c r="BA2" s="53"/>
      <c r="BB2" s="53"/>
      <c r="BC2" s="53"/>
      <c r="BD2" s="53"/>
      <c r="BE2" s="114"/>
    </row>
    <row r="3" spans="1:57" s="46" customFormat="1" ht="13.5">
      <c r="A3" s="156"/>
      <c r="B3" s="143"/>
      <c r="C3" s="159"/>
      <c r="D3" s="112"/>
      <c r="E3" s="113"/>
      <c r="F3" s="115"/>
      <c r="G3" s="113"/>
      <c r="H3" s="113"/>
      <c r="I3" s="115"/>
      <c r="J3" s="116"/>
      <c r="K3" s="54"/>
      <c r="L3" s="53"/>
      <c r="M3" s="53"/>
      <c r="N3" s="54"/>
      <c r="O3" s="53"/>
      <c r="P3" s="53"/>
      <c r="Q3" s="117"/>
      <c r="R3" s="116"/>
      <c r="S3" s="54"/>
      <c r="T3" s="53"/>
      <c r="U3" s="53"/>
      <c r="V3" s="54"/>
      <c r="W3" s="53"/>
      <c r="X3" s="53"/>
      <c r="Y3" s="117"/>
      <c r="Z3" s="116"/>
      <c r="AA3" s="54"/>
      <c r="AB3" s="53"/>
      <c r="AC3" s="53"/>
      <c r="AD3" s="54"/>
      <c r="AE3" s="53"/>
      <c r="AF3" s="53"/>
      <c r="AG3" s="117"/>
      <c r="AH3" s="116"/>
      <c r="AI3" s="54"/>
      <c r="AJ3" s="53"/>
      <c r="AK3" s="53"/>
      <c r="AL3" s="54"/>
      <c r="AM3" s="53"/>
      <c r="AN3" s="53"/>
      <c r="AO3" s="117"/>
      <c r="AP3" s="116"/>
      <c r="AQ3" s="54"/>
      <c r="AR3" s="53"/>
      <c r="AS3" s="53"/>
      <c r="AT3" s="54"/>
      <c r="AU3" s="53"/>
      <c r="AV3" s="53"/>
      <c r="AW3" s="117"/>
      <c r="AX3" s="116"/>
      <c r="AY3" s="54"/>
      <c r="AZ3" s="53"/>
      <c r="BA3" s="53"/>
      <c r="BB3" s="54"/>
      <c r="BC3" s="53"/>
      <c r="BD3" s="53"/>
      <c r="BE3" s="117"/>
    </row>
    <row r="4" spans="1:57" s="46" customFormat="1" ht="13.5">
      <c r="A4" s="156"/>
      <c r="B4" s="143"/>
      <c r="C4" s="153"/>
      <c r="D4" s="118" t="s">
        <v>198</v>
      </c>
      <c r="E4" s="53"/>
      <c r="F4" s="117"/>
      <c r="G4" s="118" t="s">
        <v>1</v>
      </c>
      <c r="H4" s="53"/>
      <c r="I4" s="117"/>
      <c r="J4" s="155" t="s">
        <v>217</v>
      </c>
      <c r="K4" s="152" t="s">
        <v>169</v>
      </c>
      <c r="L4" s="118" t="s">
        <v>198</v>
      </c>
      <c r="M4" s="53"/>
      <c r="N4" s="117"/>
      <c r="O4" s="118" t="s">
        <v>1</v>
      </c>
      <c r="P4" s="53"/>
      <c r="Q4" s="117"/>
      <c r="R4" s="155" t="s">
        <v>217</v>
      </c>
      <c r="S4" s="152" t="s">
        <v>169</v>
      </c>
      <c r="T4" s="118" t="s">
        <v>198</v>
      </c>
      <c r="U4" s="53"/>
      <c r="V4" s="117"/>
      <c r="W4" s="118" t="s">
        <v>1</v>
      </c>
      <c r="X4" s="53"/>
      <c r="Y4" s="117"/>
      <c r="Z4" s="155" t="s">
        <v>225</v>
      </c>
      <c r="AA4" s="152" t="s">
        <v>169</v>
      </c>
      <c r="AB4" s="118" t="s">
        <v>198</v>
      </c>
      <c r="AC4" s="53"/>
      <c r="AD4" s="117"/>
      <c r="AE4" s="118" t="s">
        <v>1</v>
      </c>
      <c r="AF4" s="53"/>
      <c r="AG4" s="117"/>
      <c r="AH4" s="155" t="s">
        <v>225</v>
      </c>
      <c r="AI4" s="152" t="s">
        <v>169</v>
      </c>
      <c r="AJ4" s="118" t="s">
        <v>198</v>
      </c>
      <c r="AK4" s="53"/>
      <c r="AL4" s="117"/>
      <c r="AM4" s="118" t="s">
        <v>1</v>
      </c>
      <c r="AN4" s="53"/>
      <c r="AO4" s="117"/>
      <c r="AP4" s="155" t="s">
        <v>225</v>
      </c>
      <c r="AQ4" s="152" t="s">
        <v>169</v>
      </c>
      <c r="AR4" s="118" t="s">
        <v>198</v>
      </c>
      <c r="AS4" s="53"/>
      <c r="AT4" s="117"/>
      <c r="AU4" s="118" t="s">
        <v>1</v>
      </c>
      <c r="AV4" s="53"/>
      <c r="AW4" s="117"/>
      <c r="AX4" s="155" t="s">
        <v>217</v>
      </c>
      <c r="AY4" s="152" t="s">
        <v>169</v>
      </c>
      <c r="AZ4" s="118" t="s">
        <v>198</v>
      </c>
      <c r="BA4" s="53"/>
      <c r="BB4" s="117"/>
      <c r="BC4" s="118" t="s">
        <v>1</v>
      </c>
      <c r="BD4" s="53"/>
      <c r="BE4" s="117"/>
    </row>
    <row r="5" spans="1:57" s="46" customFormat="1" ht="22.5">
      <c r="A5" s="156"/>
      <c r="B5" s="143"/>
      <c r="C5" s="153"/>
      <c r="D5" s="119" t="s">
        <v>28</v>
      </c>
      <c r="E5" s="120" t="s">
        <v>29</v>
      </c>
      <c r="F5" s="121" t="s">
        <v>2</v>
      </c>
      <c r="G5" s="122" t="s">
        <v>28</v>
      </c>
      <c r="H5" s="120" t="s">
        <v>29</v>
      </c>
      <c r="I5" s="60" t="s">
        <v>2</v>
      </c>
      <c r="J5" s="156"/>
      <c r="K5" s="153"/>
      <c r="L5" s="119" t="s">
        <v>28</v>
      </c>
      <c r="M5" s="120" t="s">
        <v>29</v>
      </c>
      <c r="N5" s="60" t="s">
        <v>30</v>
      </c>
      <c r="O5" s="119" t="s">
        <v>28</v>
      </c>
      <c r="P5" s="120" t="s">
        <v>29</v>
      </c>
      <c r="Q5" s="60" t="s">
        <v>30</v>
      </c>
      <c r="R5" s="156"/>
      <c r="S5" s="153"/>
      <c r="T5" s="119" t="s">
        <v>28</v>
      </c>
      <c r="U5" s="120" t="s">
        <v>29</v>
      </c>
      <c r="V5" s="60" t="s">
        <v>30</v>
      </c>
      <c r="W5" s="119" t="s">
        <v>28</v>
      </c>
      <c r="X5" s="120" t="s">
        <v>29</v>
      </c>
      <c r="Y5" s="60" t="s">
        <v>30</v>
      </c>
      <c r="Z5" s="156"/>
      <c r="AA5" s="153"/>
      <c r="AB5" s="119" t="s">
        <v>28</v>
      </c>
      <c r="AC5" s="120" t="s">
        <v>29</v>
      </c>
      <c r="AD5" s="60" t="s">
        <v>30</v>
      </c>
      <c r="AE5" s="119" t="s">
        <v>28</v>
      </c>
      <c r="AF5" s="120" t="s">
        <v>29</v>
      </c>
      <c r="AG5" s="60" t="s">
        <v>30</v>
      </c>
      <c r="AH5" s="156"/>
      <c r="AI5" s="153"/>
      <c r="AJ5" s="119" t="s">
        <v>28</v>
      </c>
      <c r="AK5" s="120" t="s">
        <v>29</v>
      </c>
      <c r="AL5" s="60" t="s">
        <v>30</v>
      </c>
      <c r="AM5" s="119" t="s">
        <v>28</v>
      </c>
      <c r="AN5" s="120" t="s">
        <v>29</v>
      </c>
      <c r="AO5" s="60" t="s">
        <v>30</v>
      </c>
      <c r="AP5" s="156"/>
      <c r="AQ5" s="153"/>
      <c r="AR5" s="119" t="s">
        <v>28</v>
      </c>
      <c r="AS5" s="120" t="s">
        <v>29</v>
      </c>
      <c r="AT5" s="60" t="s">
        <v>30</v>
      </c>
      <c r="AU5" s="119" t="s">
        <v>28</v>
      </c>
      <c r="AV5" s="120" t="s">
        <v>29</v>
      </c>
      <c r="AW5" s="60" t="s">
        <v>30</v>
      </c>
      <c r="AX5" s="156"/>
      <c r="AY5" s="153"/>
      <c r="AZ5" s="119" t="s">
        <v>28</v>
      </c>
      <c r="BA5" s="120" t="s">
        <v>29</v>
      </c>
      <c r="BB5" s="60" t="s">
        <v>30</v>
      </c>
      <c r="BC5" s="119" t="s">
        <v>28</v>
      </c>
      <c r="BD5" s="120" t="s">
        <v>29</v>
      </c>
      <c r="BE5" s="60" t="s">
        <v>30</v>
      </c>
    </row>
    <row r="6" spans="1:57" s="47" customFormat="1" ht="13.5">
      <c r="A6" s="157"/>
      <c r="B6" s="144"/>
      <c r="C6" s="154"/>
      <c r="D6" s="123" t="s">
        <v>27</v>
      </c>
      <c r="E6" s="124" t="s">
        <v>27</v>
      </c>
      <c r="F6" s="124" t="s">
        <v>27</v>
      </c>
      <c r="G6" s="123" t="s">
        <v>27</v>
      </c>
      <c r="H6" s="124" t="s">
        <v>27</v>
      </c>
      <c r="I6" s="124" t="s">
        <v>27</v>
      </c>
      <c r="J6" s="157"/>
      <c r="K6" s="154"/>
      <c r="L6" s="123" t="s">
        <v>27</v>
      </c>
      <c r="M6" s="124" t="s">
        <v>27</v>
      </c>
      <c r="N6" s="124" t="s">
        <v>27</v>
      </c>
      <c r="O6" s="123" t="s">
        <v>27</v>
      </c>
      <c r="P6" s="124" t="s">
        <v>27</v>
      </c>
      <c r="Q6" s="124" t="s">
        <v>27</v>
      </c>
      <c r="R6" s="157"/>
      <c r="S6" s="154"/>
      <c r="T6" s="123" t="s">
        <v>27</v>
      </c>
      <c r="U6" s="124" t="s">
        <v>27</v>
      </c>
      <c r="V6" s="124" t="s">
        <v>27</v>
      </c>
      <c r="W6" s="123" t="s">
        <v>27</v>
      </c>
      <c r="X6" s="124" t="s">
        <v>27</v>
      </c>
      <c r="Y6" s="124" t="s">
        <v>27</v>
      </c>
      <c r="Z6" s="157"/>
      <c r="AA6" s="154"/>
      <c r="AB6" s="123" t="s">
        <v>27</v>
      </c>
      <c r="AC6" s="124" t="s">
        <v>27</v>
      </c>
      <c r="AD6" s="124" t="s">
        <v>27</v>
      </c>
      <c r="AE6" s="123" t="s">
        <v>27</v>
      </c>
      <c r="AF6" s="124" t="s">
        <v>27</v>
      </c>
      <c r="AG6" s="124" t="s">
        <v>27</v>
      </c>
      <c r="AH6" s="157"/>
      <c r="AI6" s="154"/>
      <c r="AJ6" s="123" t="s">
        <v>27</v>
      </c>
      <c r="AK6" s="124" t="s">
        <v>27</v>
      </c>
      <c r="AL6" s="124" t="s">
        <v>27</v>
      </c>
      <c r="AM6" s="123" t="s">
        <v>27</v>
      </c>
      <c r="AN6" s="124" t="s">
        <v>27</v>
      </c>
      <c r="AO6" s="124" t="s">
        <v>27</v>
      </c>
      <c r="AP6" s="157"/>
      <c r="AQ6" s="154"/>
      <c r="AR6" s="123" t="s">
        <v>27</v>
      </c>
      <c r="AS6" s="124" t="s">
        <v>27</v>
      </c>
      <c r="AT6" s="124" t="s">
        <v>27</v>
      </c>
      <c r="AU6" s="123" t="s">
        <v>27</v>
      </c>
      <c r="AV6" s="124" t="s">
        <v>27</v>
      </c>
      <c r="AW6" s="124" t="s">
        <v>27</v>
      </c>
      <c r="AX6" s="157"/>
      <c r="AY6" s="154"/>
      <c r="AZ6" s="123" t="s">
        <v>27</v>
      </c>
      <c r="BA6" s="124" t="s">
        <v>27</v>
      </c>
      <c r="BB6" s="124" t="s">
        <v>27</v>
      </c>
      <c r="BC6" s="123" t="s">
        <v>27</v>
      </c>
      <c r="BD6" s="124" t="s">
        <v>27</v>
      </c>
      <c r="BE6" s="124" t="s">
        <v>27</v>
      </c>
    </row>
    <row r="7" spans="1:57" s="139" customFormat="1" ht="12" customHeight="1">
      <c r="A7" s="134" t="s">
        <v>287</v>
      </c>
      <c r="B7" s="134">
        <v>1000</v>
      </c>
      <c r="C7" s="134" t="s">
        <v>288</v>
      </c>
      <c r="D7" s="136">
        <f aca="true" t="shared" si="0" ref="D7:D53">SUM(L7,T7,AB7,AJ7,AR7,AZ7)</f>
        <v>1792814</v>
      </c>
      <c r="E7" s="136">
        <f aca="true" t="shared" si="1" ref="E7:E53">SUM(M7,U7,AC7,AK7,AS7,BA7)</f>
        <v>10464651</v>
      </c>
      <c r="F7" s="136">
        <f aca="true" t="shared" si="2" ref="F7:F53">SUM(D7:E7)</f>
        <v>12257465</v>
      </c>
      <c r="G7" s="136">
        <f aca="true" t="shared" si="3" ref="G7:G53">SUM(O7,W7,AE7,AM7,AU7,BC7)</f>
        <v>118125</v>
      </c>
      <c r="H7" s="136">
        <f aca="true" t="shared" si="4" ref="H7:H53">SUM(P7,X7,AF7,AN7,AV7,BD7)</f>
        <v>2729465</v>
      </c>
      <c r="I7" s="136">
        <f aca="true" t="shared" si="5" ref="I7:I53">SUM(G7:H7)</f>
        <v>2847590</v>
      </c>
      <c r="J7" s="140">
        <v>142</v>
      </c>
      <c r="K7" s="140">
        <v>142</v>
      </c>
      <c r="L7" s="136">
        <v>776905</v>
      </c>
      <c r="M7" s="136">
        <v>9394108</v>
      </c>
      <c r="N7" s="136">
        <f aca="true" t="shared" si="6" ref="N7:N53">SUM(L7,+M7)</f>
        <v>10171013</v>
      </c>
      <c r="O7" s="136">
        <v>118125</v>
      </c>
      <c r="P7" s="136">
        <v>2182564</v>
      </c>
      <c r="Q7" s="136">
        <f aca="true" t="shared" si="7" ref="Q7:Q53">SUM(O7,+P7)</f>
        <v>2300689</v>
      </c>
      <c r="R7" s="140">
        <v>53</v>
      </c>
      <c r="S7" s="140">
        <v>53</v>
      </c>
      <c r="T7" s="136">
        <v>941008</v>
      </c>
      <c r="U7" s="136">
        <v>1040467</v>
      </c>
      <c r="V7" s="136">
        <f aca="true" t="shared" si="8" ref="V7:V53">+SUM(T7,U7)</f>
        <v>1981475</v>
      </c>
      <c r="W7" s="136">
        <v>0</v>
      </c>
      <c r="X7" s="136">
        <v>537936</v>
      </c>
      <c r="Y7" s="136">
        <f aca="true" t="shared" si="9" ref="Y7:Y53">+SUM(W7,X7)</f>
        <v>537936</v>
      </c>
      <c r="Z7" s="140">
        <v>5</v>
      </c>
      <c r="AA7" s="140">
        <v>5</v>
      </c>
      <c r="AB7" s="136">
        <v>74901</v>
      </c>
      <c r="AC7" s="136">
        <v>30076</v>
      </c>
      <c r="AD7" s="136">
        <f aca="true" t="shared" si="10" ref="AD7:AD53">+SUM(AB7,AC7)</f>
        <v>104977</v>
      </c>
      <c r="AE7" s="136">
        <v>0</v>
      </c>
      <c r="AF7" s="136">
        <v>8965</v>
      </c>
      <c r="AG7" s="136">
        <f aca="true" t="shared" si="11" ref="AG7:AG53">SUM(AE7,+AF7)</f>
        <v>8965</v>
      </c>
      <c r="AH7" s="140">
        <v>0</v>
      </c>
      <c r="AI7" s="140">
        <v>0</v>
      </c>
      <c r="AJ7" s="136">
        <v>0</v>
      </c>
      <c r="AK7" s="136">
        <v>0</v>
      </c>
      <c r="AL7" s="136">
        <f aca="true" t="shared" si="12" ref="AL7:AL53">SUM(AJ7,+AK7)</f>
        <v>0</v>
      </c>
      <c r="AM7" s="136">
        <v>0</v>
      </c>
      <c r="AN7" s="136">
        <v>0</v>
      </c>
      <c r="AO7" s="136">
        <f aca="true" t="shared" si="13" ref="AO7:AO53">SUM(AM7,+AN7)</f>
        <v>0</v>
      </c>
      <c r="AP7" s="140">
        <v>0</v>
      </c>
      <c r="AQ7" s="140">
        <v>0</v>
      </c>
      <c r="AR7" s="136">
        <v>0</v>
      </c>
      <c r="AS7" s="136">
        <v>0</v>
      </c>
      <c r="AT7" s="136">
        <f aca="true" t="shared" si="14" ref="AT7:AT53">SUM(AR7,+AS7)</f>
        <v>0</v>
      </c>
      <c r="AU7" s="136">
        <v>0</v>
      </c>
      <c r="AV7" s="136">
        <v>0</v>
      </c>
      <c r="AW7" s="136">
        <f aca="true" t="shared" si="15" ref="AW7:AW53">SUM(AU7,+AV7)</f>
        <v>0</v>
      </c>
      <c r="AX7" s="140">
        <v>0</v>
      </c>
      <c r="AY7" s="140">
        <v>0</v>
      </c>
      <c r="AZ7" s="136">
        <v>0</v>
      </c>
      <c r="BA7" s="136">
        <v>0</v>
      </c>
      <c r="BB7" s="136">
        <f aca="true" t="shared" si="16" ref="BB7:BB53">SUM(AZ7,BA7)</f>
        <v>0</v>
      </c>
      <c r="BC7" s="136">
        <v>0</v>
      </c>
      <c r="BD7" s="136">
        <v>0</v>
      </c>
      <c r="BE7" s="136">
        <f aca="true" t="shared" si="17" ref="BE7:BE53">SUM(BC7,+BD7)</f>
        <v>0</v>
      </c>
    </row>
    <row r="8" spans="1:57" s="139" customFormat="1" ht="12" customHeight="1">
      <c r="A8" s="134" t="s">
        <v>290</v>
      </c>
      <c r="B8" s="134">
        <v>2000</v>
      </c>
      <c r="C8" s="134" t="s">
        <v>288</v>
      </c>
      <c r="D8" s="136">
        <f t="shared" si="0"/>
        <v>933327</v>
      </c>
      <c r="E8" s="136">
        <f t="shared" si="1"/>
        <v>5965270</v>
      </c>
      <c r="F8" s="136">
        <f t="shared" si="2"/>
        <v>6898597</v>
      </c>
      <c r="G8" s="136">
        <f t="shared" si="3"/>
        <v>1859172</v>
      </c>
      <c r="H8" s="136">
        <f t="shared" si="4"/>
        <v>2632979</v>
      </c>
      <c r="I8" s="136">
        <f t="shared" si="5"/>
        <v>4492151</v>
      </c>
      <c r="J8" s="140">
        <v>40</v>
      </c>
      <c r="K8" s="140">
        <v>40</v>
      </c>
      <c r="L8" s="136">
        <v>925940</v>
      </c>
      <c r="M8" s="136">
        <v>5661524</v>
      </c>
      <c r="N8" s="136">
        <f t="shared" si="6"/>
        <v>6587464</v>
      </c>
      <c r="O8" s="136">
        <v>1805779</v>
      </c>
      <c r="P8" s="136">
        <v>1899393</v>
      </c>
      <c r="Q8" s="136">
        <f t="shared" si="7"/>
        <v>3705172</v>
      </c>
      <c r="R8" s="140">
        <v>14</v>
      </c>
      <c r="S8" s="140">
        <v>14</v>
      </c>
      <c r="T8" s="136">
        <v>0</v>
      </c>
      <c r="U8" s="136">
        <v>278146</v>
      </c>
      <c r="V8" s="136">
        <f t="shared" si="8"/>
        <v>278146</v>
      </c>
      <c r="W8" s="136">
        <v>53393</v>
      </c>
      <c r="X8" s="136">
        <v>724408</v>
      </c>
      <c r="Y8" s="136">
        <f t="shared" si="9"/>
        <v>777801</v>
      </c>
      <c r="Z8" s="140">
        <v>1</v>
      </c>
      <c r="AA8" s="140">
        <v>1</v>
      </c>
      <c r="AB8" s="136">
        <v>7387</v>
      </c>
      <c r="AC8" s="136">
        <v>25600</v>
      </c>
      <c r="AD8" s="136">
        <f t="shared" si="10"/>
        <v>32987</v>
      </c>
      <c r="AE8" s="136">
        <v>0</v>
      </c>
      <c r="AF8" s="136">
        <v>9178</v>
      </c>
      <c r="AG8" s="136">
        <f t="shared" si="11"/>
        <v>9178</v>
      </c>
      <c r="AH8" s="140">
        <v>0</v>
      </c>
      <c r="AI8" s="140">
        <v>0</v>
      </c>
      <c r="AJ8" s="136">
        <v>0</v>
      </c>
      <c r="AK8" s="136">
        <v>0</v>
      </c>
      <c r="AL8" s="136">
        <f t="shared" si="12"/>
        <v>0</v>
      </c>
      <c r="AM8" s="136">
        <v>0</v>
      </c>
      <c r="AN8" s="136">
        <v>0</v>
      </c>
      <c r="AO8" s="136">
        <f t="shared" si="13"/>
        <v>0</v>
      </c>
      <c r="AP8" s="140">
        <v>0</v>
      </c>
      <c r="AQ8" s="140">
        <v>0</v>
      </c>
      <c r="AR8" s="136">
        <v>0</v>
      </c>
      <c r="AS8" s="136">
        <v>0</v>
      </c>
      <c r="AT8" s="136">
        <f t="shared" si="14"/>
        <v>0</v>
      </c>
      <c r="AU8" s="136">
        <v>0</v>
      </c>
      <c r="AV8" s="136">
        <v>0</v>
      </c>
      <c r="AW8" s="136">
        <f t="shared" si="15"/>
        <v>0</v>
      </c>
      <c r="AX8" s="140">
        <v>0</v>
      </c>
      <c r="AY8" s="140">
        <v>0</v>
      </c>
      <c r="AZ8" s="136">
        <v>0</v>
      </c>
      <c r="BA8" s="136">
        <v>0</v>
      </c>
      <c r="BB8" s="136">
        <f t="shared" si="16"/>
        <v>0</v>
      </c>
      <c r="BC8" s="136">
        <v>0</v>
      </c>
      <c r="BD8" s="136">
        <v>0</v>
      </c>
      <c r="BE8" s="136">
        <f t="shared" si="17"/>
        <v>0</v>
      </c>
    </row>
    <row r="9" spans="1:57" s="139" customFormat="1" ht="12" customHeight="1">
      <c r="A9" s="134" t="s">
        <v>293</v>
      </c>
      <c r="B9" s="134">
        <v>3000</v>
      </c>
      <c r="C9" s="134" t="s">
        <v>288</v>
      </c>
      <c r="D9" s="136">
        <f t="shared" si="0"/>
        <v>137824</v>
      </c>
      <c r="E9" s="136">
        <f t="shared" si="1"/>
        <v>5508372</v>
      </c>
      <c r="F9" s="136">
        <f t="shared" si="2"/>
        <v>5646196</v>
      </c>
      <c r="G9" s="136">
        <f t="shared" si="3"/>
        <v>103569</v>
      </c>
      <c r="H9" s="136">
        <f t="shared" si="4"/>
        <v>2491115</v>
      </c>
      <c r="I9" s="136">
        <f t="shared" si="5"/>
        <v>2594684</v>
      </c>
      <c r="J9" s="140">
        <v>33</v>
      </c>
      <c r="K9" s="140">
        <v>33</v>
      </c>
      <c r="L9" s="136">
        <v>42001</v>
      </c>
      <c r="M9" s="136">
        <v>3516076</v>
      </c>
      <c r="N9" s="136">
        <f t="shared" si="6"/>
        <v>3558077</v>
      </c>
      <c r="O9" s="136">
        <v>18150</v>
      </c>
      <c r="P9" s="136">
        <v>1995698</v>
      </c>
      <c r="Q9" s="136">
        <f t="shared" si="7"/>
        <v>2013848</v>
      </c>
      <c r="R9" s="140">
        <v>22</v>
      </c>
      <c r="S9" s="140">
        <v>22</v>
      </c>
      <c r="T9" s="136">
        <v>75681</v>
      </c>
      <c r="U9" s="136">
        <v>1250078</v>
      </c>
      <c r="V9" s="136">
        <f t="shared" si="8"/>
        <v>1325759</v>
      </c>
      <c r="W9" s="136">
        <v>85419</v>
      </c>
      <c r="X9" s="136">
        <v>343118</v>
      </c>
      <c r="Y9" s="136">
        <f t="shared" si="9"/>
        <v>428537</v>
      </c>
      <c r="Z9" s="140">
        <v>4</v>
      </c>
      <c r="AA9" s="140">
        <v>4</v>
      </c>
      <c r="AB9" s="136">
        <v>20142</v>
      </c>
      <c r="AC9" s="136">
        <v>291306</v>
      </c>
      <c r="AD9" s="136">
        <f t="shared" si="10"/>
        <v>311448</v>
      </c>
      <c r="AE9" s="136">
        <v>0</v>
      </c>
      <c r="AF9" s="136">
        <v>6221</v>
      </c>
      <c r="AG9" s="136">
        <f t="shared" si="11"/>
        <v>6221</v>
      </c>
      <c r="AH9" s="140">
        <v>1</v>
      </c>
      <c r="AI9" s="140">
        <v>1</v>
      </c>
      <c r="AJ9" s="136">
        <v>0</v>
      </c>
      <c r="AK9" s="136">
        <v>450912</v>
      </c>
      <c r="AL9" s="136">
        <f t="shared" si="12"/>
        <v>450912</v>
      </c>
      <c r="AM9" s="136">
        <v>0</v>
      </c>
      <c r="AN9" s="136">
        <v>0</v>
      </c>
      <c r="AO9" s="136">
        <f t="shared" si="13"/>
        <v>0</v>
      </c>
      <c r="AP9" s="140">
        <v>1</v>
      </c>
      <c r="AQ9" s="140">
        <v>1</v>
      </c>
      <c r="AR9" s="136">
        <v>0</v>
      </c>
      <c r="AS9" s="136">
        <v>0</v>
      </c>
      <c r="AT9" s="136">
        <f t="shared" si="14"/>
        <v>0</v>
      </c>
      <c r="AU9" s="136">
        <v>0</v>
      </c>
      <c r="AV9" s="136">
        <v>146078</v>
      </c>
      <c r="AW9" s="136">
        <f t="shared" si="15"/>
        <v>146078</v>
      </c>
      <c r="AX9" s="140">
        <v>0</v>
      </c>
      <c r="AY9" s="140">
        <v>0</v>
      </c>
      <c r="AZ9" s="136">
        <v>0</v>
      </c>
      <c r="BA9" s="136">
        <v>0</v>
      </c>
      <c r="BB9" s="136">
        <f t="shared" si="16"/>
        <v>0</v>
      </c>
      <c r="BC9" s="136">
        <v>0</v>
      </c>
      <c r="BD9" s="136">
        <v>0</v>
      </c>
      <c r="BE9" s="136">
        <f t="shared" si="17"/>
        <v>0</v>
      </c>
    </row>
    <row r="10" spans="1:57" s="139" customFormat="1" ht="12" customHeight="1">
      <c r="A10" s="134" t="s">
        <v>294</v>
      </c>
      <c r="B10" s="134">
        <v>4000</v>
      </c>
      <c r="C10" s="134" t="s">
        <v>288</v>
      </c>
      <c r="D10" s="136">
        <f t="shared" si="0"/>
        <v>225077</v>
      </c>
      <c r="E10" s="136">
        <f t="shared" si="1"/>
        <v>4404571</v>
      </c>
      <c r="F10" s="136">
        <f t="shared" si="2"/>
        <v>4629648</v>
      </c>
      <c r="G10" s="136">
        <f t="shared" si="3"/>
        <v>819975</v>
      </c>
      <c r="H10" s="136">
        <f t="shared" si="4"/>
        <v>2250629</v>
      </c>
      <c r="I10" s="136">
        <f t="shared" si="5"/>
        <v>3070604</v>
      </c>
      <c r="J10" s="140">
        <v>27</v>
      </c>
      <c r="K10" s="140">
        <v>27</v>
      </c>
      <c r="L10" s="136">
        <v>225077</v>
      </c>
      <c r="M10" s="136">
        <v>4404571</v>
      </c>
      <c r="N10" s="136">
        <f t="shared" si="6"/>
        <v>4629648</v>
      </c>
      <c r="O10" s="136">
        <v>819975</v>
      </c>
      <c r="P10" s="136">
        <v>2135571</v>
      </c>
      <c r="Q10" s="136">
        <f t="shared" si="7"/>
        <v>2955546</v>
      </c>
      <c r="R10" s="140">
        <v>4</v>
      </c>
      <c r="S10" s="140">
        <v>4</v>
      </c>
      <c r="T10" s="136">
        <v>0</v>
      </c>
      <c r="U10" s="136">
        <v>0</v>
      </c>
      <c r="V10" s="136">
        <f t="shared" si="8"/>
        <v>0</v>
      </c>
      <c r="W10" s="136">
        <v>0</v>
      </c>
      <c r="X10" s="136">
        <v>115058</v>
      </c>
      <c r="Y10" s="136">
        <f t="shared" si="9"/>
        <v>115058</v>
      </c>
      <c r="Z10" s="140">
        <v>0</v>
      </c>
      <c r="AA10" s="140">
        <v>0</v>
      </c>
      <c r="AB10" s="136">
        <v>0</v>
      </c>
      <c r="AC10" s="136">
        <v>0</v>
      </c>
      <c r="AD10" s="136">
        <f t="shared" si="10"/>
        <v>0</v>
      </c>
      <c r="AE10" s="136">
        <v>0</v>
      </c>
      <c r="AF10" s="136">
        <v>0</v>
      </c>
      <c r="AG10" s="136">
        <f t="shared" si="11"/>
        <v>0</v>
      </c>
      <c r="AH10" s="140">
        <v>0</v>
      </c>
      <c r="AI10" s="140">
        <v>0</v>
      </c>
      <c r="AJ10" s="136">
        <v>0</v>
      </c>
      <c r="AK10" s="136">
        <v>0</v>
      </c>
      <c r="AL10" s="136">
        <f t="shared" si="12"/>
        <v>0</v>
      </c>
      <c r="AM10" s="136">
        <v>0</v>
      </c>
      <c r="AN10" s="136">
        <v>0</v>
      </c>
      <c r="AO10" s="136">
        <f t="shared" si="13"/>
        <v>0</v>
      </c>
      <c r="AP10" s="140">
        <v>0</v>
      </c>
      <c r="AQ10" s="140">
        <v>0</v>
      </c>
      <c r="AR10" s="136">
        <v>0</v>
      </c>
      <c r="AS10" s="136">
        <v>0</v>
      </c>
      <c r="AT10" s="136">
        <f t="shared" si="14"/>
        <v>0</v>
      </c>
      <c r="AU10" s="136">
        <v>0</v>
      </c>
      <c r="AV10" s="136">
        <v>0</v>
      </c>
      <c r="AW10" s="136">
        <f t="shared" si="15"/>
        <v>0</v>
      </c>
      <c r="AX10" s="140">
        <v>0</v>
      </c>
      <c r="AY10" s="140">
        <v>0</v>
      </c>
      <c r="AZ10" s="136">
        <v>0</v>
      </c>
      <c r="BA10" s="136">
        <v>0</v>
      </c>
      <c r="BB10" s="136">
        <f t="shared" si="16"/>
        <v>0</v>
      </c>
      <c r="BC10" s="136">
        <v>0</v>
      </c>
      <c r="BD10" s="136">
        <v>0</v>
      </c>
      <c r="BE10" s="136">
        <f t="shared" si="17"/>
        <v>0</v>
      </c>
    </row>
    <row r="11" spans="1:57" s="139" customFormat="1" ht="12" customHeight="1">
      <c r="A11" s="134" t="s">
        <v>297</v>
      </c>
      <c r="B11" s="134">
        <v>5000</v>
      </c>
      <c r="C11" s="134" t="s">
        <v>288</v>
      </c>
      <c r="D11" s="136">
        <f t="shared" si="0"/>
        <v>4822</v>
      </c>
      <c r="E11" s="136">
        <f t="shared" si="1"/>
        <v>1967662</v>
      </c>
      <c r="F11" s="136">
        <f t="shared" si="2"/>
        <v>1972484</v>
      </c>
      <c r="G11" s="136">
        <f t="shared" si="3"/>
        <v>36222</v>
      </c>
      <c r="H11" s="136">
        <f t="shared" si="4"/>
        <v>1682566</v>
      </c>
      <c r="I11" s="136">
        <f t="shared" si="5"/>
        <v>1718788</v>
      </c>
      <c r="J11" s="140">
        <v>19</v>
      </c>
      <c r="K11" s="140">
        <v>21</v>
      </c>
      <c r="L11" s="136">
        <v>4822</v>
      </c>
      <c r="M11" s="136">
        <v>1603113</v>
      </c>
      <c r="N11" s="136">
        <f t="shared" si="6"/>
        <v>1607935</v>
      </c>
      <c r="O11" s="136">
        <v>16640</v>
      </c>
      <c r="P11" s="136">
        <v>1311679</v>
      </c>
      <c r="Q11" s="136">
        <f t="shared" si="7"/>
        <v>1328319</v>
      </c>
      <c r="R11" s="140">
        <v>6</v>
      </c>
      <c r="S11" s="140">
        <v>7</v>
      </c>
      <c r="T11" s="136">
        <v>0</v>
      </c>
      <c r="U11" s="136">
        <v>364549</v>
      </c>
      <c r="V11" s="136">
        <f t="shared" si="8"/>
        <v>364549</v>
      </c>
      <c r="W11" s="136">
        <v>19582</v>
      </c>
      <c r="X11" s="136">
        <v>370887</v>
      </c>
      <c r="Y11" s="136">
        <f t="shared" si="9"/>
        <v>390469</v>
      </c>
      <c r="Z11" s="140">
        <v>0</v>
      </c>
      <c r="AA11" s="140">
        <v>0</v>
      </c>
      <c r="AB11" s="136">
        <v>0</v>
      </c>
      <c r="AC11" s="136">
        <v>0</v>
      </c>
      <c r="AD11" s="136">
        <f t="shared" si="10"/>
        <v>0</v>
      </c>
      <c r="AE11" s="136">
        <v>0</v>
      </c>
      <c r="AF11" s="136">
        <v>0</v>
      </c>
      <c r="AG11" s="136">
        <f t="shared" si="11"/>
        <v>0</v>
      </c>
      <c r="AH11" s="140">
        <v>0</v>
      </c>
      <c r="AI11" s="140">
        <v>0</v>
      </c>
      <c r="AJ11" s="136">
        <v>0</v>
      </c>
      <c r="AK11" s="136">
        <v>0</v>
      </c>
      <c r="AL11" s="136">
        <f t="shared" si="12"/>
        <v>0</v>
      </c>
      <c r="AM11" s="136">
        <v>0</v>
      </c>
      <c r="AN11" s="136">
        <v>0</v>
      </c>
      <c r="AO11" s="136">
        <f t="shared" si="13"/>
        <v>0</v>
      </c>
      <c r="AP11" s="140">
        <v>0</v>
      </c>
      <c r="AQ11" s="140">
        <v>0</v>
      </c>
      <c r="AR11" s="136">
        <v>0</v>
      </c>
      <c r="AS11" s="136">
        <v>0</v>
      </c>
      <c r="AT11" s="136">
        <f t="shared" si="14"/>
        <v>0</v>
      </c>
      <c r="AU11" s="136">
        <v>0</v>
      </c>
      <c r="AV11" s="136">
        <v>0</v>
      </c>
      <c r="AW11" s="136">
        <f t="shared" si="15"/>
        <v>0</v>
      </c>
      <c r="AX11" s="140">
        <v>0</v>
      </c>
      <c r="AY11" s="140">
        <v>0</v>
      </c>
      <c r="AZ11" s="136">
        <v>0</v>
      </c>
      <c r="BA11" s="136">
        <v>0</v>
      </c>
      <c r="BB11" s="136">
        <f t="shared" si="16"/>
        <v>0</v>
      </c>
      <c r="BC11" s="136">
        <v>0</v>
      </c>
      <c r="BD11" s="136">
        <v>0</v>
      </c>
      <c r="BE11" s="136">
        <f t="shared" si="17"/>
        <v>0</v>
      </c>
    </row>
    <row r="12" spans="1:57" s="139" customFormat="1" ht="12" customHeight="1">
      <c r="A12" s="134" t="s">
        <v>300</v>
      </c>
      <c r="B12" s="134">
        <v>6000</v>
      </c>
      <c r="C12" s="134" t="s">
        <v>288</v>
      </c>
      <c r="D12" s="136">
        <f t="shared" si="0"/>
        <v>118384</v>
      </c>
      <c r="E12" s="136">
        <f t="shared" si="1"/>
        <v>3149818</v>
      </c>
      <c r="F12" s="136">
        <f t="shared" si="2"/>
        <v>3268202</v>
      </c>
      <c r="G12" s="136">
        <f t="shared" si="3"/>
        <v>12372</v>
      </c>
      <c r="H12" s="136">
        <f t="shared" si="4"/>
        <v>1296210</v>
      </c>
      <c r="I12" s="136">
        <f t="shared" si="5"/>
        <v>1308582</v>
      </c>
      <c r="J12" s="140">
        <v>33</v>
      </c>
      <c r="K12" s="140">
        <v>33</v>
      </c>
      <c r="L12" s="136">
        <v>118384</v>
      </c>
      <c r="M12" s="136">
        <v>3149818</v>
      </c>
      <c r="N12" s="136">
        <f t="shared" si="6"/>
        <v>3268202</v>
      </c>
      <c r="O12" s="136">
        <v>12372</v>
      </c>
      <c r="P12" s="136">
        <v>1296210</v>
      </c>
      <c r="Q12" s="136">
        <f t="shared" si="7"/>
        <v>1308582</v>
      </c>
      <c r="R12" s="140">
        <v>0</v>
      </c>
      <c r="S12" s="140">
        <v>0</v>
      </c>
      <c r="T12" s="136">
        <v>0</v>
      </c>
      <c r="U12" s="136">
        <v>0</v>
      </c>
      <c r="V12" s="136">
        <f t="shared" si="8"/>
        <v>0</v>
      </c>
      <c r="W12" s="136">
        <v>0</v>
      </c>
      <c r="X12" s="136">
        <v>0</v>
      </c>
      <c r="Y12" s="136">
        <f t="shared" si="9"/>
        <v>0</v>
      </c>
      <c r="Z12" s="140">
        <v>0</v>
      </c>
      <c r="AA12" s="140">
        <v>0</v>
      </c>
      <c r="AB12" s="136">
        <v>0</v>
      </c>
      <c r="AC12" s="136">
        <v>0</v>
      </c>
      <c r="AD12" s="136">
        <f t="shared" si="10"/>
        <v>0</v>
      </c>
      <c r="AE12" s="136">
        <v>0</v>
      </c>
      <c r="AF12" s="136">
        <v>0</v>
      </c>
      <c r="AG12" s="136">
        <f t="shared" si="11"/>
        <v>0</v>
      </c>
      <c r="AH12" s="140">
        <v>0</v>
      </c>
      <c r="AI12" s="140">
        <v>0</v>
      </c>
      <c r="AJ12" s="136">
        <v>0</v>
      </c>
      <c r="AK12" s="136">
        <v>0</v>
      </c>
      <c r="AL12" s="136">
        <f t="shared" si="12"/>
        <v>0</v>
      </c>
      <c r="AM12" s="136">
        <v>0</v>
      </c>
      <c r="AN12" s="136">
        <v>0</v>
      </c>
      <c r="AO12" s="136">
        <f t="shared" si="13"/>
        <v>0</v>
      </c>
      <c r="AP12" s="140">
        <v>0</v>
      </c>
      <c r="AQ12" s="140">
        <v>0</v>
      </c>
      <c r="AR12" s="136">
        <v>0</v>
      </c>
      <c r="AS12" s="136">
        <v>0</v>
      </c>
      <c r="AT12" s="136">
        <f t="shared" si="14"/>
        <v>0</v>
      </c>
      <c r="AU12" s="136">
        <v>0</v>
      </c>
      <c r="AV12" s="136">
        <v>0</v>
      </c>
      <c r="AW12" s="136">
        <f t="shared" si="15"/>
        <v>0</v>
      </c>
      <c r="AX12" s="140">
        <v>0</v>
      </c>
      <c r="AY12" s="140">
        <v>0</v>
      </c>
      <c r="AZ12" s="136">
        <v>0</v>
      </c>
      <c r="BA12" s="136">
        <v>0</v>
      </c>
      <c r="BB12" s="136">
        <f t="shared" si="16"/>
        <v>0</v>
      </c>
      <c r="BC12" s="136">
        <v>0</v>
      </c>
      <c r="BD12" s="136">
        <v>0</v>
      </c>
      <c r="BE12" s="136">
        <f t="shared" si="17"/>
        <v>0</v>
      </c>
    </row>
    <row r="13" spans="1:57" s="139" customFormat="1" ht="12" customHeight="1">
      <c r="A13" s="134" t="s">
        <v>410</v>
      </c>
      <c r="B13" s="134">
        <v>7000</v>
      </c>
      <c r="C13" s="134" t="s">
        <v>411</v>
      </c>
      <c r="D13" s="136">
        <f t="shared" si="0"/>
        <v>58333</v>
      </c>
      <c r="E13" s="136">
        <f t="shared" si="1"/>
        <v>5156673</v>
      </c>
      <c r="F13" s="136">
        <f t="shared" si="2"/>
        <v>5215006</v>
      </c>
      <c r="G13" s="136">
        <f t="shared" si="3"/>
        <v>0</v>
      </c>
      <c r="H13" s="136">
        <f t="shared" si="4"/>
        <v>1558196</v>
      </c>
      <c r="I13" s="136">
        <f t="shared" si="5"/>
        <v>1558196</v>
      </c>
      <c r="J13" s="140">
        <v>47</v>
      </c>
      <c r="K13" s="140">
        <v>49</v>
      </c>
      <c r="L13" s="136">
        <v>51823</v>
      </c>
      <c r="M13" s="136">
        <v>4990184</v>
      </c>
      <c r="N13" s="136">
        <f t="shared" si="6"/>
        <v>5042007</v>
      </c>
      <c r="O13" s="136">
        <v>0</v>
      </c>
      <c r="P13" s="136">
        <v>1461614</v>
      </c>
      <c r="Q13" s="136">
        <f t="shared" si="7"/>
        <v>1461614</v>
      </c>
      <c r="R13" s="140">
        <v>3</v>
      </c>
      <c r="S13" s="140">
        <v>3</v>
      </c>
      <c r="T13" s="136">
        <v>6510</v>
      </c>
      <c r="U13" s="136">
        <v>166489</v>
      </c>
      <c r="V13" s="136">
        <f t="shared" si="8"/>
        <v>172999</v>
      </c>
      <c r="W13" s="136">
        <v>0</v>
      </c>
      <c r="X13" s="136">
        <v>96582</v>
      </c>
      <c r="Y13" s="136">
        <f t="shared" si="9"/>
        <v>96582</v>
      </c>
      <c r="Z13" s="140">
        <v>0</v>
      </c>
      <c r="AA13" s="140">
        <v>0</v>
      </c>
      <c r="AB13" s="136">
        <v>0</v>
      </c>
      <c r="AC13" s="136">
        <v>0</v>
      </c>
      <c r="AD13" s="136">
        <f t="shared" si="10"/>
        <v>0</v>
      </c>
      <c r="AE13" s="136">
        <v>0</v>
      </c>
      <c r="AF13" s="136">
        <v>0</v>
      </c>
      <c r="AG13" s="136">
        <f t="shared" si="11"/>
        <v>0</v>
      </c>
      <c r="AH13" s="140">
        <v>0</v>
      </c>
      <c r="AI13" s="140">
        <v>0</v>
      </c>
      <c r="AJ13" s="136">
        <v>0</v>
      </c>
      <c r="AK13" s="136">
        <v>0</v>
      </c>
      <c r="AL13" s="136">
        <f t="shared" si="12"/>
        <v>0</v>
      </c>
      <c r="AM13" s="136">
        <v>0</v>
      </c>
      <c r="AN13" s="136">
        <v>0</v>
      </c>
      <c r="AO13" s="136">
        <f t="shared" si="13"/>
        <v>0</v>
      </c>
      <c r="AP13" s="140">
        <v>0</v>
      </c>
      <c r="AQ13" s="140">
        <v>0</v>
      </c>
      <c r="AR13" s="136">
        <v>0</v>
      </c>
      <c r="AS13" s="136">
        <v>0</v>
      </c>
      <c r="AT13" s="136">
        <f t="shared" si="14"/>
        <v>0</v>
      </c>
      <c r="AU13" s="136">
        <v>0</v>
      </c>
      <c r="AV13" s="136">
        <v>0</v>
      </c>
      <c r="AW13" s="136">
        <f t="shared" si="15"/>
        <v>0</v>
      </c>
      <c r="AX13" s="140">
        <v>0</v>
      </c>
      <c r="AY13" s="140">
        <v>0</v>
      </c>
      <c r="AZ13" s="136">
        <v>0</v>
      </c>
      <c r="BA13" s="136">
        <v>0</v>
      </c>
      <c r="BB13" s="136">
        <f t="shared" si="16"/>
        <v>0</v>
      </c>
      <c r="BC13" s="136">
        <v>0</v>
      </c>
      <c r="BD13" s="136">
        <v>0</v>
      </c>
      <c r="BE13" s="136">
        <f t="shared" si="17"/>
        <v>0</v>
      </c>
    </row>
    <row r="14" spans="1:57" s="139" customFormat="1" ht="12" customHeight="1">
      <c r="A14" s="134" t="s">
        <v>303</v>
      </c>
      <c r="B14" s="134">
        <v>8000</v>
      </c>
      <c r="C14" s="134" t="s">
        <v>288</v>
      </c>
      <c r="D14" s="136">
        <f t="shared" si="0"/>
        <v>899939</v>
      </c>
      <c r="E14" s="136">
        <f t="shared" si="1"/>
        <v>8776864</v>
      </c>
      <c r="F14" s="136">
        <f t="shared" si="2"/>
        <v>9676803</v>
      </c>
      <c r="G14" s="136">
        <f t="shared" si="3"/>
        <v>54274</v>
      </c>
      <c r="H14" s="136">
        <f t="shared" si="4"/>
        <v>2465477</v>
      </c>
      <c r="I14" s="136">
        <f t="shared" si="5"/>
        <v>2519751</v>
      </c>
      <c r="J14" s="140">
        <v>33</v>
      </c>
      <c r="K14" s="140">
        <v>34</v>
      </c>
      <c r="L14" s="136">
        <v>863770</v>
      </c>
      <c r="M14" s="136">
        <v>7900351</v>
      </c>
      <c r="N14" s="136">
        <f t="shared" si="6"/>
        <v>8764121</v>
      </c>
      <c r="O14" s="136">
        <v>54274</v>
      </c>
      <c r="P14" s="136">
        <v>1058668</v>
      </c>
      <c r="Q14" s="136">
        <f t="shared" si="7"/>
        <v>1112942</v>
      </c>
      <c r="R14" s="140">
        <v>18</v>
      </c>
      <c r="S14" s="140">
        <v>19</v>
      </c>
      <c r="T14" s="136">
        <v>8976</v>
      </c>
      <c r="U14" s="136">
        <v>373535</v>
      </c>
      <c r="V14" s="136">
        <f t="shared" si="8"/>
        <v>382511</v>
      </c>
      <c r="W14" s="136">
        <v>0</v>
      </c>
      <c r="X14" s="136">
        <v>1035741</v>
      </c>
      <c r="Y14" s="136">
        <f t="shared" si="9"/>
        <v>1035741</v>
      </c>
      <c r="Z14" s="140">
        <v>5</v>
      </c>
      <c r="AA14" s="140">
        <v>5</v>
      </c>
      <c r="AB14" s="136">
        <v>27193</v>
      </c>
      <c r="AC14" s="136">
        <v>502978</v>
      </c>
      <c r="AD14" s="136">
        <f t="shared" si="10"/>
        <v>530171</v>
      </c>
      <c r="AE14" s="136">
        <v>0</v>
      </c>
      <c r="AF14" s="136">
        <v>297885</v>
      </c>
      <c r="AG14" s="136">
        <f t="shared" si="11"/>
        <v>297885</v>
      </c>
      <c r="AH14" s="140">
        <v>1</v>
      </c>
      <c r="AI14" s="140">
        <v>1</v>
      </c>
      <c r="AJ14" s="136">
        <v>0</v>
      </c>
      <c r="AK14" s="136">
        <v>0</v>
      </c>
      <c r="AL14" s="136">
        <f t="shared" si="12"/>
        <v>0</v>
      </c>
      <c r="AM14" s="136">
        <v>0</v>
      </c>
      <c r="AN14" s="136">
        <v>73183</v>
      </c>
      <c r="AO14" s="136">
        <f t="shared" si="13"/>
        <v>73183</v>
      </c>
      <c r="AP14" s="140">
        <v>0</v>
      </c>
      <c r="AQ14" s="140">
        <v>0</v>
      </c>
      <c r="AR14" s="136">
        <v>0</v>
      </c>
      <c r="AS14" s="136">
        <v>0</v>
      </c>
      <c r="AT14" s="136">
        <f t="shared" si="14"/>
        <v>0</v>
      </c>
      <c r="AU14" s="136">
        <v>0</v>
      </c>
      <c r="AV14" s="136">
        <v>0</v>
      </c>
      <c r="AW14" s="136">
        <f t="shared" si="15"/>
        <v>0</v>
      </c>
      <c r="AX14" s="140">
        <v>0</v>
      </c>
      <c r="AY14" s="140">
        <v>0</v>
      </c>
      <c r="AZ14" s="136">
        <v>0</v>
      </c>
      <c r="BA14" s="136">
        <v>0</v>
      </c>
      <c r="BB14" s="136">
        <f t="shared" si="16"/>
        <v>0</v>
      </c>
      <c r="BC14" s="136">
        <v>0</v>
      </c>
      <c r="BD14" s="136">
        <v>0</v>
      </c>
      <c r="BE14" s="136">
        <f t="shared" si="17"/>
        <v>0</v>
      </c>
    </row>
    <row r="15" spans="1:57" s="139" customFormat="1" ht="12" customHeight="1">
      <c r="A15" s="134" t="s">
        <v>422</v>
      </c>
      <c r="B15" s="134">
        <v>9000</v>
      </c>
      <c r="C15" s="134" t="s">
        <v>411</v>
      </c>
      <c r="D15" s="136">
        <f t="shared" si="0"/>
        <v>628549</v>
      </c>
      <c r="E15" s="136">
        <f t="shared" si="1"/>
        <v>3856120</v>
      </c>
      <c r="F15" s="136">
        <f t="shared" si="2"/>
        <v>4484669</v>
      </c>
      <c r="G15" s="136">
        <f t="shared" si="3"/>
        <v>312</v>
      </c>
      <c r="H15" s="136">
        <f t="shared" si="4"/>
        <v>1290270</v>
      </c>
      <c r="I15" s="136">
        <f t="shared" si="5"/>
        <v>1290582</v>
      </c>
      <c r="J15" s="140">
        <v>21</v>
      </c>
      <c r="K15" s="140">
        <v>21</v>
      </c>
      <c r="L15" s="136">
        <v>462264</v>
      </c>
      <c r="M15" s="136">
        <v>3856120</v>
      </c>
      <c r="N15" s="136">
        <f t="shared" si="6"/>
        <v>4318384</v>
      </c>
      <c r="O15" s="136">
        <v>312</v>
      </c>
      <c r="P15" s="136">
        <v>1106999</v>
      </c>
      <c r="Q15" s="136">
        <f t="shared" si="7"/>
        <v>1107311</v>
      </c>
      <c r="R15" s="140">
        <v>6</v>
      </c>
      <c r="S15" s="140">
        <v>6</v>
      </c>
      <c r="T15" s="136">
        <v>166285</v>
      </c>
      <c r="U15" s="136">
        <v>0</v>
      </c>
      <c r="V15" s="136">
        <f t="shared" si="8"/>
        <v>166285</v>
      </c>
      <c r="W15" s="136">
        <v>0</v>
      </c>
      <c r="X15" s="136">
        <v>183271</v>
      </c>
      <c r="Y15" s="136">
        <f t="shared" si="9"/>
        <v>183271</v>
      </c>
      <c r="Z15" s="140">
        <v>0</v>
      </c>
      <c r="AA15" s="140">
        <v>0</v>
      </c>
      <c r="AB15" s="136">
        <v>0</v>
      </c>
      <c r="AC15" s="136">
        <v>0</v>
      </c>
      <c r="AD15" s="136">
        <f t="shared" si="10"/>
        <v>0</v>
      </c>
      <c r="AE15" s="136">
        <v>0</v>
      </c>
      <c r="AF15" s="136">
        <v>0</v>
      </c>
      <c r="AG15" s="136">
        <f t="shared" si="11"/>
        <v>0</v>
      </c>
      <c r="AH15" s="140">
        <v>0</v>
      </c>
      <c r="AI15" s="140">
        <v>0</v>
      </c>
      <c r="AJ15" s="136">
        <v>0</v>
      </c>
      <c r="AK15" s="136">
        <v>0</v>
      </c>
      <c r="AL15" s="136">
        <f t="shared" si="12"/>
        <v>0</v>
      </c>
      <c r="AM15" s="136">
        <v>0</v>
      </c>
      <c r="AN15" s="136">
        <v>0</v>
      </c>
      <c r="AO15" s="136">
        <f t="shared" si="13"/>
        <v>0</v>
      </c>
      <c r="AP15" s="140">
        <v>0</v>
      </c>
      <c r="AQ15" s="140">
        <v>0</v>
      </c>
      <c r="AR15" s="136">
        <v>0</v>
      </c>
      <c r="AS15" s="136">
        <v>0</v>
      </c>
      <c r="AT15" s="136">
        <f t="shared" si="14"/>
        <v>0</v>
      </c>
      <c r="AU15" s="136">
        <v>0</v>
      </c>
      <c r="AV15" s="136">
        <v>0</v>
      </c>
      <c r="AW15" s="136">
        <f t="shared" si="15"/>
        <v>0</v>
      </c>
      <c r="AX15" s="140">
        <v>0</v>
      </c>
      <c r="AY15" s="140">
        <v>0</v>
      </c>
      <c r="AZ15" s="136">
        <v>0</v>
      </c>
      <c r="BA15" s="136">
        <v>0</v>
      </c>
      <c r="BB15" s="136">
        <f t="shared" si="16"/>
        <v>0</v>
      </c>
      <c r="BC15" s="136">
        <v>0</v>
      </c>
      <c r="BD15" s="136">
        <v>0</v>
      </c>
      <c r="BE15" s="136">
        <f t="shared" si="17"/>
        <v>0</v>
      </c>
    </row>
    <row r="16" spans="1:57" s="139" customFormat="1" ht="12" customHeight="1">
      <c r="A16" s="134" t="s">
        <v>351</v>
      </c>
      <c r="B16" s="134">
        <v>10000</v>
      </c>
      <c r="C16" s="134" t="s">
        <v>288</v>
      </c>
      <c r="D16" s="136">
        <f t="shared" si="0"/>
        <v>107105</v>
      </c>
      <c r="E16" s="136">
        <f t="shared" si="1"/>
        <v>2844382</v>
      </c>
      <c r="F16" s="136">
        <f t="shared" si="2"/>
        <v>2951487</v>
      </c>
      <c r="G16" s="136">
        <f t="shared" si="3"/>
        <v>8574</v>
      </c>
      <c r="H16" s="136">
        <f t="shared" si="4"/>
        <v>1160814</v>
      </c>
      <c r="I16" s="136">
        <f t="shared" si="5"/>
        <v>1169388</v>
      </c>
      <c r="J16" s="140">
        <v>26</v>
      </c>
      <c r="K16" s="140">
        <v>26</v>
      </c>
      <c r="L16" s="136">
        <v>106026</v>
      </c>
      <c r="M16" s="136">
        <v>2507085</v>
      </c>
      <c r="N16" s="136">
        <f t="shared" si="6"/>
        <v>2613111</v>
      </c>
      <c r="O16" s="136">
        <v>8574</v>
      </c>
      <c r="P16" s="136">
        <v>1056324</v>
      </c>
      <c r="Q16" s="136">
        <f t="shared" si="7"/>
        <v>1064898</v>
      </c>
      <c r="R16" s="140">
        <v>7</v>
      </c>
      <c r="S16" s="140">
        <v>7</v>
      </c>
      <c r="T16" s="136">
        <v>1079</v>
      </c>
      <c r="U16" s="136">
        <v>313671</v>
      </c>
      <c r="V16" s="136">
        <f t="shared" si="8"/>
        <v>314750</v>
      </c>
      <c r="W16" s="136">
        <v>0</v>
      </c>
      <c r="X16" s="136">
        <v>104490</v>
      </c>
      <c r="Y16" s="136">
        <f t="shared" si="9"/>
        <v>104490</v>
      </c>
      <c r="Z16" s="140">
        <v>1</v>
      </c>
      <c r="AA16" s="140">
        <v>1</v>
      </c>
      <c r="AB16" s="136">
        <v>0</v>
      </c>
      <c r="AC16" s="136">
        <v>23626</v>
      </c>
      <c r="AD16" s="136">
        <f t="shared" si="10"/>
        <v>23626</v>
      </c>
      <c r="AE16" s="136">
        <v>0</v>
      </c>
      <c r="AF16" s="136">
        <v>0</v>
      </c>
      <c r="AG16" s="136">
        <f t="shared" si="11"/>
        <v>0</v>
      </c>
      <c r="AH16" s="140">
        <v>0</v>
      </c>
      <c r="AI16" s="140">
        <v>0</v>
      </c>
      <c r="AJ16" s="136">
        <v>0</v>
      </c>
      <c r="AK16" s="136">
        <v>0</v>
      </c>
      <c r="AL16" s="136">
        <f t="shared" si="12"/>
        <v>0</v>
      </c>
      <c r="AM16" s="136">
        <v>0</v>
      </c>
      <c r="AN16" s="136">
        <v>0</v>
      </c>
      <c r="AO16" s="136">
        <f t="shared" si="13"/>
        <v>0</v>
      </c>
      <c r="AP16" s="140">
        <v>0</v>
      </c>
      <c r="AQ16" s="140">
        <v>0</v>
      </c>
      <c r="AR16" s="136">
        <v>0</v>
      </c>
      <c r="AS16" s="136">
        <v>0</v>
      </c>
      <c r="AT16" s="136">
        <f t="shared" si="14"/>
        <v>0</v>
      </c>
      <c r="AU16" s="136">
        <v>0</v>
      </c>
      <c r="AV16" s="136">
        <v>0</v>
      </c>
      <c r="AW16" s="136">
        <f t="shared" si="15"/>
        <v>0</v>
      </c>
      <c r="AX16" s="140">
        <v>0</v>
      </c>
      <c r="AY16" s="140">
        <v>0</v>
      </c>
      <c r="AZ16" s="136">
        <v>0</v>
      </c>
      <c r="BA16" s="136">
        <v>0</v>
      </c>
      <c r="BB16" s="136">
        <f t="shared" si="16"/>
        <v>0</v>
      </c>
      <c r="BC16" s="136">
        <v>0</v>
      </c>
      <c r="BD16" s="136">
        <v>0</v>
      </c>
      <c r="BE16" s="136">
        <f t="shared" si="17"/>
        <v>0</v>
      </c>
    </row>
    <row r="17" spans="1:57" s="139" customFormat="1" ht="12" customHeight="1">
      <c r="A17" s="134" t="s">
        <v>431</v>
      </c>
      <c r="B17" s="134">
        <v>11000</v>
      </c>
      <c r="C17" s="134" t="s">
        <v>432</v>
      </c>
      <c r="D17" s="136">
        <f t="shared" si="0"/>
        <v>454099</v>
      </c>
      <c r="E17" s="136">
        <f t="shared" si="1"/>
        <v>16624991</v>
      </c>
      <c r="F17" s="136">
        <f t="shared" si="2"/>
        <v>17079090</v>
      </c>
      <c r="G17" s="136">
        <f t="shared" si="3"/>
        <v>446475</v>
      </c>
      <c r="H17" s="136">
        <f t="shared" si="4"/>
        <v>3422678</v>
      </c>
      <c r="I17" s="136">
        <f t="shared" si="5"/>
        <v>3869153</v>
      </c>
      <c r="J17" s="140">
        <v>50</v>
      </c>
      <c r="K17" s="140">
        <v>50</v>
      </c>
      <c r="L17" s="136">
        <v>441856</v>
      </c>
      <c r="M17" s="136">
        <v>13738515</v>
      </c>
      <c r="N17" s="136">
        <f t="shared" si="6"/>
        <v>14180371</v>
      </c>
      <c r="O17" s="136">
        <v>435144</v>
      </c>
      <c r="P17" s="136">
        <v>3009967</v>
      </c>
      <c r="Q17" s="136">
        <f t="shared" si="7"/>
        <v>3445111</v>
      </c>
      <c r="R17" s="140">
        <v>15</v>
      </c>
      <c r="S17" s="140">
        <v>15</v>
      </c>
      <c r="T17" s="136">
        <v>0</v>
      </c>
      <c r="U17" s="136">
        <v>2601097</v>
      </c>
      <c r="V17" s="136">
        <f t="shared" si="8"/>
        <v>2601097</v>
      </c>
      <c r="W17" s="136">
        <v>11331</v>
      </c>
      <c r="X17" s="136">
        <v>412711</v>
      </c>
      <c r="Y17" s="136">
        <f t="shared" si="9"/>
        <v>424042</v>
      </c>
      <c r="Z17" s="140">
        <v>1</v>
      </c>
      <c r="AA17" s="140">
        <v>1</v>
      </c>
      <c r="AB17" s="136">
        <v>12243</v>
      </c>
      <c r="AC17" s="136">
        <v>285379</v>
      </c>
      <c r="AD17" s="136">
        <f t="shared" si="10"/>
        <v>297622</v>
      </c>
      <c r="AE17" s="136">
        <v>0</v>
      </c>
      <c r="AF17" s="136">
        <v>0</v>
      </c>
      <c r="AG17" s="136">
        <f t="shared" si="11"/>
        <v>0</v>
      </c>
      <c r="AH17" s="140">
        <v>0</v>
      </c>
      <c r="AI17" s="140">
        <v>0</v>
      </c>
      <c r="AJ17" s="136">
        <v>0</v>
      </c>
      <c r="AK17" s="136">
        <v>0</v>
      </c>
      <c r="AL17" s="136">
        <f t="shared" si="12"/>
        <v>0</v>
      </c>
      <c r="AM17" s="136">
        <v>0</v>
      </c>
      <c r="AN17" s="136">
        <v>0</v>
      </c>
      <c r="AO17" s="136">
        <f t="shared" si="13"/>
        <v>0</v>
      </c>
      <c r="AP17" s="140">
        <v>0</v>
      </c>
      <c r="AQ17" s="140">
        <v>0</v>
      </c>
      <c r="AR17" s="136">
        <v>0</v>
      </c>
      <c r="AS17" s="136">
        <v>0</v>
      </c>
      <c r="AT17" s="136">
        <f t="shared" si="14"/>
        <v>0</v>
      </c>
      <c r="AU17" s="136">
        <v>0</v>
      </c>
      <c r="AV17" s="136">
        <v>0</v>
      </c>
      <c r="AW17" s="136">
        <f t="shared" si="15"/>
        <v>0</v>
      </c>
      <c r="AX17" s="140">
        <v>0</v>
      </c>
      <c r="AY17" s="140">
        <v>0</v>
      </c>
      <c r="AZ17" s="136">
        <v>0</v>
      </c>
      <c r="BA17" s="136">
        <v>0</v>
      </c>
      <c r="BB17" s="136">
        <f t="shared" si="16"/>
        <v>0</v>
      </c>
      <c r="BC17" s="136">
        <v>0</v>
      </c>
      <c r="BD17" s="136">
        <v>0</v>
      </c>
      <c r="BE17" s="136">
        <f t="shared" si="17"/>
        <v>0</v>
      </c>
    </row>
    <row r="18" spans="1:57" s="139" customFormat="1" ht="12" customHeight="1">
      <c r="A18" s="134" t="s">
        <v>436</v>
      </c>
      <c r="B18" s="134">
        <v>12000</v>
      </c>
      <c r="C18" s="134" t="s">
        <v>437</v>
      </c>
      <c r="D18" s="136">
        <f t="shared" si="0"/>
        <v>67676</v>
      </c>
      <c r="E18" s="136">
        <f t="shared" si="1"/>
        <v>7890830</v>
      </c>
      <c r="F18" s="136">
        <f t="shared" si="2"/>
        <v>7958506</v>
      </c>
      <c r="G18" s="136">
        <f t="shared" si="3"/>
        <v>128179</v>
      </c>
      <c r="H18" s="136">
        <f t="shared" si="4"/>
        <v>1134794</v>
      </c>
      <c r="I18" s="136">
        <f t="shared" si="5"/>
        <v>1262973</v>
      </c>
      <c r="J18" s="140">
        <v>34</v>
      </c>
      <c r="K18" s="140">
        <v>36</v>
      </c>
      <c r="L18" s="136">
        <v>52565</v>
      </c>
      <c r="M18" s="136">
        <v>5867624</v>
      </c>
      <c r="N18" s="136">
        <f t="shared" si="6"/>
        <v>5920189</v>
      </c>
      <c r="O18" s="136">
        <v>112930</v>
      </c>
      <c r="P18" s="136">
        <v>853954</v>
      </c>
      <c r="Q18" s="136">
        <f t="shared" si="7"/>
        <v>966884</v>
      </c>
      <c r="R18" s="140">
        <v>14</v>
      </c>
      <c r="S18" s="140">
        <v>15</v>
      </c>
      <c r="T18" s="136">
        <v>15111</v>
      </c>
      <c r="U18" s="136">
        <v>2023206</v>
      </c>
      <c r="V18" s="136">
        <f t="shared" si="8"/>
        <v>2038317</v>
      </c>
      <c r="W18" s="136">
        <v>0</v>
      </c>
      <c r="X18" s="136">
        <v>272638</v>
      </c>
      <c r="Y18" s="136">
        <f t="shared" si="9"/>
        <v>272638</v>
      </c>
      <c r="Z18" s="140">
        <v>2</v>
      </c>
      <c r="AA18" s="140">
        <v>2</v>
      </c>
      <c r="AB18" s="136">
        <v>0</v>
      </c>
      <c r="AC18" s="136">
        <v>0</v>
      </c>
      <c r="AD18" s="136">
        <f t="shared" si="10"/>
        <v>0</v>
      </c>
      <c r="AE18" s="136">
        <v>15249</v>
      </c>
      <c r="AF18" s="136">
        <v>7804</v>
      </c>
      <c r="AG18" s="136">
        <f t="shared" si="11"/>
        <v>23053</v>
      </c>
      <c r="AH18" s="140">
        <v>1</v>
      </c>
      <c r="AI18" s="140">
        <v>1</v>
      </c>
      <c r="AJ18" s="136">
        <v>0</v>
      </c>
      <c r="AK18" s="136">
        <v>0</v>
      </c>
      <c r="AL18" s="136">
        <f t="shared" si="12"/>
        <v>0</v>
      </c>
      <c r="AM18" s="136">
        <v>0</v>
      </c>
      <c r="AN18" s="136">
        <v>398</v>
      </c>
      <c r="AO18" s="136">
        <f t="shared" si="13"/>
        <v>398</v>
      </c>
      <c r="AP18" s="140">
        <v>0</v>
      </c>
      <c r="AQ18" s="140">
        <v>0</v>
      </c>
      <c r="AR18" s="136">
        <v>0</v>
      </c>
      <c r="AS18" s="136">
        <v>0</v>
      </c>
      <c r="AT18" s="136">
        <f t="shared" si="14"/>
        <v>0</v>
      </c>
      <c r="AU18" s="136">
        <v>0</v>
      </c>
      <c r="AV18" s="136">
        <v>0</v>
      </c>
      <c r="AW18" s="136">
        <f t="shared" si="15"/>
        <v>0</v>
      </c>
      <c r="AX18" s="140">
        <v>0</v>
      </c>
      <c r="AY18" s="140">
        <v>0</v>
      </c>
      <c r="AZ18" s="136">
        <v>0</v>
      </c>
      <c r="BA18" s="136">
        <v>0</v>
      </c>
      <c r="BB18" s="136">
        <f t="shared" si="16"/>
        <v>0</v>
      </c>
      <c r="BC18" s="136">
        <v>0</v>
      </c>
      <c r="BD18" s="136">
        <v>0</v>
      </c>
      <c r="BE18" s="136">
        <f t="shared" si="17"/>
        <v>0</v>
      </c>
    </row>
    <row r="19" spans="1:57" s="139" customFormat="1" ht="12" customHeight="1">
      <c r="A19" s="134" t="s">
        <v>306</v>
      </c>
      <c r="B19" s="134">
        <v>13000</v>
      </c>
      <c r="C19" s="134" t="s">
        <v>288</v>
      </c>
      <c r="D19" s="136">
        <f t="shared" si="0"/>
        <v>2416177</v>
      </c>
      <c r="E19" s="136">
        <f t="shared" si="1"/>
        <v>39448505</v>
      </c>
      <c r="F19" s="136">
        <f t="shared" si="2"/>
        <v>41864682</v>
      </c>
      <c r="G19" s="136">
        <f t="shared" si="3"/>
        <v>10518</v>
      </c>
      <c r="H19" s="136">
        <f t="shared" si="4"/>
        <v>681280</v>
      </c>
      <c r="I19" s="136">
        <f t="shared" si="5"/>
        <v>691798</v>
      </c>
      <c r="J19" s="140">
        <v>54</v>
      </c>
      <c r="K19" s="140">
        <v>58</v>
      </c>
      <c r="L19" s="136">
        <v>2093563</v>
      </c>
      <c r="M19" s="136">
        <v>33853700</v>
      </c>
      <c r="N19" s="136">
        <f t="shared" si="6"/>
        <v>35947263</v>
      </c>
      <c r="O19" s="136">
        <v>10518</v>
      </c>
      <c r="P19" s="136">
        <v>575935</v>
      </c>
      <c r="Q19" s="136">
        <f t="shared" si="7"/>
        <v>586453</v>
      </c>
      <c r="R19" s="140">
        <v>24</v>
      </c>
      <c r="S19" s="140">
        <v>25</v>
      </c>
      <c r="T19" s="136">
        <v>322614</v>
      </c>
      <c r="U19" s="136">
        <v>5594805</v>
      </c>
      <c r="V19" s="136">
        <f t="shared" si="8"/>
        <v>5917419</v>
      </c>
      <c r="W19" s="136">
        <v>0</v>
      </c>
      <c r="X19" s="136">
        <v>11170</v>
      </c>
      <c r="Y19" s="136">
        <f t="shared" si="9"/>
        <v>11170</v>
      </c>
      <c r="Z19" s="140">
        <v>3</v>
      </c>
      <c r="AA19" s="140">
        <v>3</v>
      </c>
      <c r="AB19" s="136">
        <v>0</v>
      </c>
      <c r="AC19" s="136">
        <v>0</v>
      </c>
      <c r="AD19" s="136">
        <f t="shared" si="10"/>
        <v>0</v>
      </c>
      <c r="AE19" s="136">
        <v>0</v>
      </c>
      <c r="AF19" s="136">
        <v>94175</v>
      </c>
      <c r="AG19" s="136">
        <f t="shared" si="11"/>
        <v>94175</v>
      </c>
      <c r="AH19" s="140">
        <v>0</v>
      </c>
      <c r="AI19" s="140">
        <v>0</v>
      </c>
      <c r="AJ19" s="136">
        <v>0</v>
      </c>
      <c r="AK19" s="136">
        <v>0</v>
      </c>
      <c r="AL19" s="136">
        <f t="shared" si="12"/>
        <v>0</v>
      </c>
      <c r="AM19" s="136">
        <v>0</v>
      </c>
      <c r="AN19" s="136">
        <v>0</v>
      </c>
      <c r="AO19" s="136">
        <f t="shared" si="13"/>
        <v>0</v>
      </c>
      <c r="AP19" s="140">
        <v>0</v>
      </c>
      <c r="AQ19" s="140">
        <v>0</v>
      </c>
      <c r="AR19" s="136">
        <v>0</v>
      </c>
      <c r="AS19" s="136">
        <v>0</v>
      </c>
      <c r="AT19" s="136">
        <f t="shared" si="14"/>
        <v>0</v>
      </c>
      <c r="AU19" s="136">
        <v>0</v>
      </c>
      <c r="AV19" s="136">
        <v>0</v>
      </c>
      <c r="AW19" s="136">
        <f t="shared" si="15"/>
        <v>0</v>
      </c>
      <c r="AX19" s="140">
        <v>0</v>
      </c>
      <c r="AY19" s="140">
        <v>0</v>
      </c>
      <c r="AZ19" s="136">
        <v>0</v>
      </c>
      <c r="BA19" s="136">
        <v>0</v>
      </c>
      <c r="BB19" s="136">
        <f t="shared" si="16"/>
        <v>0</v>
      </c>
      <c r="BC19" s="136">
        <v>0</v>
      </c>
      <c r="BD19" s="136">
        <v>0</v>
      </c>
      <c r="BE19" s="136">
        <f t="shared" si="17"/>
        <v>0</v>
      </c>
    </row>
    <row r="20" spans="1:57" s="139" customFormat="1" ht="12" customHeight="1">
      <c r="A20" s="134" t="s">
        <v>309</v>
      </c>
      <c r="B20" s="134">
        <v>14000</v>
      </c>
      <c r="C20" s="134" t="s">
        <v>288</v>
      </c>
      <c r="D20" s="136">
        <f t="shared" si="0"/>
        <v>98313</v>
      </c>
      <c r="E20" s="136">
        <f t="shared" si="1"/>
        <v>4042280</v>
      </c>
      <c r="F20" s="136">
        <f t="shared" si="2"/>
        <v>4140593</v>
      </c>
      <c r="G20" s="136">
        <f t="shared" si="3"/>
        <v>19280</v>
      </c>
      <c r="H20" s="136">
        <f t="shared" si="4"/>
        <v>163837</v>
      </c>
      <c r="I20" s="136">
        <f t="shared" si="5"/>
        <v>183117</v>
      </c>
      <c r="J20" s="140">
        <v>14</v>
      </c>
      <c r="K20" s="140">
        <v>14</v>
      </c>
      <c r="L20" s="136">
        <v>98313</v>
      </c>
      <c r="M20" s="136">
        <v>3973342</v>
      </c>
      <c r="N20" s="136">
        <f t="shared" si="6"/>
        <v>4071655</v>
      </c>
      <c r="O20" s="136">
        <v>19280</v>
      </c>
      <c r="P20" s="136">
        <v>140312</v>
      </c>
      <c r="Q20" s="136">
        <f t="shared" si="7"/>
        <v>159592</v>
      </c>
      <c r="R20" s="140">
        <v>5</v>
      </c>
      <c r="S20" s="140">
        <v>5</v>
      </c>
      <c r="T20" s="136">
        <v>0</v>
      </c>
      <c r="U20" s="136">
        <v>68938</v>
      </c>
      <c r="V20" s="136">
        <f t="shared" si="8"/>
        <v>68938</v>
      </c>
      <c r="W20" s="136">
        <v>0</v>
      </c>
      <c r="X20" s="136">
        <v>23525</v>
      </c>
      <c r="Y20" s="136">
        <f t="shared" si="9"/>
        <v>23525</v>
      </c>
      <c r="Z20" s="140">
        <v>0</v>
      </c>
      <c r="AA20" s="140">
        <v>0</v>
      </c>
      <c r="AB20" s="136">
        <v>0</v>
      </c>
      <c r="AC20" s="136">
        <v>0</v>
      </c>
      <c r="AD20" s="136">
        <f t="shared" si="10"/>
        <v>0</v>
      </c>
      <c r="AE20" s="136">
        <v>0</v>
      </c>
      <c r="AF20" s="136">
        <v>0</v>
      </c>
      <c r="AG20" s="136">
        <f t="shared" si="11"/>
        <v>0</v>
      </c>
      <c r="AH20" s="140">
        <v>0</v>
      </c>
      <c r="AI20" s="140">
        <v>0</v>
      </c>
      <c r="AJ20" s="136">
        <v>0</v>
      </c>
      <c r="AK20" s="136">
        <v>0</v>
      </c>
      <c r="AL20" s="136">
        <f t="shared" si="12"/>
        <v>0</v>
      </c>
      <c r="AM20" s="136">
        <v>0</v>
      </c>
      <c r="AN20" s="136">
        <v>0</v>
      </c>
      <c r="AO20" s="136">
        <f t="shared" si="13"/>
        <v>0</v>
      </c>
      <c r="AP20" s="140">
        <v>0</v>
      </c>
      <c r="AQ20" s="140">
        <v>0</v>
      </c>
      <c r="AR20" s="136">
        <v>0</v>
      </c>
      <c r="AS20" s="136">
        <v>0</v>
      </c>
      <c r="AT20" s="136">
        <f t="shared" si="14"/>
        <v>0</v>
      </c>
      <c r="AU20" s="136">
        <v>0</v>
      </c>
      <c r="AV20" s="136">
        <v>0</v>
      </c>
      <c r="AW20" s="136">
        <f t="shared" si="15"/>
        <v>0</v>
      </c>
      <c r="AX20" s="140">
        <v>0</v>
      </c>
      <c r="AY20" s="140">
        <v>0</v>
      </c>
      <c r="AZ20" s="136">
        <v>0</v>
      </c>
      <c r="BA20" s="136">
        <v>0</v>
      </c>
      <c r="BB20" s="136">
        <f t="shared" si="16"/>
        <v>0</v>
      </c>
      <c r="BC20" s="136">
        <v>0</v>
      </c>
      <c r="BD20" s="136">
        <v>0</v>
      </c>
      <c r="BE20" s="136">
        <f t="shared" si="17"/>
        <v>0</v>
      </c>
    </row>
    <row r="21" spans="1:57" s="139" customFormat="1" ht="12" customHeight="1">
      <c r="A21" s="134" t="s">
        <v>456</v>
      </c>
      <c r="B21" s="134">
        <v>15000</v>
      </c>
      <c r="C21" s="134" t="s">
        <v>457</v>
      </c>
      <c r="D21" s="136">
        <f t="shared" si="0"/>
        <v>439903</v>
      </c>
      <c r="E21" s="136">
        <f t="shared" si="1"/>
        <v>2147736</v>
      </c>
      <c r="F21" s="136">
        <f t="shared" si="2"/>
        <v>2587639</v>
      </c>
      <c r="G21" s="136">
        <f t="shared" si="3"/>
        <v>62945</v>
      </c>
      <c r="H21" s="136">
        <f t="shared" si="4"/>
        <v>847291</v>
      </c>
      <c r="I21" s="136">
        <f t="shared" si="5"/>
        <v>910236</v>
      </c>
      <c r="J21" s="140">
        <v>18</v>
      </c>
      <c r="K21" s="140">
        <v>18</v>
      </c>
      <c r="L21" s="136">
        <v>439903</v>
      </c>
      <c r="M21" s="136">
        <v>2147736</v>
      </c>
      <c r="N21" s="136">
        <f t="shared" si="6"/>
        <v>2587639</v>
      </c>
      <c r="O21" s="136">
        <v>62945</v>
      </c>
      <c r="P21" s="136">
        <v>510298</v>
      </c>
      <c r="Q21" s="136">
        <f t="shared" si="7"/>
        <v>573243</v>
      </c>
      <c r="R21" s="140">
        <v>6</v>
      </c>
      <c r="S21" s="140">
        <v>6</v>
      </c>
      <c r="T21" s="136">
        <v>0</v>
      </c>
      <c r="U21" s="136">
        <v>0</v>
      </c>
      <c r="V21" s="136">
        <f t="shared" si="8"/>
        <v>0</v>
      </c>
      <c r="W21" s="136">
        <v>0</v>
      </c>
      <c r="X21" s="136">
        <v>336993</v>
      </c>
      <c r="Y21" s="136">
        <f t="shared" si="9"/>
        <v>336993</v>
      </c>
      <c r="Z21" s="140">
        <v>0</v>
      </c>
      <c r="AA21" s="140">
        <v>0</v>
      </c>
      <c r="AB21" s="136">
        <v>0</v>
      </c>
      <c r="AC21" s="136">
        <v>0</v>
      </c>
      <c r="AD21" s="136">
        <f t="shared" si="10"/>
        <v>0</v>
      </c>
      <c r="AE21" s="136">
        <v>0</v>
      </c>
      <c r="AF21" s="136">
        <v>0</v>
      </c>
      <c r="AG21" s="136">
        <f t="shared" si="11"/>
        <v>0</v>
      </c>
      <c r="AH21" s="140">
        <v>0</v>
      </c>
      <c r="AI21" s="140">
        <v>0</v>
      </c>
      <c r="AJ21" s="136">
        <v>0</v>
      </c>
      <c r="AK21" s="136">
        <v>0</v>
      </c>
      <c r="AL21" s="136">
        <f t="shared" si="12"/>
        <v>0</v>
      </c>
      <c r="AM21" s="136">
        <v>0</v>
      </c>
      <c r="AN21" s="136">
        <v>0</v>
      </c>
      <c r="AO21" s="136">
        <f t="shared" si="13"/>
        <v>0</v>
      </c>
      <c r="AP21" s="140">
        <v>0</v>
      </c>
      <c r="AQ21" s="140">
        <v>0</v>
      </c>
      <c r="AR21" s="136">
        <v>0</v>
      </c>
      <c r="AS21" s="136">
        <v>0</v>
      </c>
      <c r="AT21" s="136">
        <f t="shared" si="14"/>
        <v>0</v>
      </c>
      <c r="AU21" s="136">
        <v>0</v>
      </c>
      <c r="AV21" s="136">
        <v>0</v>
      </c>
      <c r="AW21" s="136">
        <f t="shared" si="15"/>
        <v>0</v>
      </c>
      <c r="AX21" s="140">
        <v>0</v>
      </c>
      <c r="AY21" s="140">
        <v>0</v>
      </c>
      <c r="AZ21" s="136">
        <v>0</v>
      </c>
      <c r="BA21" s="136">
        <v>0</v>
      </c>
      <c r="BB21" s="136">
        <f t="shared" si="16"/>
        <v>0</v>
      </c>
      <c r="BC21" s="136">
        <v>0</v>
      </c>
      <c r="BD21" s="136">
        <v>0</v>
      </c>
      <c r="BE21" s="136">
        <f t="shared" si="17"/>
        <v>0</v>
      </c>
    </row>
    <row r="22" spans="1:57" s="139" customFormat="1" ht="12" customHeight="1">
      <c r="A22" s="134" t="s">
        <v>312</v>
      </c>
      <c r="B22" s="134">
        <v>16000</v>
      </c>
      <c r="C22" s="134" t="s">
        <v>288</v>
      </c>
      <c r="D22" s="136">
        <f t="shared" si="0"/>
        <v>196234</v>
      </c>
      <c r="E22" s="136">
        <f t="shared" si="1"/>
        <v>1688285</v>
      </c>
      <c r="F22" s="136">
        <f t="shared" si="2"/>
        <v>1884519</v>
      </c>
      <c r="G22" s="136">
        <f t="shared" si="3"/>
        <v>122300</v>
      </c>
      <c r="H22" s="136">
        <f t="shared" si="4"/>
        <v>507443</v>
      </c>
      <c r="I22" s="136">
        <f t="shared" si="5"/>
        <v>629743</v>
      </c>
      <c r="J22" s="140">
        <v>14</v>
      </c>
      <c r="K22" s="140">
        <v>14</v>
      </c>
      <c r="L22" s="136">
        <v>196234</v>
      </c>
      <c r="M22" s="136">
        <v>1688285</v>
      </c>
      <c r="N22" s="136">
        <f t="shared" si="6"/>
        <v>1884519</v>
      </c>
      <c r="O22" s="136">
        <v>0</v>
      </c>
      <c r="P22" s="136">
        <v>54503</v>
      </c>
      <c r="Q22" s="136">
        <f t="shared" si="7"/>
        <v>54503</v>
      </c>
      <c r="R22" s="140">
        <v>9</v>
      </c>
      <c r="S22" s="140">
        <v>9</v>
      </c>
      <c r="T22" s="136">
        <v>0</v>
      </c>
      <c r="U22" s="136">
        <v>0</v>
      </c>
      <c r="V22" s="136">
        <f t="shared" si="8"/>
        <v>0</v>
      </c>
      <c r="W22" s="136">
        <v>122300</v>
      </c>
      <c r="X22" s="136">
        <v>452940</v>
      </c>
      <c r="Y22" s="136">
        <f t="shared" si="9"/>
        <v>575240</v>
      </c>
      <c r="Z22" s="140">
        <v>0</v>
      </c>
      <c r="AA22" s="140">
        <v>0</v>
      </c>
      <c r="AB22" s="136">
        <v>0</v>
      </c>
      <c r="AC22" s="136">
        <v>0</v>
      </c>
      <c r="AD22" s="136">
        <f t="shared" si="10"/>
        <v>0</v>
      </c>
      <c r="AE22" s="136">
        <v>0</v>
      </c>
      <c r="AF22" s="136">
        <v>0</v>
      </c>
      <c r="AG22" s="136">
        <f t="shared" si="11"/>
        <v>0</v>
      </c>
      <c r="AH22" s="140">
        <v>0</v>
      </c>
      <c r="AI22" s="140">
        <v>0</v>
      </c>
      <c r="AJ22" s="136">
        <v>0</v>
      </c>
      <c r="AK22" s="136">
        <v>0</v>
      </c>
      <c r="AL22" s="136">
        <f t="shared" si="12"/>
        <v>0</v>
      </c>
      <c r="AM22" s="136">
        <v>0</v>
      </c>
      <c r="AN22" s="136">
        <v>0</v>
      </c>
      <c r="AO22" s="136">
        <f t="shared" si="13"/>
        <v>0</v>
      </c>
      <c r="AP22" s="140">
        <v>0</v>
      </c>
      <c r="AQ22" s="140">
        <v>0</v>
      </c>
      <c r="AR22" s="136">
        <v>0</v>
      </c>
      <c r="AS22" s="136">
        <v>0</v>
      </c>
      <c r="AT22" s="136">
        <f t="shared" si="14"/>
        <v>0</v>
      </c>
      <c r="AU22" s="136">
        <v>0</v>
      </c>
      <c r="AV22" s="136">
        <v>0</v>
      </c>
      <c r="AW22" s="136">
        <f t="shared" si="15"/>
        <v>0</v>
      </c>
      <c r="AX22" s="140">
        <v>0</v>
      </c>
      <c r="AY22" s="140">
        <v>0</v>
      </c>
      <c r="AZ22" s="136">
        <v>0</v>
      </c>
      <c r="BA22" s="136">
        <v>0</v>
      </c>
      <c r="BB22" s="136">
        <f t="shared" si="16"/>
        <v>0</v>
      </c>
      <c r="BC22" s="136">
        <v>0</v>
      </c>
      <c r="BD22" s="136">
        <v>0</v>
      </c>
      <c r="BE22" s="136">
        <f t="shared" si="17"/>
        <v>0</v>
      </c>
    </row>
    <row r="23" spans="1:57" s="139" customFormat="1" ht="12" customHeight="1">
      <c r="A23" s="134" t="s">
        <v>354</v>
      </c>
      <c r="B23" s="134">
        <v>17000</v>
      </c>
      <c r="C23" s="134" t="s">
        <v>288</v>
      </c>
      <c r="D23" s="136">
        <f t="shared" si="0"/>
        <v>1065751</v>
      </c>
      <c r="E23" s="136">
        <f t="shared" si="1"/>
        <v>3294412</v>
      </c>
      <c r="F23" s="136">
        <f t="shared" si="2"/>
        <v>4360163</v>
      </c>
      <c r="G23" s="136">
        <f t="shared" si="3"/>
        <v>10813</v>
      </c>
      <c r="H23" s="136">
        <f t="shared" si="4"/>
        <v>784392</v>
      </c>
      <c r="I23" s="136">
        <f t="shared" si="5"/>
        <v>795205</v>
      </c>
      <c r="J23" s="140">
        <v>18</v>
      </c>
      <c r="K23" s="140">
        <v>18</v>
      </c>
      <c r="L23" s="136">
        <v>181964</v>
      </c>
      <c r="M23" s="136">
        <v>2770010</v>
      </c>
      <c r="N23" s="136">
        <f t="shared" si="6"/>
        <v>2951974</v>
      </c>
      <c r="O23" s="136">
        <v>10813</v>
      </c>
      <c r="P23" s="136">
        <v>687957</v>
      </c>
      <c r="Q23" s="136">
        <f t="shared" si="7"/>
        <v>698770</v>
      </c>
      <c r="R23" s="140">
        <v>15</v>
      </c>
      <c r="S23" s="140">
        <v>15</v>
      </c>
      <c r="T23" s="136">
        <v>883787</v>
      </c>
      <c r="U23" s="136">
        <v>524402</v>
      </c>
      <c r="V23" s="136">
        <f t="shared" si="8"/>
        <v>1408189</v>
      </c>
      <c r="W23" s="136">
        <v>0</v>
      </c>
      <c r="X23" s="136">
        <v>96435</v>
      </c>
      <c r="Y23" s="136">
        <f t="shared" si="9"/>
        <v>96435</v>
      </c>
      <c r="Z23" s="140">
        <v>0</v>
      </c>
      <c r="AA23" s="140">
        <v>0</v>
      </c>
      <c r="AB23" s="136">
        <v>0</v>
      </c>
      <c r="AC23" s="136">
        <v>0</v>
      </c>
      <c r="AD23" s="136">
        <f t="shared" si="10"/>
        <v>0</v>
      </c>
      <c r="AE23" s="136">
        <v>0</v>
      </c>
      <c r="AF23" s="136">
        <v>0</v>
      </c>
      <c r="AG23" s="136">
        <f t="shared" si="11"/>
        <v>0</v>
      </c>
      <c r="AH23" s="140">
        <v>0</v>
      </c>
      <c r="AI23" s="140">
        <v>0</v>
      </c>
      <c r="AJ23" s="136">
        <v>0</v>
      </c>
      <c r="AK23" s="136">
        <v>0</v>
      </c>
      <c r="AL23" s="136">
        <f t="shared" si="12"/>
        <v>0</v>
      </c>
      <c r="AM23" s="136">
        <v>0</v>
      </c>
      <c r="AN23" s="136">
        <v>0</v>
      </c>
      <c r="AO23" s="136">
        <f t="shared" si="13"/>
        <v>0</v>
      </c>
      <c r="AP23" s="140">
        <v>0</v>
      </c>
      <c r="AQ23" s="140">
        <v>0</v>
      </c>
      <c r="AR23" s="136">
        <v>0</v>
      </c>
      <c r="AS23" s="136">
        <v>0</v>
      </c>
      <c r="AT23" s="136">
        <f t="shared" si="14"/>
        <v>0</v>
      </c>
      <c r="AU23" s="136">
        <v>0</v>
      </c>
      <c r="AV23" s="136">
        <v>0</v>
      </c>
      <c r="AW23" s="136">
        <f t="shared" si="15"/>
        <v>0</v>
      </c>
      <c r="AX23" s="140">
        <v>0</v>
      </c>
      <c r="AY23" s="140">
        <v>0</v>
      </c>
      <c r="AZ23" s="136">
        <v>0</v>
      </c>
      <c r="BA23" s="136">
        <v>0</v>
      </c>
      <c r="BB23" s="136">
        <f t="shared" si="16"/>
        <v>0</v>
      </c>
      <c r="BC23" s="136">
        <v>0</v>
      </c>
      <c r="BD23" s="136">
        <v>0</v>
      </c>
      <c r="BE23" s="136">
        <f t="shared" si="17"/>
        <v>0</v>
      </c>
    </row>
    <row r="24" spans="1:57" s="139" customFormat="1" ht="12" customHeight="1">
      <c r="A24" s="134" t="s">
        <v>468</v>
      </c>
      <c r="B24" s="134">
        <v>18000</v>
      </c>
      <c r="C24" s="134" t="s">
        <v>469</v>
      </c>
      <c r="D24" s="136">
        <f t="shared" si="0"/>
        <v>56467</v>
      </c>
      <c r="E24" s="136">
        <f t="shared" si="1"/>
        <v>3060717</v>
      </c>
      <c r="F24" s="136">
        <f t="shared" si="2"/>
        <v>3117184</v>
      </c>
      <c r="G24" s="136">
        <f t="shared" si="3"/>
        <v>0</v>
      </c>
      <c r="H24" s="136">
        <f t="shared" si="4"/>
        <v>591918</v>
      </c>
      <c r="I24" s="136">
        <f t="shared" si="5"/>
        <v>591918</v>
      </c>
      <c r="J24" s="140">
        <v>13</v>
      </c>
      <c r="K24" s="140">
        <v>13</v>
      </c>
      <c r="L24" s="136">
        <v>56467</v>
      </c>
      <c r="M24" s="136">
        <v>3021660</v>
      </c>
      <c r="N24" s="136">
        <f t="shared" si="6"/>
        <v>3078127</v>
      </c>
      <c r="O24" s="136">
        <v>0</v>
      </c>
      <c r="P24" s="136">
        <v>338741</v>
      </c>
      <c r="Q24" s="136">
        <f t="shared" si="7"/>
        <v>338741</v>
      </c>
      <c r="R24" s="140">
        <v>6</v>
      </c>
      <c r="S24" s="140">
        <v>6</v>
      </c>
      <c r="T24" s="136">
        <v>0</v>
      </c>
      <c r="U24" s="136">
        <v>39057</v>
      </c>
      <c r="V24" s="136">
        <f t="shared" si="8"/>
        <v>39057</v>
      </c>
      <c r="W24" s="136">
        <v>0</v>
      </c>
      <c r="X24" s="136">
        <v>253177</v>
      </c>
      <c r="Y24" s="136">
        <f t="shared" si="9"/>
        <v>253177</v>
      </c>
      <c r="Z24" s="140">
        <v>0</v>
      </c>
      <c r="AA24" s="140">
        <v>0</v>
      </c>
      <c r="AB24" s="136">
        <v>0</v>
      </c>
      <c r="AC24" s="136">
        <v>0</v>
      </c>
      <c r="AD24" s="136">
        <f t="shared" si="10"/>
        <v>0</v>
      </c>
      <c r="AE24" s="136">
        <v>0</v>
      </c>
      <c r="AF24" s="136">
        <v>0</v>
      </c>
      <c r="AG24" s="136">
        <f t="shared" si="11"/>
        <v>0</v>
      </c>
      <c r="AH24" s="140">
        <v>0</v>
      </c>
      <c r="AI24" s="140">
        <v>0</v>
      </c>
      <c r="AJ24" s="136">
        <v>0</v>
      </c>
      <c r="AK24" s="136">
        <v>0</v>
      </c>
      <c r="AL24" s="136">
        <f t="shared" si="12"/>
        <v>0</v>
      </c>
      <c r="AM24" s="136">
        <v>0</v>
      </c>
      <c r="AN24" s="136">
        <v>0</v>
      </c>
      <c r="AO24" s="136">
        <f t="shared" si="13"/>
        <v>0</v>
      </c>
      <c r="AP24" s="140">
        <v>0</v>
      </c>
      <c r="AQ24" s="140">
        <v>0</v>
      </c>
      <c r="AR24" s="136">
        <v>0</v>
      </c>
      <c r="AS24" s="136">
        <v>0</v>
      </c>
      <c r="AT24" s="136">
        <f t="shared" si="14"/>
        <v>0</v>
      </c>
      <c r="AU24" s="136">
        <v>0</v>
      </c>
      <c r="AV24" s="136">
        <v>0</v>
      </c>
      <c r="AW24" s="136">
        <f t="shared" si="15"/>
        <v>0</v>
      </c>
      <c r="AX24" s="140">
        <v>0</v>
      </c>
      <c r="AY24" s="140">
        <v>0</v>
      </c>
      <c r="AZ24" s="136">
        <v>0</v>
      </c>
      <c r="BA24" s="136">
        <v>0</v>
      </c>
      <c r="BB24" s="136">
        <f t="shared" si="16"/>
        <v>0</v>
      </c>
      <c r="BC24" s="136">
        <v>0</v>
      </c>
      <c r="BD24" s="136">
        <v>0</v>
      </c>
      <c r="BE24" s="136">
        <f t="shared" si="17"/>
        <v>0</v>
      </c>
    </row>
    <row r="25" spans="1:57" s="139" customFormat="1" ht="12" customHeight="1">
      <c r="A25" s="134" t="s">
        <v>355</v>
      </c>
      <c r="B25" s="134">
        <v>19000</v>
      </c>
      <c r="C25" s="134" t="s">
        <v>288</v>
      </c>
      <c r="D25" s="136">
        <f t="shared" si="0"/>
        <v>191575</v>
      </c>
      <c r="E25" s="136">
        <f t="shared" si="1"/>
        <v>2461698</v>
      </c>
      <c r="F25" s="136">
        <f t="shared" si="2"/>
        <v>2653273</v>
      </c>
      <c r="G25" s="136">
        <f t="shared" si="3"/>
        <v>0</v>
      </c>
      <c r="H25" s="136">
        <f t="shared" si="4"/>
        <v>694110</v>
      </c>
      <c r="I25" s="136">
        <f t="shared" si="5"/>
        <v>694110</v>
      </c>
      <c r="J25" s="140">
        <v>18</v>
      </c>
      <c r="K25" s="140">
        <v>18</v>
      </c>
      <c r="L25" s="136">
        <v>132347</v>
      </c>
      <c r="M25" s="136">
        <v>2131008</v>
      </c>
      <c r="N25" s="136">
        <f t="shared" si="6"/>
        <v>2263355</v>
      </c>
      <c r="O25" s="136">
        <v>0</v>
      </c>
      <c r="P25" s="136">
        <v>417493</v>
      </c>
      <c r="Q25" s="136">
        <f t="shared" si="7"/>
        <v>417493</v>
      </c>
      <c r="R25" s="140">
        <v>10</v>
      </c>
      <c r="S25" s="140">
        <v>10</v>
      </c>
      <c r="T25" s="136">
        <v>59228</v>
      </c>
      <c r="U25" s="136">
        <v>327640</v>
      </c>
      <c r="V25" s="136">
        <f t="shared" si="8"/>
        <v>386868</v>
      </c>
      <c r="W25" s="136">
        <v>0</v>
      </c>
      <c r="X25" s="136">
        <v>239219</v>
      </c>
      <c r="Y25" s="136">
        <f t="shared" si="9"/>
        <v>239219</v>
      </c>
      <c r="Z25" s="140">
        <v>2</v>
      </c>
      <c r="AA25" s="140">
        <v>2</v>
      </c>
      <c r="AB25" s="136">
        <v>0</v>
      </c>
      <c r="AC25" s="136">
        <v>3050</v>
      </c>
      <c r="AD25" s="136">
        <f t="shared" si="10"/>
        <v>3050</v>
      </c>
      <c r="AE25" s="136">
        <v>0</v>
      </c>
      <c r="AF25" s="136">
        <v>37398</v>
      </c>
      <c r="AG25" s="136">
        <f t="shared" si="11"/>
        <v>37398</v>
      </c>
      <c r="AH25" s="140">
        <v>0</v>
      </c>
      <c r="AI25" s="140">
        <v>0</v>
      </c>
      <c r="AJ25" s="136">
        <v>0</v>
      </c>
      <c r="AK25" s="136">
        <v>0</v>
      </c>
      <c r="AL25" s="136">
        <f t="shared" si="12"/>
        <v>0</v>
      </c>
      <c r="AM25" s="136">
        <v>0</v>
      </c>
      <c r="AN25" s="136">
        <v>0</v>
      </c>
      <c r="AO25" s="136">
        <f t="shared" si="13"/>
        <v>0</v>
      </c>
      <c r="AP25" s="140">
        <v>0</v>
      </c>
      <c r="AQ25" s="140">
        <v>0</v>
      </c>
      <c r="AR25" s="136">
        <v>0</v>
      </c>
      <c r="AS25" s="136">
        <v>0</v>
      </c>
      <c r="AT25" s="136">
        <f t="shared" si="14"/>
        <v>0</v>
      </c>
      <c r="AU25" s="136">
        <v>0</v>
      </c>
      <c r="AV25" s="136">
        <v>0</v>
      </c>
      <c r="AW25" s="136">
        <f t="shared" si="15"/>
        <v>0</v>
      </c>
      <c r="AX25" s="140">
        <v>0</v>
      </c>
      <c r="AY25" s="140">
        <v>0</v>
      </c>
      <c r="AZ25" s="136">
        <v>0</v>
      </c>
      <c r="BA25" s="136">
        <v>0</v>
      </c>
      <c r="BB25" s="136">
        <f t="shared" si="16"/>
        <v>0</v>
      </c>
      <c r="BC25" s="136">
        <v>0</v>
      </c>
      <c r="BD25" s="136">
        <v>0</v>
      </c>
      <c r="BE25" s="136">
        <f t="shared" si="17"/>
        <v>0</v>
      </c>
    </row>
    <row r="26" spans="1:57" s="139" customFormat="1" ht="12" customHeight="1">
      <c r="A26" s="134" t="s">
        <v>318</v>
      </c>
      <c r="B26" s="134">
        <v>20000</v>
      </c>
      <c r="C26" s="134" t="s">
        <v>288</v>
      </c>
      <c r="D26" s="136">
        <f t="shared" si="0"/>
        <v>141831</v>
      </c>
      <c r="E26" s="136">
        <f t="shared" si="1"/>
        <v>5444357</v>
      </c>
      <c r="F26" s="136">
        <f t="shared" si="2"/>
        <v>5586188</v>
      </c>
      <c r="G26" s="136">
        <f t="shared" si="3"/>
        <v>53807</v>
      </c>
      <c r="H26" s="136">
        <f t="shared" si="4"/>
        <v>2685851</v>
      </c>
      <c r="I26" s="136">
        <f t="shared" si="5"/>
        <v>2739658</v>
      </c>
      <c r="J26" s="140">
        <v>74</v>
      </c>
      <c r="K26" s="140">
        <v>75</v>
      </c>
      <c r="L26" s="136">
        <v>41910</v>
      </c>
      <c r="M26" s="136">
        <v>4106103</v>
      </c>
      <c r="N26" s="136">
        <f t="shared" si="6"/>
        <v>4148013</v>
      </c>
      <c r="O26" s="136">
        <v>25941</v>
      </c>
      <c r="P26" s="136">
        <v>2260131</v>
      </c>
      <c r="Q26" s="136">
        <f t="shared" si="7"/>
        <v>2286072</v>
      </c>
      <c r="R26" s="140">
        <v>31</v>
      </c>
      <c r="S26" s="140">
        <v>31</v>
      </c>
      <c r="T26" s="136">
        <v>82759</v>
      </c>
      <c r="U26" s="136">
        <v>805482</v>
      </c>
      <c r="V26" s="136">
        <f t="shared" si="8"/>
        <v>888241</v>
      </c>
      <c r="W26" s="136">
        <v>27866</v>
      </c>
      <c r="X26" s="136">
        <v>349825</v>
      </c>
      <c r="Y26" s="136">
        <f t="shared" si="9"/>
        <v>377691</v>
      </c>
      <c r="Z26" s="140">
        <v>5</v>
      </c>
      <c r="AA26" s="140">
        <v>5</v>
      </c>
      <c r="AB26" s="136">
        <v>17162</v>
      </c>
      <c r="AC26" s="136">
        <v>402076</v>
      </c>
      <c r="AD26" s="136">
        <f t="shared" si="10"/>
        <v>419238</v>
      </c>
      <c r="AE26" s="136">
        <v>0</v>
      </c>
      <c r="AF26" s="136">
        <v>48782</v>
      </c>
      <c r="AG26" s="136">
        <f t="shared" si="11"/>
        <v>48782</v>
      </c>
      <c r="AH26" s="140">
        <v>1</v>
      </c>
      <c r="AI26" s="140">
        <v>1</v>
      </c>
      <c r="AJ26" s="136">
        <v>0</v>
      </c>
      <c r="AK26" s="136">
        <v>130696</v>
      </c>
      <c r="AL26" s="136">
        <f t="shared" si="12"/>
        <v>130696</v>
      </c>
      <c r="AM26" s="136">
        <v>0</v>
      </c>
      <c r="AN26" s="136">
        <v>27113</v>
      </c>
      <c r="AO26" s="136">
        <f t="shared" si="13"/>
        <v>27113</v>
      </c>
      <c r="AP26" s="140">
        <v>0</v>
      </c>
      <c r="AQ26" s="140">
        <v>0</v>
      </c>
      <c r="AR26" s="136">
        <v>0</v>
      </c>
      <c r="AS26" s="136">
        <v>0</v>
      </c>
      <c r="AT26" s="136">
        <f t="shared" si="14"/>
        <v>0</v>
      </c>
      <c r="AU26" s="136">
        <v>0</v>
      </c>
      <c r="AV26" s="136">
        <v>0</v>
      </c>
      <c r="AW26" s="136">
        <f t="shared" si="15"/>
        <v>0</v>
      </c>
      <c r="AX26" s="140">
        <v>0</v>
      </c>
      <c r="AY26" s="140">
        <v>0</v>
      </c>
      <c r="AZ26" s="136">
        <v>0</v>
      </c>
      <c r="BA26" s="136">
        <v>0</v>
      </c>
      <c r="BB26" s="136">
        <f t="shared" si="16"/>
        <v>0</v>
      </c>
      <c r="BC26" s="136">
        <v>0</v>
      </c>
      <c r="BD26" s="136">
        <v>0</v>
      </c>
      <c r="BE26" s="136">
        <f t="shared" si="17"/>
        <v>0</v>
      </c>
    </row>
    <row r="27" spans="1:57" s="139" customFormat="1" ht="12" customHeight="1">
      <c r="A27" s="134" t="s">
        <v>476</v>
      </c>
      <c r="B27" s="134">
        <v>21000</v>
      </c>
      <c r="C27" s="134" t="s">
        <v>477</v>
      </c>
      <c r="D27" s="136">
        <f t="shared" si="0"/>
        <v>547169</v>
      </c>
      <c r="E27" s="136">
        <f t="shared" si="1"/>
        <v>4374225</v>
      </c>
      <c r="F27" s="136">
        <f t="shared" si="2"/>
        <v>4921394</v>
      </c>
      <c r="G27" s="136">
        <f t="shared" si="3"/>
        <v>112161</v>
      </c>
      <c r="H27" s="136">
        <f t="shared" si="4"/>
        <v>1379238</v>
      </c>
      <c r="I27" s="136">
        <f t="shared" si="5"/>
        <v>1491399</v>
      </c>
      <c r="J27" s="140">
        <v>32</v>
      </c>
      <c r="K27" s="140">
        <v>32</v>
      </c>
      <c r="L27" s="136">
        <v>547169</v>
      </c>
      <c r="M27" s="136">
        <v>3886851</v>
      </c>
      <c r="N27" s="136">
        <f t="shared" si="6"/>
        <v>4434020</v>
      </c>
      <c r="O27" s="136">
        <v>106525</v>
      </c>
      <c r="P27" s="136">
        <v>881709</v>
      </c>
      <c r="Q27" s="136">
        <f t="shared" si="7"/>
        <v>988234</v>
      </c>
      <c r="R27" s="140">
        <v>15</v>
      </c>
      <c r="S27" s="140">
        <v>15</v>
      </c>
      <c r="T27" s="136">
        <v>0</v>
      </c>
      <c r="U27" s="136">
        <v>286728</v>
      </c>
      <c r="V27" s="136">
        <f t="shared" si="8"/>
        <v>286728</v>
      </c>
      <c r="W27" s="136">
        <v>4785</v>
      </c>
      <c r="X27" s="136">
        <v>463231</v>
      </c>
      <c r="Y27" s="136">
        <f t="shared" si="9"/>
        <v>468016</v>
      </c>
      <c r="Z27" s="140">
        <v>5</v>
      </c>
      <c r="AA27" s="140">
        <v>5</v>
      </c>
      <c r="AB27" s="136">
        <v>0</v>
      </c>
      <c r="AC27" s="136">
        <v>200646</v>
      </c>
      <c r="AD27" s="136">
        <f t="shared" si="10"/>
        <v>200646</v>
      </c>
      <c r="AE27" s="136">
        <v>851</v>
      </c>
      <c r="AF27" s="136">
        <v>34298</v>
      </c>
      <c r="AG27" s="136">
        <f t="shared" si="11"/>
        <v>35149</v>
      </c>
      <c r="AH27" s="140">
        <v>0</v>
      </c>
      <c r="AI27" s="140">
        <v>0</v>
      </c>
      <c r="AJ27" s="136">
        <v>0</v>
      </c>
      <c r="AK27" s="136">
        <v>0</v>
      </c>
      <c r="AL27" s="136">
        <f t="shared" si="12"/>
        <v>0</v>
      </c>
      <c r="AM27" s="136">
        <v>0</v>
      </c>
      <c r="AN27" s="136">
        <v>0</v>
      </c>
      <c r="AO27" s="136">
        <f t="shared" si="13"/>
        <v>0</v>
      </c>
      <c r="AP27" s="140">
        <v>0</v>
      </c>
      <c r="AQ27" s="140">
        <v>0</v>
      </c>
      <c r="AR27" s="136">
        <v>0</v>
      </c>
      <c r="AS27" s="136">
        <v>0</v>
      </c>
      <c r="AT27" s="136">
        <f t="shared" si="14"/>
        <v>0</v>
      </c>
      <c r="AU27" s="136">
        <v>0</v>
      </c>
      <c r="AV27" s="136">
        <v>0</v>
      </c>
      <c r="AW27" s="136">
        <f t="shared" si="15"/>
        <v>0</v>
      </c>
      <c r="AX27" s="140">
        <v>0</v>
      </c>
      <c r="AY27" s="140">
        <v>0</v>
      </c>
      <c r="AZ27" s="136">
        <v>0</v>
      </c>
      <c r="BA27" s="136">
        <v>0</v>
      </c>
      <c r="BB27" s="136">
        <f t="shared" si="16"/>
        <v>0</v>
      </c>
      <c r="BC27" s="136">
        <v>0</v>
      </c>
      <c r="BD27" s="136">
        <v>0</v>
      </c>
      <c r="BE27" s="136">
        <f t="shared" si="17"/>
        <v>0</v>
      </c>
    </row>
    <row r="28" spans="1:57" s="139" customFormat="1" ht="12" customHeight="1">
      <c r="A28" s="134" t="s">
        <v>321</v>
      </c>
      <c r="B28" s="134">
        <v>22000</v>
      </c>
      <c r="C28" s="134" t="s">
        <v>288</v>
      </c>
      <c r="D28" s="136">
        <f t="shared" si="0"/>
        <v>710055</v>
      </c>
      <c r="E28" s="136">
        <f t="shared" si="1"/>
        <v>5318049</v>
      </c>
      <c r="F28" s="136">
        <f t="shared" si="2"/>
        <v>6028104</v>
      </c>
      <c r="G28" s="136">
        <f t="shared" si="3"/>
        <v>0</v>
      </c>
      <c r="H28" s="136">
        <f t="shared" si="4"/>
        <v>2205017</v>
      </c>
      <c r="I28" s="136">
        <f t="shared" si="5"/>
        <v>2205017</v>
      </c>
      <c r="J28" s="140">
        <v>21</v>
      </c>
      <c r="K28" s="140">
        <v>21</v>
      </c>
      <c r="L28" s="136">
        <v>593931</v>
      </c>
      <c r="M28" s="136">
        <v>4316056</v>
      </c>
      <c r="N28" s="136">
        <f t="shared" si="6"/>
        <v>4909987</v>
      </c>
      <c r="O28" s="136">
        <v>0</v>
      </c>
      <c r="P28" s="136">
        <v>1924210</v>
      </c>
      <c r="Q28" s="136">
        <f t="shared" si="7"/>
        <v>1924210</v>
      </c>
      <c r="R28" s="140">
        <v>6</v>
      </c>
      <c r="S28" s="140">
        <v>6</v>
      </c>
      <c r="T28" s="136">
        <v>116124</v>
      </c>
      <c r="U28" s="136">
        <v>676455</v>
      </c>
      <c r="V28" s="136">
        <f t="shared" si="8"/>
        <v>792579</v>
      </c>
      <c r="W28" s="136">
        <v>0</v>
      </c>
      <c r="X28" s="136">
        <v>172153</v>
      </c>
      <c r="Y28" s="136">
        <f t="shared" si="9"/>
        <v>172153</v>
      </c>
      <c r="Z28" s="140">
        <v>1</v>
      </c>
      <c r="AA28" s="140">
        <v>1</v>
      </c>
      <c r="AB28" s="136">
        <v>0</v>
      </c>
      <c r="AC28" s="136">
        <v>325538</v>
      </c>
      <c r="AD28" s="136">
        <f t="shared" si="10"/>
        <v>325538</v>
      </c>
      <c r="AE28" s="136">
        <v>0</v>
      </c>
      <c r="AF28" s="136">
        <v>108654</v>
      </c>
      <c r="AG28" s="136">
        <f t="shared" si="11"/>
        <v>108654</v>
      </c>
      <c r="AH28" s="140">
        <v>0</v>
      </c>
      <c r="AI28" s="140">
        <v>0</v>
      </c>
      <c r="AJ28" s="136">
        <v>0</v>
      </c>
      <c r="AK28" s="136">
        <v>0</v>
      </c>
      <c r="AL28" s="136">
        <f t="shared" si="12"/>
        <v>0</v>
      </c>
      <c r="AM28" s="136">
        <v>0</v>
      </c>
      <c r="AN28" s="136">
        <v>0</v>
      </c>
      <c r="AO28" s="136">
        <f t="shared" si="13"/>
        <v>0</v>
      </c>
      <c r="AP28" s="140">
        <v>0</v>
      </c>
      <c r="AQ28" s="140">
        <v>0</v>
      </c>
      <c r="AR28" s="136">
        <v>0</v>
      </c>
      <c r="AS28" s="136">
        <v>0</v>
      </c>
      <c r="AT28" s="136">
        <f t="shared" si="14"/>
        <v>0</v>
      </c>
      <c r="AU28" s="136">
        <v>0</v>
      </c>
      <c r="AV28" s="136">
        <v>0</v>
      </c>
      <c r="AW28" s="136">
        <f t="shared" si="15"/>
        <v>0</v>
      </c>
      <c r="AX28" s="140">
        <v>0</v>
      </c>
      <c r="AY28" s="140">
        <v>0</v>
      </c>
      <c r="AZ28" s="136">
        <v>0</v>
      </c>
      <c r="BA28" s="136">
        <v>0</v>
      </c>
      <c r="BB28" s="136">
        <f t="shared" si="16"/>
        <v>0</v>
      </c>
      <c r="BC28" s="136">
        <v>0</v>
      </c>
      <c r="BD28" s="136">
        <v>0</v>
      </c>
      <c r="BE28" s="136">
        <f t="shared" si="17"/>
        <v>0</v>
      </c>
    </row>
    <row r="29" spans="1:57" s="139" customFormat="1" ht="12" customHeight="1">
      <c r="A29" s="134" t="s">
        <v>486</v>
      </c>
      <c r="B29" s="134">
        <v>23000</v>
      </c>
      <c r="C29" s="134" t="s">
        <v>487</v>
      </c>
      <c r="D29" s="136">
        <f t="shared" si="0"/>
        <v>1017629</v>
      </c>
      <c r="E29" s="136">
        <f t="shared" si="1"/>
        <v>8463255</v>
      </c>
      <c r="F29" s="136">
        <f t="shared" si="2"/>
        <v>9480884</v>
      </c>
      <c r="G29" s="136">
        <f t="shared" si="3"/>
        <v>0</v>
      </c>
      <c r="H29" s="136">
        <f t="shared" si="4"/>
        <v>3666275</v>
      </c>
      <c r="I29" s="136">
        <f t="shared" si="5"/>
        <v>3666275</v>
      </c>
      <c r="J29" s="140">
        <v>41</v>
      </c>
      <c r="K29" s="140">
        <v>42</v>
      </c>
      <c r="L29" s="136">
        <v>984249</v>
      </c>
      <c r="M29" s="136">
        <v>8024935</v>
      </c>
      <c r="N29" s="136">
        <f t="shared" si="6"/>
        <v>9009184</v>
      </c>
      <c r="O29" s="136">
        <v>0</v>
      </c>
      <c r="P29" s="136">
        <v>2529701</v>
      </c>
      <c r="Q29" s="136">
        <f t="shared" si="7"/>
        <v>2529701</v>
      </c>
      <c r="R29" s="140">
        <v>12</v>
      </c>
      <c r="S29" s="140">
        <v>12</v>
      </c>
      <c r="T29" s="136">
        <v>33380</v>
      </c>
      <c r="U29" s="136">
        <v>438320</v>
      </c>
      <c r="V29" s="136">
        <f t="shared" si="8"/>
        <v>471700</v>
      </c>
      <c r="W29" s="136">
        <v>0</v>
      </c>
      <c r="X29" s="136">
        <v>1136574</v>
      </c>
      <c r="Y29" s="136">
        <f t="shared" si="9"/>
        <v>1136574</v>
      </c>
      <c r="Z29" s="140">
        <v>0</v>
      </c>
      <c r="AA29" s="140">
        <v>0</v>
      </c>
      <c r="AB29" s="136">
        <v>0</v>
      </c>
      <c r="AC29" s="136">
        <v>0</v>
      </c>
      <c r="AD29" s="136">
        <f t="shared" si="10"/>
        <v>0</v>
      </c>
      <c r="AE29" s="136">
        <v>0</v>
      </c>
      <c r="AF29" s="136">
        <v>0</v>
      </c>
      <c r="AG29" s="136">
        <f t="shared" si="11"/>
        <v>0</v>
      </c>
      <c r="AH29" s="140">
        <v>0</v>
      </c>
      <c r="AI29" s="140">
        <v>0</v>
      </c>
      <c r="AJ29" s="136">
        <v>0</v>
      </c>
      <c r="AK29" s="136">
        <v>0</v>
      </c>
      <c r="AL29" s="136">
        <f t="shared" si="12"/>
        <v>0</v>
      </c>
      <c r="AM29" s="136">
        <v>0</v>
      </c>
      <c r="AN29" s="136">
        <v>0</v>
      </c>
      <c r="AO29" s="136">
        <f t="shared" si="13"/>
        <v>0</v>
      </c>
      <c r="AP29" s="140">
        <v>0</v>
      </c>
      <c r="AQ29" s="140">
        <v>0</v>
      </c>
      <c r="AR29" s="136">
        <v>0</v>
      </c>
      <c r="AS29" s="136">
        <v>0</v>
      </c>
      <c r="AT29" s="136">
        <f t="shared" si="14"/>
        <v>0</v>
      </c>
      <c r="AU29" s="136">
        <v>0</v>
      </c>
      <c r="AV29" s="136">
        <v>0</v>
      </c>
      <c r="AW29" s="136">
        <f t="shared" si="15"/>
        <v>0</v>
      </c>
      <c r="AX29" s="140">
        <v>0</v>
      </c>
      <c r="AY29" s="140">
        <v>0</v>
      </c>
      <c r="AZ29" s="136">
        <v>0</v>
      </c>
      <c r="BA29" s="136">
        <v>0</v>
      </c>
      <c r="BB29" s="136">
        <f t="shared" si="16"/>
        <v>0</v>
      </c>
      <c r="BC29" s="136">
        <v>0</v>
      </c>
      <c r="BD29" s="136">
        <v>0</v>
      </c>
      <c r="BE29" s="136">
        <f t="shared" si="17"/>
        <v>0</v>
      </c>
    </row>
    <row r="30" spans="1:57" s="139" customFormat="1" ht="12" customHeight="1">
      <c r="A30" s="134" t="s">
        <v>358</v>
      </c>
      <c r="B30" s="134">
        <v>24000</v>
      </c>
      <c r="C30" s="134" t="s">
        <v>288</v>
      </c>
      <c r="D30" s="136">
        <f t="shared" si="0"/>
        <v>865565</v>
      </c>
      <c r="E30" s="136">
        <f t="shared" si="1"/>
        <v>3182112</v>
      </c>
      <c r="F30" s="136">
        <f t="shared" si="2"/>
        <v>4047677</v>
      </c>
      <c r="G30" s="136">
        <f t="shared" si="3"/>
        <v>0</v>
      </c>
      <c r="H30" s="136">
        <f t="shared" si="4"/>
        <v>2113420</v>
      </c>
      <c r="I30" s="136">
        <f t="shared" si="5"/>
        <v>2113420</v>
      </c>
      <c r="J30" s="140">
        <v>23</v>
      </c>
      <c r="K30" s="140">
        <v>24</v>
      </c>
      <c r="L30" s="136">
        <v>806157</v>
      </c>
      <c r="M30" s="136">
        <v>2941074</v>
      </c>
      <c r="N30" s="136">
        <f t="shared" si="6"/>
        <v>3747231</v>
      </c>
      <c r="O30" s="136">
        <v>0</v>
      </c>
      <c r="P30" s="136">
        <v>1302936</v>
      </c>
      <c r="Q30" s="136">
        <f t="shared" si="7"/>
        <v>1302936</v>
      </c>
      <c r="R30" s="140">
        <v>14</v>
      </c>
      <c r="S30" s="140">
        <v>14</v>
      </c>
      <c r="T30" s="136">
        <v>59408</v>
      </c>
      <c r="U30" s="136">
        <v>241038</v>
      </c>
      <c r="V30" s="136">
        <f t="shared" si="8"/>
        <v>300446</v>
      </c>
      <c r="W30" s="136">
        <v>0</v>
      </c>
      <c r="X30" s="136">
        <v>759561</v>
      </c>
      <c r="Y30" s="136">
        <f t="shared" si="9"/>
        <v>759561</v>
      </c>
      <c r="Z30" s="140">
        <v>1</v>
      </c>
      <c r="AA30" s="140">
        <v>1</v>
      </c>
      <c r="AB30" s="136">
        <v>0</v>
      </c>
      <c r="AC30" s="136">
        <v>0</v>
      </c>
      <c r="AD30" s="136">
        <f t="shared" si="10"/>
        <v>0</v>
      </c>
      <c r="AE30" s="136">
        <v>0</v>
      </c>
      <c r="AF30" s="136">
        <v>50923</v>
      </c>
      <c r="AG30" s="136">
        <f t="shared" si="11"/>
        <v>50923</v>
      </c>
      <c r="AH30" s="140">
        <v>0</v>
      </c>
      <c r="AI30" s="140">
        <v>0</v>
      </c>
      <c r="AJ30" s="136">
        <v>0</v>
      </c>
      <c r="AK30" s="136">
        <v>0</v>
      </c>
      <c r="AL30" s="136">
        <f t="shared" si="12"/>
        <v>0</v>
      </c>
      <c r="AM30" s="136">
        <v>0</v>
      </c>
      <c r="AN30" s="136">
        <v>0</v>
      </c>
      <c r="AO30" s="136">
        <f t="shared" si="13"/>
        <v>0</v>
      </c>
      <c r="AP30" s="140">
        <v>0</v>
      </c>
      <c r="AQ30" s="140">
        <v>0</v>
      </c>
      <c r="AR30" s="136">
        <v>0</v>
      </c>
      <c r="AS30" s="136">
        <v>0</v>
      </c>
      <c r="AT30" s="136">
        <f t="shared" si="14"/>
        <v>0</v>
      </c>
      <c r="AU30" s="136">
        <v>0</v>
      </c>
      <c r="AV30" s="136">
        <v>0</v>
      </c>
      <c r="AW30" s="136">
        <f t="shared" si="15"/>
        <v>0</v>
      </c>
      <c r="AX30" s="140">
        <v>0</v>
      </c>
      <c r="AY30" s="140">
        <v>0</v>
      </c>
      <c r="AZ30" s="136">
        <v>0</v>
      </c>
      <c r="BA30" s="136">
        <v>0</v>
      </c>
      <c r="BB30" s="136">
        <f t="shared" si="16"/>
        <v>0</v>
      </c>
      <c r="BC30" s="136">
        <v>0</v>
      </c>
      <c r="BD30" s="136">
        <v>0</v>
      </c>
      <c r="BE30" s="136">
        <f t="shared" si="17"/>
        <v>0</v>
      </c>
    </row>
    <row r="31" spans="1:57" s="139" customFormat="1" ht="12" customHeight="1">
      <c r="A31" s="134" t="s">
        <v>498</v>
      </c>
      <c r="B31" s="134">
        <v>25000</v>
      </c>
      <c r="C31" s="134" t="s">
        <v>487</v>
      </c>
      <c r="D31" s="136">
        <f t="shared" si="0"/>
        <v>41210</v>
      </c>
      <c r="E31" s="136">
        <f t="shared" si="1"/>
        <v>2718696</v>
      </c>
      <c r="F31" s="136">
        <f t="shared" si="2"/>
        <v>2759906</v>
      </c>
      <c r="G31" s="136">
        <f t="shared" si="3"/>
        <v>118920</v>
      </c>
      <c r="H31" s="136">
        <f t="shared" si="4"/>
        <v>1111740</v>
      </c>
      <c r="I31" s="136">
        <f t="shared" si="5"/>
        <v>1230660</v>
      </c>
      <c r="J31" s="140">
        <v>17</v>
      </c>
      <c r="K31" s="140">
        <v>17</v>
      </c>
      <c r="L31" s="136">
        <v>28678</v>
      </c>
      <c r="M31" s="136">
        <v>2588753</v>
      </c>
      <c r="N31" s="136">
        <f t="shared" si="6"/>
        <v>2617431</v>
      </c>
      <c r="O31" s="136">
        <v>118920</v>
      </c>
      <c r="P31" s="136">
        <v>815383</v>
      </c>
      <c r="Q31" s="136">
        <f t="shared" si="7"/>
        <v>934303</v>
      </c>
      <c r="R31" s="140">
        <v>8</v>
      </c>
      <c r="S31" s="140">
        <v>8</v>
      </c>
      <c r="T31" s="136">
        <v>6639</v>
      </c>
      <c r="U31" s="136">
        <v>119503</v>
      </c>
      <c r="V31" s="136">
        <f t="shared" si="8"/>
        <v>126142</v>
      </c>
      <c r="W31" s="136">
        <v>0</v>
      </c>
      <c r="X31" s="136">
        <v>160101</v>
      </c>
      <c r="Y31" s="136">
        <f t="shared" si="9"/>
        <v>160101</v>
      </c>
      <c r="Z31" s="140">
        <v>2</v>
      </c>
      <c r="AA31" s="140">
        <v>2</v>
      </c>
      <c r="AB31" s="136">
        <v>5893</v>
      </c>
      <c r="AC31" s="136">
        <v>10440</v>
      </c>
      <c r="AD31" s="136">
        <f t="shared" si="10"/>
        <v>16333</v>
      </c>
      <c r="AE31" s="136">
        <v>0</v>
      </c>
      <c r="AF31" s="136">
        <v>0</v>
      </c>
      <c r="AG31" s="136">
        <f t="shared" si="11"/>
        <v>0</v>
      </c>
      <c r="AH31" s="140">
        <v>1</v>
      </c>
      <c r="AI31" s="140">
        <v>1</v>
      </c>
      <c r="AJ31" s="136">
        <v>0</v>
      </c>
      <c r="AK31" s="136">
        <v>0</v>
      </c>
      <c r="AL31" s="136">
        <f t="shared" si="12"/>
        <v>0</v>
      </c>
      <c r="AM31" s="136">
        <v>0</v>
      </c>
      <c r="AN31" s="136">
        <v>136256</v>
      </c>
      <c r="AO31" s="136">
        <f t="shared" si="13"/>
        <v>136256</v>
      </c>
      <c r="AP31" s="140">
        <v>0</v>
      </c>
      <c r="AQ31" s="140">
        <v>0</v>
      </c>
      <c r="AR31" s="136">
        <v>0</v>
      </c>
      <c r="AS31" s="136">
        <v>0</v>
      </c>
      <c r="AT31" s="136">
        <f t="shared" si="14"/>
        <v>0</v>
      </c>
      <c r="AU31" s="136">
        <v>0</v>
      </c>
      <c r="AV31" s="136">
        <v>0</v>
      </c>
      <c r="AW31" s="136">
        <f t="shared" si="15"/>
        <v>0</v>
      </c>
      <c r="AX31" s="140">
        <v>0</v>
      </c>
      <c r="AY31" s="140">
        <v>0</v>
      </c>
      <c r="AZ31" s="136">
        <v>0</v>
      </c>
      <c r="BA31" s="136">
        <v>0</v>
      </c>
      <c r="BB31" s="136">
        <f t="shared" si="16"/>
        <v>0</v>
      </c>
      <c r="BC31" s="136">
        <v>0</v>
      </c>
      <c r="BD31" s="136">
        <v>0</v>
      </c>
      <c r="BE31" s="136">
        <f t="shared" si="17"/>
        <v>0</v>
      </c>
    </row>
    <row r="32" spans="1:57" s="139" customFormat="1" ht="12" customHeight="1">
      <c r="A32" s="134" t="s">
        <v>504</v>
      </c>
      <c r="B32" s="134">
        <v>26000</v>
      </c>
      <c r="C32" s="134" t="s">
        <v>505</v>
      </c>
      <c r="D32" s="136">
        <f t="shared" si="0"/>
        <v>818463</v>
      </c>
      <c r="E32" s="136">
        <f t="shared" si="1"/>
        <v>2861801</v>
      </c>
      <c r="F32" s="136">
        <f t="shared" si="2"/>
        <v>3680264</v>
      </c>
      <c r="G32" s="136">
        <f t="shared" si="3"/>
        <v>13162</v>
      </c>
      <c r="H32" s="136">
        <f t="shared" si="4"/>
        <v>1312835</v>
      </c>
      <c r="I32" s="136">
        <f t="shared" si="5"/>
        <v>1325997</v>
      </c>
      <c r="J32" s="140">
        <v>16</v>
      </c>
      <c r="K32" s="140">
        <v>16</v>
      </c>
      <c r="L32" s="136">
        <v>818463</v>
      </c>
      <c r="M32" s="136">
        <v>2861801</v>
      </c>
      <c r="N32" s="136">
        <f t="shared" si="6"/>
        <v>3680264</v>
      </c>
      <c r="O32" s="136">
        <v>13162</v>
      </c>
      <c r="P32" s="136">
        <v>1024937</v>
      </c>
      <c r="Q32" s="136">
        <f t="shared" si="7"/>
        <v>1038099</v>
      </c>
      <c r="R32" s="140">
        <v>5</v>
      </c>
      <c r="S32" s="140">
        <v>5</v>
      </c>
      <c r="T32" s="136">
        <v>0</v>
      </c>
      <c r="U32" s="136">
        <v>0</v>
      </c>
      <c r="V32" s="136">
        <f t="shared" si="8"/>
        <v>0</v>
      </c>
      <c r="W32" s="136">
        <v>0</v>
      </c>
      <c r="X32" s="136">
        <v>287898</v>
      </c>
      <c r="Y32" s="136">
        <f t="shared" si="9"/>
        <v>287898</v>
      </c>
      <c r="Z32" s="140">
        <v>0</v>
      </c>
      <c r="AA32" s="140">
        <v>0</v>
      </c>
      <c r="AB32" s="136">
        <v>0</v>
      </c>
      <c r="AC32" s="136">
        <v>0</v>
      </c>
      <c r="AD32" s="136">
        <f t="shared" si="10"/>
        <v>0</v>
      </c>
      <c r="AE32" s="136">
        <v>0</v>
      </c>
      <c r="AF32" s="136">
        <v>0</v>
      </c>
      <c r="AG32" s="136">
        <f t="shared" si="11"/>
        <v>0</v>
      </c>
      <c r="AH32" s="140">
        <v>0</v>
      </c>
      <c r="AI32" s="140">
        <v>0</v>
      </c>
      <c r="AJ32" s="136">
        <v>0</v>
      </c>
      <c r="AK32" s="136">
        <v>0</v>
      </c>
      <c r="AL32" s="136">
        <f t="shared" si="12"/>
        <v>0</v>
      </c>
      <c r="AM32" s="136">
        <v>0</v>
      </c>
      <c r="AN32" s="136">
        <v>0</v>
      </c>
      <c r="AO32" s="136">
        <f t="shared" si="13"/>
        <v>0</v>
      </c>
      <c r="AP32" s="140">
        <v>0</v>
      </c>
      <c r="AQ32" s="140">
        <v>0</v>
      </c>
      <c r="AR32" s="136">
        <v>0</v>
      </c>
      <c r="AS32" s="136">
        <v>0</v>
      </c>
      <c r="AT32" s="136">
        <f t="shared" si="14"/>
        <v>0</v>
      </c>
      <c r="AU32" s="136">
        <v>0</v>
      </c>
      <c r="AV32" s="136">
        <v>0</v>
      </c>
      <c r="AW32" s="136">
        <f t="shared" si="15"/>
        <v>0</v>
      </c>
      <c r="AX32" s="140">
        <v>0</v>
      </c>
      <c r="AY32" s="140">
        <v>0</v>
      </c>
      <c r="AZ32" s="136">
        <v>0</v>
      </c>
      <c r="BA32" s="136">
        <v>0</v>
      </c>
      <c r="BB32" s="136">
        <f t="shared" si="16"/>
        <v>0</v>
      </c>
      <c r="BC32" s="136">
        <v>0</v>
      </c>
      <c r="BD32" s="136">
        <v>0</v>
      </c>
      <c r="BE32" s="136">
        <f t="shared" si="17"/>
        <v>0</v>
      </c>
    </row>
    <row r="33" spans="1:57" s="139" customFormat="1" ht="12" customHeight="1">
      <c r="A33" s="134" t="s">
        <v>361</v>
      </c>
      <c r="B33" s="134">
        <v>27000</v>
      </c>
      <c r="C33" s="134" t="s">
        <v>288</v>
      </c>
      <c r="D33" s="136">
        <f t="shared" si="0"/>
        <v>1161658</v>
      </c>
      <c r="E33" s="136">
        <f t="shared" si="1"/>
        <v>9990593</v>
      </c>
      <c r="F33" s="136">
        <f t="shared" si="2"/>
        <v>11152251</v>
      </c>
      <c r="G33" s="136">
        <f t="shared" si="3"/>
        <v>87455</v>
      </c>
      <c r="H33" s="136">
        <f t="shared" si="4"/>
        <v>799401</v>
      </c>
      <c r="I33" s="136">
        <f t="shared" si="5"/>
        <v>886856</v>
      </c>
      <c r="J33" s="140">
        <v>27</v>
      </c>
      <c r="K33" s="140">
        <v>27</v>
      </c>
      <c r="L33" s="136">
        <v>1161658</v>
      </c>
      <c r="M33" s="136">
        <v>9742523</v>
      </c>
      <c r="N33" s="136">
        <f t="shared" si="6"/>
        <v>10904181</v>
      </c>
      <c r="O33" s="136">
        <v>87455</v>
      </c>
      <c r="P33" s="136">
        <v>799401</v>
      </c>
      <c r="Q33" s="136">
        <f t="shared" si="7"/>
        <v>886856</v>
      </c>
      <c r="R33" s="140">
        <v>4</v>
      </c>
      <c r="S33" s="140">
        <v>4</v>
      </c>
      <c r="T33" s="136">
        <v>0</v>
      </c>
      <c r="U33" s="136">
        <v>248070</v>
      </c>
      <c r="V33" s="136">
        <f t="shared" si="8"/>
        <v>248070</v>
      </c>
      <c r="W33" s="136">
        <v>0</v>
      </c>
      <c r="X33" s="136">
        <v>0</v>
      </c>
      <c r="Y33" s="136">
        <f t="shared" si="9"/>
        <v>0</v>
      </c>
      <c r="Z33" s="140">
        <v>0</v>
      </c>
      <c r="AA33" s="140">
        <v>0</v>
      </c>
      <c r="AB33" s="136">
        <v>0</v>
      </c>
      <c r="AC33" s="136">
        <v>0</v>
      </c>
      <c r="AD33" s="136">
        <f t="shared" si="10"/>
        <v>0</v>
      </c>
      <c r="AE33" s="136">
        <v>0</v>
      </c>
      <c r="AF33" s="136">
        <v>0</v>
      </c>
      <c r="AG33" s="136">
        <f t="shared" si="11"/>
        <v>0</v>
      </c>
      <c r="AH33" s="140">
        <v>0</v>
      </c>
      <c r="AI33" s="140">
        <v>0</v>
      </c>
      <c r="AJ33" s="136">
        <v>0</v>
      </c>
      <c r="AK33" s="136">
        <v>0</v>
      </c>
      <c r="AL33" s="136">
        <f t="shared" si="12"/>
        <v>0</v>
      </c>
      <c r="AM33" s="136">
        <v>0</v>
      </c>
      <c r="AN33" s="136">
        <v>0</v>
      </c>
      <c r="AO33" s="136">
        <f t="shared" si="13"/>
        <v>0</v>
      </c>
      <c r="AP33" s="140">
        <v>0</v>
      </c>
      <c r="AQ33" s="140">
        <v>0</v>
      </c>
      <c r="AR33" s="136">
        <v>0</v>
      </c>
      <c r="AS33" s="136">
        <v>0</v>
      </c>
      <c r="AT33" s="136">
        <f t="shared" si="14"/>
        <v>0</v>
      </c>
      <c r="AU33" s="136">
        <v>0</v>
      </c>
      <c r="AV33" s="136">
        <v>0</v>
      </c>
      <c r="AW33" s="136">
        <f t="shared" si="15"/>
        <v>0</v>
      </c>
      <c r="AX33" s="140">
        <v>0</v>
      </c>
      <c r="AY33" s="140">
        <v>0</v>
      </c>
      <c r="AZ33" s="136">
        <v>0</v>
      </c>
      <c r="BA33" s="136">
        <v>0</v>
      </c>
      <c r="BB33" s="136">
        <f t="shared" si="16"/>
        <v>0</v>
      </c>
      <c r="BC33" s="136">
        <v>0</v>
      </c>
      <c r="BD33" s="136">
        <v>0</v>
      </c>
      <c r="BE33" s="136">
        <f t="shared" si="17"/>
        <v>0</v>
      </c>
    </row>
    <row r="34" spans="1:57" s="139" customFormat="1" ht="12" customHeight="1">
      <c r="A34" s="134" t="s">
        <v>363</v>
      </c>
      <c r="B34" s="134">
        <v>28000</v>
      </c>
      <c r="C34" s="134" t="s">
        <v>288</v>
      </c>
      <c r="D34" s="136">
        <f t="shared" si="0"/>
        <v>633867</v>
      </c>
      <c r="E34" s="136">
        <f t="shared" si="1"/>
        <v>5308424</v>
      </c>
      <c r="F34" s="136">
        <f t="shared" si="2"/>
        <v>5942291</v>
      </c>
      <c r="G34" s="136">
        <f t="shared" si="3"/>
        <v>163223</v>
      </c>
      <c r="H34" s="136">
        <f t="shared" si="4"/>
        <v>715106</v>
      </c>
      <c r="I34" s="136">
        <f t="shared" si="5"/>
        <v>878329</v>
      </c>
      <c r="J34" s="140">
        <v>25</v>
      </c>
      <c r="K34" s="140">
        <v>25</v>
      </c>
      <c r="L34" s="136">
        <v>478973</v>
      </c>
      <c r="M34" s="136">
        <v>5066694</v>
      </c>
      <c r="N34" s="136">
        <f t="shared" si="6"/>
        <v>5545667</v>
      </c>
      <c r="O34" s="136">
        <v>0</v>
      </c>
      <c r="P34" s="136">
        <v>380037</v>
      </c>
      <c r="Q34" s="136">
        <f t="shared" si="7"/>
        <v>380037</v>
      </c>
      <c r="R34" s="140">
        <v>12</v>
      </c>
      <c r="S34" s="140">
        <v>12</v>
      </c>
      <c r="T34" s="136">
        <v>140075</v>
      </c>
      <c r="U34" s="136">
        <v>241730</v>
      </c>
      <c r="V34" s="136">
        <f t="shared" si="8"/>
        <v>381805</v>
      </c>
      <c r="W34" s="136">
        <v>89877</v>
      </c>
      <c r="X34" s="136">
        <v>243101</v>
      </c>
      <c r="Y34" s="136">
        <f t="shared" si="9"/>
        <v>332978</v>
      </c>
      <c r="Z34" s="140">
        <v>3</v>
      </c>
      <c r="AA34" s="140">
        <v>3</v>
      </c>
      <c r="AB34" s="136">
        <v>14819</v>
      </c>
      <c r="AC34" s="136">
        <v>0</v>
      </c>
      <c r="AD34" s="136">
        <f t="shared" si="10"/>
        <v>14819</v>
      </c>
      <c r="AE34" s="136">
        <v>0</v>
      </c>
      <c r="AF34" s="136">
        <v>78146</v>
      </c>
      <c r="AG34" s="136">
        <f t="shared" si="11"/>
        <v>78146</v>
      </c>
      <c r="AH34" s="140">
        <v>1</v>
      </c>
      <c r="AI34" s="140">
        <v>1</v>
      </c>
      <c r="AJ34" s="136">
        <v>0</v>
      </c>
      <c r="AK34" s="136">
        <v>0</v>
      </c>
      <c r="AL34" s="136">
        <f t="shared" si="12"/>
        <v>0</v>
      </c>
      <c r="AM34" s="136">
        <v>73346</v>
      </c>
      <c r="AN34" s="136">
        <v>13822</v>
      </c>
      <c r="AO34" s="136">
        <f t="shared" si="13"/>
        <v>87168</v>
      </c>
      <c r="AP34" s="140">
        <v>0</v>
      </c>
      <c r="AQ34" s="140">
        <v>0</v>
      </c>
      <c r="AR34" s="136">
        <v>0</v>
      </c>
      <c r="AS34" s="136">
        <v>0</v>
      </c>
      <c r="AT34" s="136">
        <f t="shared" si="14"/>
        <v>0</v>
      </c>
      <c r="AU34" s="136">
        <v>0</v>
      </c>
      <c r="AV34" s="136">
        <v>0</v>
      </c>
      <c r="AW34" s="136">
        <f t="shared" si="15"/>
        <v>0</v>
      </c>
      <c r="AX34" s="140">
        <v>0</v>
      </c>
      <c r="AY34" s="140">
        <v>0</v>
      </c>
      <c r="AZ34" s="136">
        <v>0</v>
      </c>
      <c r="BA34" s="136">
        <v>0</v>
      </c>
      <c r="BB34" s="136">
        <f t="shared" si="16"/>
        <v>0</v>
      </c>
      <c r="BC34" s="136">
        <v>0</v>
      </c>
      <c r="BD34" s="136">
        <v>0</v>
      </c>
      <c r="BE34" s="136">
        <f t="shared" si="17"/>
        <v>0</v>
      </c>
    </row>
    <row r="35" spans="1:57" s="139" customFormat="1" ht="12" customHeight="1">
      <c r="A35" s="134" t="s">
        <v>517</v>
      </c>
      <c r="B35" s="134">
        <v>29000</v>
      </c>
      <c r="C35" s="134" t="s">
        <v>518</v>
      </c>
      <c r="D35" s="136">
        <f t="shared" si="0"/>
        <v>274970</v>
      </c>
      <c r="E35" s="136">
        <f t="shared" si="1"/>
        <v>1325109</v>
      </c>
      <c r="F35" s="136">
        <f t="shared" si="2"/>
        <v>1600079</v>
      </c>
      <c r="G35" s="136">
        <f t="shared" si="3"/>
        <v>54893</v>
      </c>
      <c r="H35" s="136">
        <f t="shared" si="4"/>
        <v>1688359</v>
      </c>
      <c r="I35" s="136">
        <f t="shared" si="5"/>
        <v>1743252</v>
      </c>
      <c r="J35" s="140">
        <v>22</v>
      </c>
      <c r="K35" s="140">
        <v>22</v>
      </c>
      <c r="L35" s="136">
        <v>123506</v>
      </c>
      <c r="M35" s="136">
        <v>926134</v>
      </c>
      <c r="N35" s="136">
        <f t="shared" si="6"/>
        <v>1049640</v>
      </c>
      <c r="O35" s="136">
        <v>54893</v>
      </c>
      <c r="P35" s="136">
        <v>1516866</v>
      </c>
      <c r="Q35" s="136">
        <f t="shared" si="7"/>
        <v>1571759</v>
      </c>
      <c r="R35" s="140">
        <v>6</v>
      </c>
      <c r="S35" s="140">
        <v>6</v>
      </c>
      <c r="T35" s="136">
        <v>151464</v>
      </c>
      <c r="U35" s="136">
        <v>398975</v>
      </c>
      <c r="V35" s="136">
        <f t="shared" si="8"/>
        <v>550439</v>
      </c>
      <c r="W35" s="136">
        <v>0</v>
      </c>
      <c r="X35" s="136">
        <v>171493</v>
      </c>
      <c r="Y35" s="136">
        <f t="shared" si="9"/>
        <v>171493</v>
      </c>
      <c r="Z35" s="140">
        <v>0</v>
      </c>
      <c r="AA35" s="140">
        <v>0</v>
      </c>
      <c r="AB35" s="136">
        <v>0</v>
      </c>
      <c r="AC35" s="136">
        <v>0</v>
      </c>
      <c r="AD35" s="136">
        <f t="shared" si="10"/>
        <v>0</v>
      </c>
      <c r="AE35" s="136">
        <v>0</v>
      </c>
      <c r="AF35" s="136">
        <v>0</v>
      </c>
      <c r="AG35" s="136">
        <f t="shared" si="11"/>
        <v>0</v>
      </c>
      <c r="AH35" s="140">
        <v>0</v>
      </c>
      <c r="AI35" s="140">
        <v>0</v>
      </c>
      <c r="AJ35" s="136">
        <v>0</v>
      </c>
      <c r="AK35" s="136">
        <v>0</v>
      </c>
      <c r="AL35" s="136">
        <f t="shared" si="12"/>
        <v>0</v>
      </c>
      <c r="AM35" s="136">
        <v>0</v>
      </c>
      <c r="AN35" s="136">
        <v>0</v>
      </c>
      <c r="AO35" s="136">
        <f t="shared" si="13"/>
        <v>0</v>
      </c>
      <c r="AP35" s="140">
        <v>0</v>
      </c>
      <c r="AQ35" s="140">
        <v>0</v>
      </c>
      <c r="AR35" s="136">
        <v>0</v>
      </c>
      <c r="AS35" s="136">
        <v>0</v>
      </c>
      <c r="AT35" s="136">
        <f t="shared" si="14"/>
        <v>0</v>
      </c>
      <c r="AU35" s="136">
        <v>0</v>
      </c>
      <c r="AV35" s="136">
        <v>0</v>
      </c>
      <c r="AW35" s="136">
        <f t="shared" si="15"/>
        <v>0</v>
      </c>
      <c r="AX35" s="140">
        <v>0</v>
      </c>
      <c r="AY35" s="140">
        <v>0</v>
      </c>
      <c r="AZ35" s="136">
        <v>0</v>
      </c>
      <c r="BA35" s="136">
        <v>0</v>
      </c>
      <c r="BB35" s="136">
        <f t="shared" si="16"/>
        <v>0</v>
      </c>
      <c r="BC35" s="136">
        <v>0</v>
      </c>
      <c r="BD35" s="136">
        <v>0</v>
      </c>
      <c r="BE35" s="136">
        <f t="shared" si="17"/>
        <v>0</v>
      </c>
    </row>
    <row r="36" spans="1:57" s="139" customFormat="1" ht="12" customHeight="1">
      <c r="A36" s="134" t="s">
        <v>325</v>
      </c>
      <c r="B36" s="134">
        <v>30000</v>
      </c>
      <c r="C36" s="134" t="s">
        <v>288</v>
      </c>
      <c r="D36" s="136">
        <f t="shared" si="0"/>
        <v>325900</v>
      </c>
      <c r="E36" s="136">
        <f t="shared" si="1"/>
        <v>2173882</v>
      </c>
      <c r="F36" s="136">
        <f t="shared" si="2"/>
        <v>2499782</v>
      </c>
      <c r="G36" s="136">
        <f t="shared" si="3"/>
        <v>76418</v>
      </c>
      <c r="H36" s="136">
        <f t="shared" si="4"/>
        <v>2406286</v>
      </c>
      <c r="I36" s="136">
        <f t="shared" si="5"/>
        <v>2482704</v>
      </c>
      <c r="J36" s="140">
        <v>29</v>
      </c>
      <c r="K36" s="140">
        <v>28</v>
      </c>
      <c r="L36" s="136">
        <v>18584</v>
      </c>
      <c r="M36" s="136">
        <v>2036640</v>
      </c>
      <c r="N36" s="136">
        <f t="shared" si="6"/>
        <v>2055224</v>
      </c>
      <c r="O36" s="136">
        <v>76418</v>
      </c>
      <c r="P36" s="136">
        <v>1949343</v>
      </c>
      <c r="Q36" s="136">
        <f t="shared" si="7"/>
        <v>2025761</v>
      </c>
      <c r="R36" s="140">
        <v>9</v>
      </c>
      <c r="S36" s="140">
        <v>9</v>
      </c>
      <c r="T36" s="136">
        <v>307316</v>
      </c>
      <c r="U36" s="136">
        <v>137242</v>
      </c>
      <c r="V36" s="136">
        <f t="shared" si="8"/>
        <v>444558</v>
      </c>
      <c r="W36" s="136">
        <v>0</v>
      </c>
      <c r="X36" s="136">
        <v>402559</v>
      </c>
      <c r="Y36" s="136">
        <f t="shared" si="9"/>
        <v>402559</v>
      </c>
      <c r="Z36" s="140">
        <v>1</v>
      </c>
      <c r="AA36" s="140">
        <v>1</v>
      </c>
      <c r="AB36" s="136">
        <v>0</v>
      </c>
      <c r="AC36" s="136">
        <v>0</v>
      </c>
      <c r="AD36" s="136">
        <f t="shared" si="10"/>
        <v>0</v>
      </c>
      <c r="AE36" s="136">
        <v>0</v>
      </c>
      <c r="AF36" s="136">
        <v>39752</v>
      </c>
      <c r="AG36" s="136">
        <f t="shared" si="11"/>
        <v>39752</v>
      </c>
      <c r="AH36" s="140">
        <v>1</v>
      </c>
      <c r="AI36" s="140">
        <v>1</v>
      </c>
      <c r="AJ36" s="136">
        <v>0</v>
      </c>
      <c r="AK36" s="136">
        <v>0</v>
      </c>
      <c r="AL36" s="136">
        <f t="shared" si="12"/>
        <v>0</v>
      </c>
      <c r="AM36" s="136">
        <v>0</v>
      </c>
      <c r="AN36" s="136">
        <v>14632</v>
      </c>
      <c r="AO36" s="136">
        <f t="shared" si="13"/>
        <v>14632</v>
      </c>
      <c r="AP36" s="140">
        <v>0</v>
      </c>
      <c r="AQ36" s="140">
        <v>0</v>
      </c>
      <c r="AR36" s="136">
        <v>0</v>
      </c>
      <c r="AS36" s="136">
        <v>0</v>
      </c>
      <c r="AT36" s="136">
        <f t="shared" si="14"/>
        <v>0</v>
      </c>
      <c r="AU36" s="136">
        <v>0</v>
      </c>
      <c r="AV36" s="136">
        <v>0</v>
      </c>
      <c r="AW36" s="136">
        <f t="shared" si="15"/>
        <v>0</v>
      </c>
      <c r="AX36" s="140">
        <v>0</v>
      </c>
      <c r="AY36" s="140">
        <v>0</v>
      </c>
      <c r="AZ36" s="136">
        <v>0</v>
      </c>
      <c r="BA36" s="136">
        <v>0</v>
      </c>
      <c r="BB36" s="136">
        <f t="shared" si="16"/>
        <v>0</v>
      </c>
      <c r="BC36" s="136">
        <v>0</v>
      </c>
      <c r="BD36" s="136">
        <v>0</v>
      </c>
      <c r="BE36" s="136">
        <f t="shared" si="17"/>
        <v>0</v>
      </c>
    </row>
    <row r="37" spans="1:57" s="139" customFormat="1" ht="12" customHeight="1">
      <c r="A37" s="134" t="s">
        <v>366</v>
      </c>
      <c r="B37" s="134">
        <v>31000</v>
      </c>
      <c r="C37" s="134" t="s">
        <v>288</v>
      </c>
      <c r="D37" s="136">
        <f t="shared" si="0"/>
        <v>161531</v>
      </c>
      <c r="E37" s="136">
        <f t="shared" si="1"/>
        <v>1744845</v>
      </c>
      <c r="F37" s="136">
        <f t="shared" si="2"/>
        <v>1906376</v>
      </c>
      <c r="G37" s="136">
        <f t="shared" si="3"/>
        <v>0</v>
      </c>
      <c r="H37" s="136">
        <f t="shared" si="4"/>
        <v>869141</v>
      </c>
      <c r="I37" s="136">
        <f t="shared" si="5"/>
        <v>869141</v>
      </c>
      <c r="J37" s="140">
        <v>19</v>
      </c>
      <c r="K37" s="140">
        <v>19</v>
      </c>
      <c r="L37" s="136">
        <v>153969</v>
      </c>
      <c r="M37" s="136">
        <v>1571604</v>
      </c>
      <c r="N37" s="136">
        <f t="shared" si="6"/>
        <v>1725573</v>
      </c>
      <c r="O37" s="136">
        <v>0</v>
      </c>
      <c r="P37" s="136">
        <v>836298</v>
      </c>
      <c r="Q37" s="136">
        <f t="shared" si="7"/>
        <v>836298</v>
      </c>
      <c r="R37" s="140">
        <v>5</v>
      </c>
      <c r="S37" s="140">
        <v>5</v>
      </c>
      <c r="T37" s="136">
        <v>7562</v>
      </c>
      <c r="U37" s="136">
        <v>173241</v>
      </c>
      <c r="V37" s="136">
        <f t="shared" si="8"/>
        <v>180803</v>
      </c>
      <c r="W37" s="136">
        <v>0</v>
      </c>
      <c r="X37" s="136">
        <v>32843</v>
      </c>
      <c r="Y37" s="136">
        <f t="shared" si="9"/>
        <v>32843</v>
      </c>
      <c r="Z37" s="140">
        <v>0</v>
      </c>
      <c r="AA37" s="140">
        <v>0</v>
      </c>
      <c r="AB37" s="136">
        <v>0</v>
      </c>
      <c r="AC37" s="136">
        <v>0</v>
      </c>
      <c r="AD37" s="136">
        <f t="shared" si="10"/>
        <v>0</v>
      </c>
      <c r="AE37" s="136">
        <v>0</v>
      </c>
      <c r="AF37" s="136">
        <v>0</v>
      </c>
      <c r="AG37" s="136">
        <f t="shared" si="11"/>
        <v>0</v>
      </c>
      <c r="AH37" s="140">
        <v>0</v>
      </c>
      <c r="AI37" s="140">
        <v>0</v>
      </c>
      <c r="AJ37" s="136">
        <v>0</v>
      </c>
      <c r="AK37" s="136">
        <v>0</v>
      </c>
      <c r="AL37" s="136">
        <f t="shared" si="12"/>
        <v>0</v>
      </c>
      <c r="AM37" s="136">
        <v>0</v>
      </c>
      <c r="AN37" s="136">
        <v>0</v>
      </c>
      <c r="AO37" s="136">
        <f t="shared" si="13"/>
        <v>0</v>
      </c>
      <c r="AP37" s="140">
        <v>0</v>
      </c>
      <c r="AQ37" s="140">
        <v>0</v>
      </c>
      <c r="AR37" s="136">
        <v>0</v>
      </c>
      <c r="AS37" s="136">
        <v>0</v>
      </c>
      <c r="AT37" s="136">
        <f t="shared" si="14"/>
        <v>0</v>
      </c>
      <c r="AU37" s="136">
        <v>0</v>
      </c>
      <c r="AV37" s="136">
        <v>0</v>
      </c>
      <c r="AW37" s="136">
        <f t="shared" si="15"/>
        <v>0</v>
      </c>
      <c r="AX37" s="140">
        <v>0</v>
      </c>
      <c r="AY37" s="140">
        <v>0</v>
      </c>
      <c r="AZ37" s="136">
        <v>0</v>
      </c>
      <c r="BA37" s="136">
        <v>0</v>
      </c>
      <c r="BB37" s="136">
        <f t="shared" si="16"/>
        <v>0</v>
      </c>
      <c r="BC37" s="136">
        <v>0</v>
      </c>
      <c r="BD37" s="136">
        <v>0</v>
      </c>
      <c r="BE37" s="136">
        <f t="shared" si="17"/>
        <v>0</v>
      </c>
    </row>
    <row r="38" spans="1:57" s="139" customFormat="1" ht="12" customHeight="1">
      <c r="A38" s="134" t="s">
        <v>369</v>
      </c>
      <c r="B38" s="134">
        <v>32000</v>
      </c>
      <c r="C38" s="134" t="s">
        <v>288</v>
      </c>
      <c r="D38" s="136">
        <f t="shared" si="0"/>
        <v>241916</v>
      </c>
      <c r="E38" s="136">
        <f t="shared" si="1"/>
        <v>1635673</v>
      </c>
      <c r="F38" s="136">
        <f t="shared" si="2"/>
        <v>1877589</v>
      </c>
      <c r="G38" s="136">
        <f t="shared" si="3"/>
        <v>1595</v>
      </c>
      <c r="H38" s="136">
        <f t="shared" si="4"/>
        <v>378951</v>
      </c>
      <c r="I38" s="136">
        <f t="shared" si="5"/>
        <v>380546</v>
      </c>
      <c r="J38" s="140">
        <v>11</v>
      </c>
      <c r="K38" s="140">
        <v>11</v>
      </c>
      <c r="L38" s="136">
        <v>214478</v>
      </c>
      <c r="M38" s="136">
        <v>1204884</v>
      </c>
      <c r="N38" s="136">
        <f t="shared" si="6"/>
        <v>1419362</v>
      </c>
      <c r="O38" s="136">
        <v>1595</v>
      </c>
      <c r="P38" s="136">
        <v>327410</v>
      </c>
      <c r="Q38" s="136">
        <f t="shared" si="7"/>
        <v>329005</v>
      </c>
      <c r="R38" s="140">
        <v>5</v>
      </c>
      <c r="S38" s="140">
        <v>5</v>
      </c>
      <c r="T38" s="136">
        <v>27438</v>
      </c>
      <c r="U38" s="136">
        <v>400738</v>
      </c>
      <c r="V38" s="136">
        <f t="shared" si="8"/>
        <v>428176</v>
      </c>
      <c r="W38" s="136">
        <v>0</v>
      </c>
      <c r="X38" s="136">
        <v>21057</v>
      </c>
      <c r="Y38" s="136">
        <f t="shared" si="9"/>
        <v>21057</v>
      </c>
      <c r="Z38" s="140">
        <v>2</v>
      </c>
      <c r="AA38" s="140">
        <v>2</v>
      </c>
      <c r="AB38" s="136">
        <v>0</v>
      </c>
      <c r="AC38" s="136">
        <v>30051</v>
      </c>
      <c r="AD38" s="136">
        <f t="shared" si="10"/>
        <v>30051</v>
      </c>
      <c r="AE38" s="136">
        <v>0</v>
      </c>
      <c r="AF38" s="136">
        <v>30484</v>
      </c>
      <c r="AG38" s="136">
        <f t="shared" si="11"/>
        <v>30484</v>
      </c>
      <c r="AH38" s="140">
        <v>0</v>
      </c>
      <c r="AI38" s="140">
        <v>0</v>
      </c>
      <c r="AJ38" s="136">
        <v>0</v>
      </c>
      <c r="AK38" s="136">
        <v>0</v>
      </c>
      <c r="AL38" s="136">
        <f t="shared" si="12"/>
        <v>0</v>
      </c>
      <c r="AM38" s="136">
        <v>0</v>
      </c>
      <c r="AN38" s="136">
        <v>0</v>
      </c>
      <c r="AO38" s="136">
        <f t="shared" si="13"/>
        <v>0</v>
      </c>
      <c r="AP38" s="140">
        <v>0</v>
      </c>
      <c r="AQ38" s="140">
        <v>0</v>
      </c>
      <c r="AR38" s="136">
        <v>0</v>
      </c>
      <c r="AS38" s="136">
        <v>0</v>
      </c>
      <c r="AT38" s="136">
        <f t="shared" si="14"/>
        <v>0</v>
      </c>
      <c r="AU38" s="136">
        <v>0</v>
      </c>
      <c r="AV38" s="136">
        <v>0</v>
      </c>
      <c r="AW38" s="136">
        <f t="shared" si="15"/>
        <v>0</v>
      </c>
      <c r="AX38" s="140">
        <v>0</v>
      </c>
      <c r="AY38" s="140">
        <v>0</v>
      </c>
      <c r="AZ38" s="136">
        <v>0</v>
      </c>
      <c r="BA38" s="136">
        <v>0</v>
      </c>
      <c r="BB38" s="136">
        <f t="shared" si="16"/>
        <v>0</v>
      </c>
      <c r="BC38" s="136">
        <v>0</v>
      </c>
      <c r="BD38" s="136">
        <v>0</v>
      </c>
      <c r="BE38" s="136">
        <f t="shared" si="17"/>
        <v>0</v>
      </c>
    </row>
    <row r="39" spans="1:57" s="139" customFormat="1" ht="12" customHeight="1">
      <c r="A39" s="134" t="s">
        <v>328</v>
      </c>
      <c r="B39" s="134">
        <v>33000</v>
      </c>
      <c r="C39" s="134" t="s">
        <v>288</v>
      </c>
      <c r="D39" s="136">
        <f t="shared" si="0"/>
        <v>78162</v>
      </c>
      <c r="E39" s="136">
        <f t="shared" si="1"/>
        <v>3227888</v>
      </c>
      <c r="F39" s="136">
        <f t="shared" si="2"/>
        <v>3306050</v>
      </c>
      <c r="G39" s="136">
        <f t="shared" si="3"/>
        <v>51706</v>
      </c>
      <c r="H39" s="136">
        <f t="shared" si="4"/>
        <v>1772749</v>
      </c>
      <c r="I39" s="136">
        <f t="shared" si="5"/>
        <v>1824455</v>
      </c>
      <c r="J39" s="140">
        <v>24</v>
      </c>
      <c r="K39" s="140">
        <v>24</v>
      </c>
      <c r="L39" s="136">
        <v>9506</v>
      </c>
      <c r="M39" s="136">
        <v>1754836</v>
      </c>
      <c r="N39" s="136">
        <f t="shared" si="6"/>
        <v>1764342</v>
      </c>
      <c r="O39" s="136">
        <v>6266</v>
      </c>
      <c r="P39" s="136">
        <v>1213679</v>
      </c>
      <c r="Q39" s="136">
        <f t="shared" si="7"/>
        <v>1219945</v>
      </c>
      <c r="R39" s="140">
        <v>17</v>
      </c>
      <c r="S39" s="140">
        <v>17</v>
      </c>
      <c r="T39" s="136">
        <v>9969</v>
      </c>
      <c r="U39" s="136">
        <v>792865</v>
      </c>
      <c r="V39" s="136">
        <f t="shared" si="8"/>
        <v>802834</v>
      </c>
      <c r="W39" s="136">
        <v>43501</v>
      </c>
      <c r="X39" s="136">
        <v>411644</v>
      </c>
      <c r="Y39" s="136">
        <f t="shared" si="9"/>
        <v>455145</v>
      </c>
      <c r="Z39" s="140">
        <v>9</v>
      </c>
      <c r="AA39" s="140">
        <v>9</v>
      </c>
      <c r="AB39" s="136">
        <v>11541</v>
      </c>
      <c r="AC39" s="136">
        <v>555858</v>
      </c>
      <c r="AD39" s="136">
        <f t="shared" si="10"/>
        <v>567399</v>
      </c>
      <c r="AE39" s="136">
        <v>1939</v>
      </c>
      <c r="AF39" s="136">
        <v>118793</v>
      </c>
      <c r="AG39" s="136">
        <f t="shared" si="11"/>
        <v>120732</v>
      </c>
      <c r="AH39" s="140">
        <v>3</v>
      </c>
      <c r="AI39" s="140">
        <v>3</v>
      </c>
      <c r="AJ39" s="136">
        <v>34503</v>
      </c>
      <c r="AK39" s="136">
        <v>61493</v>
      </c>
      <c r="AL39" s="136">
        <f t="shared" si="12"/>
        <v>95996</v>
      </c>
      <c r="AM39" s="136">
        <v>0</v>
      </c>
      <c r="AN39" s="136">
        <v>28633</v>
      </c>
      <c r="AO39" s="136">
        <f t="shared" si="13"/>
        <v>28633</v>
      </c>
      <c r="AP39" s="140">
        <v>2</v>
      </c>
      <c r="AQ39" s="140">
        <v>2</v>
      </c>
      <c r="AR39" s="136">
        <v>12643</v>
      </c>
      <c r="AS39" s="136">
        <v>62836</v>
      </c>
      <c r="AT39" s="136">
        <f t="shared" si="14"/>
        <v>75479</v>
      </c>
      <c r="AU39" s="136">
        <v>0</v>
      </c>
      <c r="AV39" s="136">
        <v>0</v>
      </c>
      <c r="AW39" s="136">
        <f t="shared" si="15"/>
        <v>0</v>
      </c>
      <c r="AX39" s="140">
        <v>0</v>
      </c>
      <c r="AY39" s="140">
        <v>0</v>
      </c>
      <c r="AZ39" s="136">
        <v>0</v>
      </c>
      <c r="BA39" s="136">
        <v>0</v>
      </c>
      <c r="BB39" s="136">
        <f t="shared" si="16"/>
        <v>0</v>
      </c>
      <c r="BC39" s="136">
        <v>0</v>
      </c>
      <c r="BD39" s="136">
        <v>0</v>
      </c>
      <c r="BE39" s="136">
        <f t="shared" si="17"/>
        <v>0</v>
      </c>
    </row>
    <row r="40" spans="1:57" s="139" customFormat="1" ht="12" customHeight="1">
      <c r="A40" s="134" t="s">
        <v>524</v>
      </c>
      <c r="B40" s="134">
        <v>34000</v>
      </c>
      <c r="C40" s="134" t="s">
        <v>525</v>
      </c>
      <c r="D40" s="136">
        <f t="shared" si="0"/>
        <v>0</v>
      </c>
      <c r="E40" s="136">
        <f t="shared" si="1"/>
        <v>2832639</v>
      </c>
      <c r="F40" s="136">
        <f t="shared" si="2"/>
        <v>2832639</v>
      </c>
      <c r="G40" s="136">
        <f t="shared" si="3"/>
        <v>0</v>
      </c>
      <c r="H40" s="136">
        <f t="shared" si="4"/>
        <v>875355</v>
      </c>
      <c r="I40" s="136">
        <f t="shared" si="5"/>
        <v>875355</v>
      </c>
      <c r="J40" s="140">
        <v>14</v>
      </c>
      <c r="K40" s="140">
        <v>14</v>
      </c>
      <c r="L40" s="136">
        <v>0</v>
      </c>
      <c r="M40" s="136">
        <v>2659966</v>
      </c>
      <c r="N40" s="136">
        <f t="shared" si="6"/>
        <v>2659966</v>
      </c>
      <c r="O40" s="136">
        <v>0</v>
      </c>
      <c r="P40" s="136">
        <v>861352</v>
      </c>
      <c r="Q40" s="136">
        <f t="shared" si="7"/>
        <v>861352</v>
      </c>
      <c r="R40" s="140">
        <v>3</v>
      </c>
      <c r="S40" s="140">
        <v>3</v>
      </c>
      <c r="T40" s="136">
        <v>0</v>
      </c>
      <c r="U40" s="136">
        <v>172673</v>
      </c>
      <c r="V40" s="136">
        <f t="shared" si="8"/>
        <v>172673</v>
      </c>
      <c r="W40" s="136">
        <v>0</v>
      </c>
      <c r="X40" s="136">
        <v>14003</v>
      </c>
      <c r="Y40" s="136">
        <f t="shared" si="9"/>
        <v>14003</v>
      </c>
      <c r="Z40" s="140">
        <v>0</v>
      </c>
      <c r="AA40" s="140">
        <v>0</v>
      </c>
      <c r="AB40" s="136">
        <v>0</v>
      </c>
      <c r="AC40" s="136">
        <v>0</v>
      </c>
      <c r="AD40" s="136">
        <f t="shared" si="10"/>
        <v>0</v>
      </c>
      <c r="AE40" s="136">
        <v>0</v>
      </c>
      <c r="AF40" s="136">
        <v>0</v>
      </c>
      <c r="AG40" s="136">
        <f t="shared" si="11"/>
        <v>0</v>
      </c>
      <c r="AH40" s="140">
        <v>0</v>
      </c>
      <c r="AI40" s="140">
        <v>0</v>
      </c>
      <c r="AJ40" s="136">
        <v>0</v>
      </c>
      <c r="AK40" s="136">
        <v>0</v>
      </c>
      <c r="AL40" s="136">
        <f t="shared" si="12"/>
        <v>0</v>
      </c>
      <c r="AM40" s="136">
        <v>0</v>
      </c>
      <c r="AN40" s="136">
        <v>0</v>
      </c>
      <c r="AO40" s="136">
        <f t="shared" si="13"/>
        <v>0</v>
      </c>
      <c r="AP40" s="140">
        <v>0</v>
      </c>
      <c r="AQ40" s="140">
        <v>0</v>
      </c>
      <c r="AR40" s="136">
        <v>0</v>
      </c>
      <c r="AS40" s="136">
        <v>0</v>
      </c>
      <c r="AT40" s="136">
        <f t="shared" si="14"/>
        <v>0</v>
      </c>
      <c r="AU40" s="136">
        <v>0</v>
      </c>
      <c r="AV40" s="136">
        <v>0</v>
      </c>
      <c r="AW40" s="136">
        <f t="shared" si="15"/>
        <v>0</v>
      </c>
      <c r="AX40" s="140">
        <v>0</v>
      </c>
      <c r="AY40" s="140">
        <v>0</v>
      </c>
      <c r="AZ40" s="136">
        <v>0</v>
      </c>
      <c r="BA40" s="136">
        <v>0</v>
      </c>
      <c r="BB40" s="136">
        <f t="shared" si="16"/>
        <v>0</v>
      </c>
      <c r="BC40" s="136">
        <v>0</v>
      </c>
      <c r="BD40" s="136">
        <v>0</v>
      </c>
      <c r="BE40" s="136">
        <f t="shared" si="17"/>
        <v>0</v>
      </c>
    </row>
    <row r="41" spans="1:57" s="139" customFormat="1" ht="12" customHeight="1">
      <c r="A41" s="134" t="s">
        <v>372</v>
      </c>
      <c r="B41" s="134">
        <v>35000</v>
      </c>
      <c r="C41" s="134" t="s">
        <v>288</v>
      </c>
      <c r="D41" s="136">
        <f t="shared" si="0"/>
        <v>446892</v>
      </c>
      <c r="E41" s="136">
        <f t="shared" si="1"/>
        <v>2264576</v>
      </c>
      <c r="F41" s="136">
        <f t="shared" si="2"/>
        <v>2711468</v>
      </c>
      <c r="G41" s="136">
        <f t="shared" si="3"/>
        <v>0</v>
      </c>
      <c r="H41" s="136">
        <f t="shared" si="4"/>
        <v>826840</v>
      </c>
      <c r="I41" s="136">
        <f t="shared" si="5"/>
        <v>826840</v>
      </c>
      <c r="J41" s="140">
        <v>12</v>
      </c>
      <c r="K41" s="140">
        <v>12</v>
      </c>
      <c r="L41" s="136">
        <v>242254</v>
      </c>
      <c r="M41" s="136">
        <v>1856518</v>
      </c>
      <c r="N41" s="136">
        <f t="shared" si="6"/>
        <v>2098772</v>
      </c>
      <c r="O41" s="136">
        <v>0</v>
      </c>
      <c r="P41" s="136">
        <v>681802</v>
      </c>
      <c r="Q41" s="136">
        <f t="shared" si="7"/>
        <v>681802</v>
      </c>
      <c r="R41" s="140">
        <v>7</v>
      </c>
      <c r="S41" s="140">
        <v>7</v>
      </c>
      <c r="T41" s="136">
        <v>204638</v>
      </c>
      <c r="U41" s="136">
        <v>408058</v>
      </c>
      <c r="V41" s="136">
        <f t="shared" si="8"/>
        <v>612696</v>
      </c>
      <c r="W41" s="136">
        <v>0</v>
      </c>
      <c r="X41" s="136">
        <v>15500</v>
      </c>
      <c r="Y41" s="136">
        <f t="shared" si="9"/>
        <v>15500</v>
      </c>
      <c r="Z41" s="140">
        <v>2</v>
      </c>
      <c r="AA41" s="140">
        <v>2</v>
      </c>
      <c r="AB41" s="136">
        <v>0</v>
      </c>
      <c r="AC41" s="136">
        <v>0</v>
      </c>
      <c r="AD41" s="136">
        <f t="shared" si="10"/>
        <v>0</v>
      </c>
      <c r="AE41" s="136">
        <v>0</v>
      </c>
      <c r="AF41" s="136">
        <v>129538</v>
      </c>
      <c r="AG41" s="136">
        <f t="shared" si="11"/>
        <v>129538</v>
      </c>
      <c r="AH41" s="140">
        <v>0</v>
      </c>
      <c r="AI41" s="140">
        <v>0</v>
      </c>
      <c r="AJ41" s="136">
        <v>0</v>
      </c>
      <c r="AK41" s="136">
        <v>0</v>
      </c>
      <c r="AL41" s="136">
        <f t="shared" si="12"/>
        <v>0</v>
      </c>
      <c r="AM41" s="136">
        <v>0</v>
      </c>
      <c r="AN41" s="136">
        <v>0</v>
      </c>
      <c r="AO41" s="136">
        <f t="shared" si="13"/>
        <v>0</v>
      </c>
      <c r="AP41" s="140">
        <v>0</v>
      </c>
      <c r="AQ41" s="140">
        <v>0</v>
      </c>
      <c r="AR41" s="136">
        <v>0</v>
      </c>
      <c r="AS41" s="136">
        <v>0</v>
      </c>
      <c r="AT41" s="136">
        <f t="shared" si="14"/>
        <v>0</v>
      </c>
      <c r="AU41" s="136">
        <v>0</v>
      </c>
      <c r="AV41" s="136">
        <v>0</v>
      </c>
      <c r="AW41" s="136">
        <f t="shared" si="15"/>
        <v>0</v>
      </c>
      <c r="AX41" s="140">
        <v>0</v>
      </c>
      <c r="AY41" s="140">
        <v>0</v>
      </c>
      <c r="AZ41" s="136">
        <v>0</v>
      </c>
      <c r="BA41" s="136">
        <v>0</v>
      </c>
      <c r="BB41" s="136">
        <f t="shared" si="16"/>
        <v>0</v>
      </c>
      <c r="BC41" s="136">
        <v>0</v>
      </c>
      <c r="BD41" s="136">
        <v>0</v>
      </c>
      <c r="BE41" s="136">
        <f t="shared" si="17"/>
        <v>0</v>
      </c>
    </row>
    <row r="42" spans="1:57" s="139" customFormat="1" ht="12" customHeight="1">
      <c r="A42" s="134" t="s">
        <v>532</v>
      </c>
      <c r="B42" s="134">
        <v>36000</v>
      </c>
      <c r="C42" s="134" t="s">
        <v>533</v>
      </c>
      <c r="D42" s="136">
        <f t="shared" si="0"/>
        <v>594141</v>
      </c>
      <c r="E42" s="136">
        <f t="shared" si="1"/>
        <v>2316285</v>
      </c>
      <c r="F42" s="136">
        <f t="shared" si="2"/>
        <v>2910426</v>
      </c>
      <c r="G42" s="136">
        <f t="shared" si="3"/>
        <v>0</v>
      </c>
      <c r="H42" s="136">
        <f t="shared" si="4"/>
        <v>688463</v>
      </c>
      <c r="I42" s="136">
        <f t="shared" si="5"/>
        <v>688463</v>
      </c>
      <c r="J42" s="140">
        <v>16</v>
      </c>
      <c r="K42" s="140">
        <v>16</v>
      </c>
      <c r="L42" s="136">
        <v>61402</v>
      </c>
      <c r="M42" s="136">
        <v>1412976</v>
      </c>
      <c r="N42" s="136">
        <f t="shared" si="6"/>
        <v>1474378</v>
      </c>
      <c r="O42" s="136">
        <v>0</v>
      </c>
      <c r="P42" s="136">
        <v>551430</v>
      </c>
      <c r="Q42" s="136">
        <f t="shared" si="7"/>
        <v>551430</v>
      </c>
      <c r="R42" s="140">
        <v>5</v>
      </c>
      <c r="S42" s="140">
        <v>5</v>
      </c>
      <c r="T42" s="136">
        <v>532739</v>
      </c>
      <c r="U42" s="136">
        <v>903309</v>
      </c>
      <c r="V42" s="136">
        <f t="shared" si="8"/>
        <v>1436048</v>
      </c>
      <c r="W42" s="136">
        <v>0</v>
      </c>
      <c r="X42" s="136">
        <v>137033</v>
      </c>
      <c r="Y42" s="136">
        <f t="shared" si="9"/>
        <v>137033</v>
      </c>
      <c r="Z42" s="140">
        <v>0</v>
      </c>
      <c r="AA42" s="140">
        <v>0</v>
      </c>
      <c r="AB42" s="136">
        <v>0</v>
      </c>
      <c r="AC42" s="136">
        <v>0</v>
      </c>
      <c r="AD42" s="136">
        <f t="shared" si="10"/>
        <v>0</v>
      </c>
      <c r="AE42" s="136">
        <v>0</v>
      </c>
      <c r="AF42" s="136">
        <v>0</v>
      </c>
      <c r="AG42" s="136">
        <f t="shared" si="11"/>
        <v>0</v>
      </c>
      <c r="AH42" s="140">
        <v>0</v>
      </c>
      <c r="AI42" s="140">
        <v>0</v>
      </c>
      <c r="AJ42" s="136">
        <v>0</v>
      </c>
      <c r="AK42" s="136">
        <v>0</v>
      </c>
      <c r="AL42" s="136">
        <f t="shared" si="12"/>
        <v>0</v>
      </c>
      <c r="AM42" s="136">
        <v>0</v>
      </c>
      <c r="AN42" s="136">
        <v>0</v>
      </c>
      <c r="AO42" s="136">
        <f t="shared" si="13"/>
        <v>0</v>
      </c>
      <c r="AP42" s="140">
        <v>0</v>
      </c>
      <c r="AQ42" s="140">
        <v>0</v>
      </c>
      <c r="AR42" s="136">
        <v>0</v>
      </c>
      <c r="AS42" s="136">
        <v>0</v>
      </c>
      <c r="AT42" s="136">
        <f t="shared" si="14"/>
        <v>0</v>
      </c>
      <c r="AU42" s="136">
        <v>0</v>
      </c>
      <c r="AV42" s="136">
        <v>0</v>
      </c>
      <c r="AW42" s="136">
        <f t="shared" si="15"/>
        <v>0</v>
      </c>
      <c r="AX42" s="140">
        <v>0</v>
      </c>
      <c r="AY42" s="140">
        <v>0</v>
      </c>
      <c r="AZ42" s="136">
        <v>0</v>
      </c>
      <c r="BA42" s="136">
        <v>0</v>
      </c>
      <c r="BB42" s="136">
        <f t="shared" si="16"/>
        <v>0</v>
      </c>
      <c r="BC42" s="136">
        <v>0</v>
      </c>
      <c r="BD42" s="136">
        <v>0</v>
      </c>
      <c r="BE42" s="136">
        <f t="shared" si="17"/>
        <v>0</v>
      </c>
    </row>
    <row r="43" spans="1:57" s="139" customFormat="1" ht="12" customHeight="1">
      <c r="A43" s="134" t="s">
        <v>539</v>
      </c>
      <c r="B43" s="134">
        <v>37000</v>
      </c>
      <c r="C43" s="134" t="s">
        <v>540</v>
      </c>
      <c r="D43" s="136">
        <f t="shared" si="0"/>
        <v>0</v>
      </c>
      <c r="E43" s="136">
        <f t="shared" si="1"/>
        <v>2174296</v>
      </c>
      <c r="F43" s="136">
        <f t="shared" si="2"/>
        <v>2174296</v>
      </c>
      <c r="G43" s="136">
        <f t="shared" si="3"/>
        <v>104582</v>
      </c>
      <c r="H43" s="136">
        <f t="shared" si="4"/>
        <v>631944</v>
      </c>
      <c r="I43" s="136">
        <f t="shared" si="5"/>
        <v>736526</v>
      </c>
      <c r="J43" s="140">
        <v>14</v>
      </c>
      <c r="K43" s="140">
        <v>14</v>
      </c>
      <c r="L43" s="136">
        <v>0</v>
      </c>
      <c r="M43" s="136">
        <v>1739406</v>
      </c>
      <c r="N43" s="136">
        <f t="shared" si="6"/>
        <v>1739406</v>
      </c>
      <c r="O43" s="136">
        <v>104582</v>
      </c>
      <c r="P43" s="136">
        <v>426211</v>
      </c>
      <c r="Q43" s="136">
        <f t="shared" si="7"/>
        <v>530793</v>
      </c>
      <c r="R43" s="140">
        <v>6</v>
      </c>
      <c r="S43" s="140">
        <v>6</v>
      </c>
      <c r="T43" s="136">
        <v>0</v>
      </c>
      <c r="U43" s="136">
        <v>434890</v>
      </c>
      <c r="V43" s="136">
        <f t="shared" si="8"/>
        <v>434890</v>
      </c>
      <c r="W43" s="136">
        <v>0</v>
      </c>
      <c r="X43" s="136">
        <v>205733</v>
      </c>
      <c r="Y43" s="136">
        <f t="shared" si="9"/>
        <v>205733</v>
      </c>
      <c r="Z43" s="140">
        <v>0</v>
      </c>
      <c r="AA43" s="140">
        <v>0</v>
      </c>
      <c r="AB43" s="136">
        <v>0</v>
      </c>
      <c r="AC43" s="136">
        <v>0</v>
      </c>
      <c r="AD43" s="136">
        <f t="shared" si="10"/>
        <v>0</v>
      </c>
      <c r="AE43" s="136">
        <v>0</v>
      </c>
      <c r="AF43" s="136">
        <v>0</v>
      </c>
      <c r="AG43" s="136">
        <f t="shared" si="11"/>
        <v>0</v>
      </c>
      <c r="AH43" s="140">
        <v>0</v>
      </c>
      <c r="AI43" s="140">
        <v>0</v>
      </c>
      <c r="AJ43" s="136">
        <v>0</v>
      </c>
      <c r="AK43" s="136">
        <v>0</v>
      </c>
      <c r="AL43" s="136">
        <f t="shared" si="12"/>
        <v>0</v>
      </c>
      <c r="AM43" s="136">
        <v>0</v>
      </c>
      <c r="AN43" s="136">
        <v>0</v>
      </c>
      <c r="AO43" s="136">
        <f t="shared" si="13"/>
        <v>0</v>
      </c>
      <c r="AP43" s="140">
        <v>0</v>
      </c>
      <c r="AQ43" s="140">
        <v>0</v>
      </c>
      <c r="AR43" s="136">
        <v>0</v>
      </c>
      <c r="AS43" s="136">
        <v>0</v>
      </c>
      <c r="AT43" s="136">
        <f t="shared" si="14"/>
        <v>0</v>
      </c>
      <c r="AU43" s="136">
        <v>0</v>
      </c>
      <c r="AV43" s="136">
        <v>0</v>
      </c>
      <c r="AW43" s="136">
        <f t="shared" si="15"/>
        <v>0</v>
      </c>
      <c r="AX43" s="140">
        <v>0</v>
      </c>
      <c r="AY43" s="140">
        <v>0</v>
      </c>
      <c r="AZ43" s="136">
        <v>0</v>
      </c>
      <c r="BA43" s="136">
        <v>0</v>
      </c>
      <c r="BB43" s="136">
        <f t="shared" si="16"/>
        <v>0</v>
      </c>
      <c r="BC43" s="136">
        <v>0</v>
      </c>
      <c r="BD43" s="136">
        <v>0</v>
      </c>
      <c r="BE43" s="136">
        <f t="shared" si="17"/>
        <v>0</v>
      </c>
    </row>
    <row r="44" spans="1:57" s="139" customFormat="1" ht="12" customHeight="1">
      <c r="A44" s="134" t="s">
        <v>375</v>
      </c>
      <c r="B44" s="134">
        <v>38000</v>
      </c>
      <c r="C44" s="134" t="s">
        <v>288</v>
      </c>
      <c r="D44" s="136">
        <f t="shared" si="0"/>
        <v>377287</v>
      </c>
      <c r="E44" s="136">
        <f t="shared" si="1"/>
        <v>506081</v>
      </c>
      <c r="F44" s="136">
        <f t="shared" si="2"/>
        <v>883368</v>
      </c>
      <c r="G44" s="136">
        <f t="shared" si="3"/>
        <v>345975</v>
      </c>
      <c r="H44" s="136">
        <f t="shared" si="4"/>
        <v>1038941</v>
      </c>
      <c r="I44" s="136">
        <f t="shared" si="5"/>
        <v>1384916</v>
      </c>
      <c r="J44" s="140">
        <v>12</v>
      </c>
      <c r="K44" s="140">
        <v>13</v>
      </c>
      <c r="L44" s="136">
        <v>377287</v>
      </c>
      <c r="M44" s="136">
        <v>374131</v>
      </c>
      <c r="N44" s="136">
        <f t="shared" si="6"/>
        <v>751418</v>
      </c>
      <c r="O44" s="136">
        <v>326461</v>
      </c>
      <c r="P44" s="136">
        <v>777615</v>
      </c>
      <c r="Q44" s="136">
        <f t="shared" si="7"/>
        <v>1104076</v>
      </c>
      <c r="R44" s="140">
        <v>5</v>
      </c>
      <c r="S44" s="140">
        <v>5</v>
      </c>
      <c r="T44" s="136">
        <v>0</v>
      </c>
      <c r="U44" s="136">
        <v>114488</v>
      </c>
      <c r="V44" s="136">
        <f t="shared" si="8"/>
        <v>114488</v>
      </c>
      <c r="W44" s="136">
        <v>19514</v>
      </c>
      <c r="X44" s="136">
        <v>237525</v>
      </c>
      <c r="Y44" s="136">
        <f t="shared" si="9"/>
        <v>257039</v>
      </c>
      <c r="Z44" s="140">
        <v>2</v>
      </c>
      <c r="AA44" s="140">
        <v>2</v>
      </c>
      <c r="AB44" s="136">
        <v>0</v>
      </c>
      <c r="AC44" s="136">
        <v>0</v>
      </c>
      <c r="AD44" s="136">
        <f t="shared" si="10"/>
        <v>0</v>
      </c>
      <c r="AE44" s="136">
        <v>0</v>
      </c>
      <c r="AF44" s="136">
        <v>23801</v>
      </c>
      <c r="AG44" s="136">
        <f t="shared" si="11"/>
        <v>23801</v>
      </c>
      <c r="AH44" s="140">
        <v>1</v>
      </c>
      <c r="AI44" s="140">
        <v>1</v>
      </c>
      <c r="AJ44" s="136">
        <v>0</v>
      </c>
      <c r="AK44" s="136">
        <v>17462</v>
      </c>
      <c r="AL44" s="136">
        <f t="shared" si="12"/>
        <v>17462</v>
      </c>
      <c r="AM44" s="136">
        <v>0</v>
      </c>
      <c r="AN44" s="136">
        <v>0</v>
      </c>
      <c r="AO44" s="136">
        <f t="shared" si="13"/>
        <v>0</v>
      </c>
      <c r="AP44" s="140">
        <v>0</v>
      </c>
      <c r="AQ44" s="140">
        <v>0</v>
      </c>
      <c r="AR44" s="136">
        <v>0</v>
      </c>
      <c r="AS44" s="136">
        <v>0</v>
      </c>
      <c r="AT44" s="136">
        <f t="shared" si="14"/>
        <v>0</v>
      </c>
      <c r="AU44" s="136">
        <v>0</v>
      </c>
      <c r="AV44" s="136">
        <v>0</v>
      </c>
      <c r="AW44" s="136">
        <f t="shared" si="15"/>
        <v>0</v>
      </c>
      <c r="AX44" s="140">
        <v>0</v>
      </c>
      <c r="AY44" s="140">
        <v>0</v>
      </c>
      <c r="AZ44" s="136">
        <v>0</v>
      </c>
      <c r="BA44" s="136">
        <v>0</v>
      </c>
      <c r="BB44" s="136">
        <f t="shared" si="16"/>
        <v>0</v>
      </c>
      <c r="BC44" s="136">
        <v>0</v>
      </c>
      <c r="BD44" s="136">
        <v>0</v>
      </c>
      <c r="BE44" s="136">
        <f t="shared" si="17"/>
        <v>0</v>
      </c>
    </row>
    <row r="45" spans="1:57" s="139" customFormat="1" ht="12" customHeight="1">
      <c r="A45" s="134" t="s">
        <v>333</v>
      </c>
      <c r="B45" s="134">
        <v>39000</v>
      </c>
      <c r="C45" s="134" t="s">
        <v>288</v>
      </c>
      <c r="D45" s="136">
        <f t="shared" si="0"/>
        <v>80123</v>
      </c>
      <c r="E45" s="136">
        <f t="shared" si="1"/>
        <v>2526977</v>
      </c>
      <c r="F45" s="136">
        <f t="shared" si="2"/>
        <v>2607100</v>
      </c>
      <c r="G45" s="136">
        <f t="shared" si="3"/>
        <v>51454</v>
      </c>
      <c r="H45" s="136">
        <f t="shared" si="4"/>
        <v>683849</v>
      </c>
      <c r="I45" s="136">
        <f t="shared" si="5"/>
        <v>735303</v>
      </c>
      <c r="J45" s="140">
        <v>33</v>
      </c>
      <c r="K45" s="140">
        <v>33</v>
      </c>
      <c r="L45" s="136">
        <v>21025</v>
      </c>
      <c r="M45" s="136">
        <v>1766313</v>
      </c>
      <c r="N45" s="136">
        <f t="shared" si="6"/>
        <v>1787338</v>
      </c>
      <c r="O45" s="136">
        <v>51147</v>
      </c>
      <c r="P45" s="136">
        <v>357152</v>
      </c>
      <c r="Q45" s="136">
        <f t="shared" si="7"/>
        <v>408299</v>
      </c>
      <c r="R45" s="140">
        <v>19</v>
      </c>
      <c r="S45" s="140">
        <v>19</v>
      </c>
      <c r="T45" s="136">
        <v>59098</v>
      </c>
      <c r="U45" s="136">
        <v>743931</v>
      </c>
      <c r="V45" s="136">
        <f t="shared" si="8"/>
        <v>803029</v>
      </c>
      <c r="W45" s="136">
        <v>307</v>
      </c>
      <c r="X45" s="136">
        <v>281971</v>
      </c>
      <c r="Y45" s="136">
        <f t="shared" si="9"/>
        <v>282278</v>
      </c>
      <c r="Z45" s="140">
        <v>2</v>
      </c>
      <c r="AA45" s="140">
        <v>2</v>
      </c>
      <c r="AB45" s="136">
        <v>0</v>
      </c>
      <c r="AC45" s="136">
        <v>16733</v>
      </c>
      <c r="AD45" s="136">
        <f t="shared" si="10"/>
        <v>16733</v>
      </c>
      <c r="AE45" s="136">
        <v>0</v>
      </c>
      <c r="AF45" s="136">
        <v>6012</v>
      </c>
      <c r="AG45" s="136">
        <f t="shared" si="11"/>
        <v>6012</v>
      </c>
      <c r="AH45" s="140">
        <v>1</v>
      </c>
      <c r="AI45" s="140">
        <v>1</v>
      </c>
      <c r="AJ45" s="136">
        <v>0</v>
      </c>
      <c r="AK45" s="136">
        <v>0</v>
      </c>
      <c r="AL45" s="136">
        <f t="shared" si="12"/>
        <v>0</v>
      </c>
      <c r="AM45" s="136">
        <v>0</v>
      </c>
      <c r="AN45" s="136">
        <v>38714</v>
      </c>
      <c r="AO45" s="136">
        <f t="shared" si="13"/>
        <v>38714</v>
      </c>
      <c r="AP45" s="140">
        <v>0</v>
      </c>
      <c r="AQ45" s="140">
        <v>0</v>
      </c>
      <c r="AR45" s="136">
        <v>0</v>
      </c>
      <c r="AS45" s="136">
        <v>0</v>
      </c>
      <c r="AT45" s="136">
        <f t="shared" si="14"/>
        <v>0</v>
      </c>
      <c r="AU45" s="136">
        <v>0</v>
      </c>
      <c r="AV45" s="136">
        <v>0</v>
      </c>
      <c r="AW45" s="136">
        <f t="shared" si="15"/>
        <v>0</v>
      </c>
      <c r="AX45" s="140">
        <v>0</v>
      </c>
      <c r="AY45" s="140">
        <v>0</v>
      </c>
      <c r="AZ45" s="136">
        <v>0</v>
      </c>
      <c r="BA45" s="136">
        <v>0</v>
      </c>
      <c r="BB45" s="136">
        <f t="shared" si="16"/>
        <v>0</v>
      </c>
      <c r="BC45" s="136">
        <v>0</v>
      </c>
      <c r="BD45" s="136">
        <v>0</v>
      </c>
      <c r="BE45" s="136">
        <f t="shared" si="17"/>
        <v>0</v>
      </c>
    </row>
    <row r="46" spans="1:57" s="139" customFormat="1" ht="12" customHeight="1">
      <c r="A46" s="134" t="s">
        <v>336</v>
      </c>
      <c r="B46" s="134">
        <v>40000</v>
      </c>
      <c r="C46" s="134" t="s">
        <v>288</v>
      </c>
      <c r="D46" s="136">
        <f t="shared" si="0"/>
        <v>922062</v>
      </c>
      <c r="E46" s="136">
        <f t="shared" si="1"/>
        <v>12088861</v>
      </c>
      <c r="F46" s="136">
        <f t="shared" si="2"/>
        <v>13010923</v>
      </c>
      <c r="G46" s="136">
        <f t="shared" si="3"/>
        <v>11331</v>
      </c>
      <c r="H46" s="136">
        <f t="shared" si="4"/>
        <v>2601701</v>
      </c>
      <c r="I46" s="136">
        <f t="shared" si="5"/>
        <v>2613032</v>
      </c>
      <c r="J46" s="140">
        <v>49</v>
      </c>
      <c r="K46" s="140">
        <v>50</v>
      </c>
      <c r="L46" s="136">
        <v>662051</v>
      </c>
      <c r="M46" s="136">
        <v>10115112</v>
      </c>
      <c r="N46" s="136">
        <f t="shared" si="6"/>
        <v>10777163</v>
      </c>
      <c r="O46" s="136">
        <v>9948</v>
      </c>
      <c r="P46" s="136">
        <v>2012404</v>
      </c>
      <c r="Q46" s="136">
        <f t="shared" si="7"/>
        <v>2022352</v>
      </c>
      <c r="R46" s="140">
        <v>19</v>
      </c>
      <c r="S46" s="140">
        <v>19</v>
      </c>
      <c r="T46" s="136">
        <v>83512</v>
      </c>
      <c r="U46" s="136">
        <v>1673115</v>
      </c>
      <c r="V46" s="136">
        <f t="shared" si="8"/>
        <v>1756627</v>
      </c>
      <c r="W46" s="136">
        <v>1383</v>
      </c>
      <c r="X46" s="136">
        <v>589297</v>
      </c>
      <c r="Y46" s="136">
        <f t="shared" si="9"/>
        <v>590680</v>
      </c>
      <c r="Z46" s="140">
        <v>3</v>
      </c>
      <c r="AA46" s="140">
        <v>3</v>
      </c>
      <c r="AB46" s="136">
        <v>129271</v>
      </c>
      <c r="AC46" s="136">
        <v>220907</v>
      </c>
      <c r="AD46" s="136">
        <f t="shared" si="10"/>
        <v>350178</v>
      </c>
      <c r="AE46" s="136">
        <v>0</v>
      </c>
      <c r="AF46" s="136">
        <v>0</v>
      </c>
      <c r="AG46" s="136">
        <f t="shared" si="11"/>
        <v>0</v>
      </c>
      <c r="AH46" s="140">
        <v>1</v>
      </c>
      <c r="AI46" s="140">
        <v>1</v>
      </c>
      <c r="AJ46" s="136">
        <v>47228</v>
      </c>
      <c r="AK46" s="136">
        <v>79727</v>
      </c>
      <c r="AL46" s="136">
        <f t="shared" si="12"/>
        <v>126955</v>
      </c>
      <c r="AM46" s="136">
        <v>0</v>
      </c>
      <c r="AN46" s="136">
        <v>0</v>
      </c>
      <c r="AO46" s="136">
        <f t="shared" si="13"/>
        <v>0</v>
      </c>
      <c r="AP46" s="140">
        <v>0</v>
      </c>
      <c r="AQ46" s="140">
        <v>0</v>
      </c>
      <c r="AR46" s="136">
        <v>0</v>
      </c>
      <c r="AS46" s="136">
        <v>0</v>
      </c>
      <c r="AT46" s="136">
        <f t="shared" si="14"/>
        <v>0</v>
      </c>
      <c r="AU46" s="136">
        <v>0</v>
      </c>
      <c r="AV46" s="136">
        <v>0</v>
      </c>
      <c r="AW46" s="136">
        <f t="shared" si="15"/>
        <v>0</v>
      </c>
      <c r="AX46" s="140">
        <v>0</v>
      </c>
      <c r="AY46" s="140">
        <v>0</v>
      </c>
      <c r="AZ46" s="136">
        <v>0</v>
      </c>
      <c r="BA46" s="136">
        <v>0</v>
      </c>
      <c r="BB46" s="136">
        <f t="shared" si="16"/>
        <v>0</v>
      </c>
      <c r="BC46" s="136">
        <v>0</v>
      </c>
      <c r="BD46" s="136">
        <v>0</v>
      </c>
      <c r="BE46" s="136">
        <f t="shared" si="17"/>
        <v>0</v>
      </c>
    </row>
    <row r="47" spans="1:57" s="139" customFormat="1" ht="12" customHeight="1">
      <c r="A47" s="134" t="s">
        <v>553</v>
      </c>
      <c r="B47" s="134">
        <v>41000</v>
      </c>
      <c r="C47" s="134" t="s">
        <v>554</v>
      </c>
      <c r="D47" s="136">
        <f t="shared" si="0"/>
        <v>162539</v>
      </c>
      <c r="E47" s="136">
        <f t="shared" si="1"/>
        <v>2327189</v>
      </c>
      <c r="F47" s="136">
        <f t="shared" si="2"/>
        <v>2489728</v>
      </c>
      <c r="G47" s="136">
        <f t="shared" si="3"/>
        <v>0</v>
      </c>
      <c r="H47" s="136">
        <f t="shared" si="4"/>
        <v>1383845</v>
      </c>
      <c r="I47" s="136">
        <f t="shared" si="5"/>
        <v>1383845</v>
      </c>
      <c r="J47" s="140">
        <v>18</v>
      </c>
      <c r="K47" s="140">
        <v>18</v>
      </c>
      <c r="L47" s="136">
        <v>35780</v>
      </c>
      <c r="M47" s="136">
        <v>1625305</v>
      </c>
      <c r="N47" s="136">
        <f t="shared" si="6"/>
        <v>1661085</v>
      </c>
      <c r="O47" s="136">
        <v>0</v>
      </c>
      <c r="P47" s="136">
        <v>638105</v>
      </c>
      <c r="Q47" s="136">
        <f t="shared" si="7"/>
        <v>638105</v>
      </c>
      <c r="R47" s="140">
        <v>15</v>
      </c>
      <c r="S47" s="140">
        <v>15</v>
      </c>
      <c r="T47" s="136">
        <v>46394</v>
      </c>
      <c r="U47" s="136">
        <v>506926</v>
      </c>
      <c r="V47" s="136">
        <f t="shared" si="8"/>
        <v>553320</v>
      </c>
      <c r="W47" s="136">
        <v>0</v>
      </c>
      <c r="X47" s="136">
        <v>729923</v>
      </c>
      <c r="Y47" s="136">
        <f t="shared" si="9"/>
        <v>729923</v>
      </c>
      <c r="Z47" s="140">
        <v>8</v>
      </c>
      <c r="AA47" s="140">
        <v>8</v>
      </c>
      <c r="AB47" s="136">
        <v>80365</v>
      </c>
      <c r="AC47" s="136">
        <v>194958</v>
      </c>
      <c r="AD47" s="136">
        <f t="shared" si="10"/>
        <v>275323</v>
      </c>
      <c r="AE47" s="136">
        <v>0</v>
      </c>
      <c r="AF47" s="136">
        <v>15817</v>
      </c>
      <c r="AG47" s="136">
        <f t="shared" si="11"/>
        <v>15817</v>
      </c>
      <c r="AH47" s="140">
        <v>0</v>
      </c>
      <c r="AI47" s="140">
        <v>0</v>
      </c>
      <c r="AJ47" s="136">
        <v>0</v>
      </c>
      <c r="AK47" s="136">
        <v>0</v>
      </c>
      <c r="AL47" s="136">
        <f t="shared" si="12"/>
        <v>0</v>
      </c>
      <c r="AM47" s="136">
        <v>0</v>
      </c>
      <c r="AN47" s="136">
        <v>0</v>
      </c>
      <c r="AO47" s="136">
        <f t="shared" si="13"/>
        <v>0</v>
      </c>
      <c r="AP47" s="140">
        <v>0</v>
      </c>
      <c r="AQ47" s="140">
        <v>0</v>
      </c>
      <c r="AR47" s="136">
        <v>0</v>
      </c>
      <c r="AS47" s="136">
        <v>0</v>
      </c>
      <c r="AT47" s="136">
        <f t="shared" si="14"/>
        <v>0</v>
      </c>
      <c r="AU47" s="136">
        <v>0</v>
      </c>
      <c r="AV47" s="136">
        <v>0</v>
      </c>
      <c r="AW47" s="136">
        <f t="shared" si="15"/>
        <v>0</v>
      </c>
      <c r="AX47" s="140">
        <v>0</v>
      </c>
      <c r="AY47" s="140">
        <v>0</v>
      </c>
      <c r="AZ47" s="136">
        <v>0</v>
      </c>
      <c r="BA47" s="136">
        <v>0</v>
      </c>
      <c r="BB47" s="136">
        <f t="shared" si="16"/>
        <v>0</v>
      </c>
      <c r="BC47" s="136">
        <v>0</v>
      </c>
      <c r="BD47" s="136">
        <v>0</v>
      </c>
      <c r="BE47" s="136">
        <f t="shared" si="17"/>
        <v>0</v>
      </c>
    </row>
    <row r="48" spans="1:57" s="139" customFormat="1" ht="12" customHeight="1">
      <c r="A48" s="134" t="s">
        <v>339</v>
      </c>
      <c r="B48" s="134">
        <v>42000</v>
      </c>
      <c r="C48" s="134" t="s">
        <v>288</v>
      </c>
      <c r="D48" s="136">
        <f t="shared" si="0"/>
        <v>154282</v>
      </c>
      <c r="E48" s="136">
        <f t="shared" si="1"/>
        <v>2436471</v>
      </c>
      <c r="F48" s="136">
        <f t="shared" si="2"/>
        <v>2590753</v>
      </c>
      <c r="G48" s="136">
        <f t="shared" si="3"/>
        <v>0</v>
      </c>
      <c r="H48" s="136">
        <f t="shared" si="4"/>
        <v>797428</v>
      </c>
      <c r="I48" s="136">
        <f t="shared" si="5"/>
        <v>797428</v>
      </c>
      <c r="J48" s="140">
        <v>14</v>
      </c>
      <c r="K48" s="140">
        <v>15</v>
      </c>
      <c r="L48" s="136">
        <v>154282</v>
      </c>
      <c r="M48" s="136">
        <v>1138245</v>
      </c>
      <c r="N48" s="136">
        <f t="shared" si="6"/>
        <v>1292527</v>
      </c>
      <c r="O48" s="136">
        <v>0</v>
      </c>
      <c r="P48" s="136">
        <v>766378</v>
      </c>
      <c r="Q48" s="136">
        <f t="shared" si="7"/>
        <v>766378</v>
      </c>
      <c r="R48" s="140">
        <v>3</v>
      </c>
      <c r="S48" s="140">
        <v>4</v>
      </c>
      <c r="T48" s="136">
        <v>0</v>
      </c>
      <c r="U48" s="136">
        <v>1051230</v>
      </c>
      <c r="V48" s="136">
        <f t="shared" si="8"/>
        <v>1051230</v>
      </c>
      <c r="W48" s="136">
        <v>0</v>
      </c>
      <c r="X48" s="136">
        <v>0</v>
      </c>
      <c r="Y48" s="136">
        <f t="shared" si="9"/>
        <v>0</v>
      </c>
      <c r="Z48" s="140">
        <v>2</v>
      </c>
      <c r="AA48" s="140">
        <v>2</v>
      </c>
      <c r="AB48" s="136">
        <v>0</v>
      </c>
      <c r="AC48" s="136">
        <v>246854</v>
      </c>
      <c r="AD48" s="136">
        <f t="shared" si="10"/>
        <v>246854</v>
      </c>
      <c r="AE48" s="136">
        <v>0</v>
      </c>
      <c r="AF48" s="136">
        <v>31050</v>
      </c>
      <c r="AG48" s="136">
        <f t="shared" si="11"/>
        <v>31050</v>
      </c>
      <c r="AH48" s="140">
        <v>1</v>
      </c>
      <c r="AI48" s="140">
        <v>1</v>
      </c>
      <c r="AJ48" s="136">
        <v>0</v>
      </c>
      <c r="AK48" s="136">
        <v>142</v>
      </c>
      <c r="AL48" s="136">
        <f t="shared" si="12"/>
        <v>142</v>
      </c>
      <c r="AM48" s="136">
        <v>0</v>
      </c>
      <c r="AN48" s="136">
        <v>0</v>
      </c>
      <c r="AO48" s="136">
        <f t="shared" si="13"/>
        <v>0</v>
      </c>
      <c r="AP48" s="140">
        <v>0</v>
      </c>
      <c r="AQ48" s="140">
        <v>0</v>
      </c>
      <c r="AR48" s="136">
        <v>0</v>
      </c>
      <c r="AS48" s="136">
        <v>0</v>
      </c>
      <c r="AT48" s="136">
        <f t="shared" si="14"/>
        <v>0</v>
      </c>
      <c r="AU48" s="136">
        <v>0</v>
      </c>
      <c r="AV48" s="136">
        <v>0</v>
      </c>
      <c r="AW48" s="136">
        <f t="shared" si="15"/>
        <v>0</v>
      </c>
      <c r="AX48" s="140">
        <v>0</v>
      </c>
      <c r="AY48" s="140">
        <v>0</v>
      </c>
      <c r="AZ48" s="136">
        <v>0</v>
      </c>
      <c r="BA48" s="136">
        <v>0</v>
      </c>
      <c r="BB48" s="136">
        <f t="shared" si="16"/>
        <v>0</v>
      </c>
      <c r="BC48" s="136">
        <v>0</v>
      </c>
      <c r="BD48" s="136">
        <v>0</v>
      </c>
      <c r="BE48" s="136">
        <f t="shared" si="17"/>
        <v>0</v>
      </c>
    </row>
    <row r="49" spans="1:57" s="139" customFormat="1" ht="12" customHeight="1">
      <c r="A49" s="134" t="s">
        <v>377</v>
      </c>
      <c r="B49" s="134">
        <v>43000</v>
      </c>
      <c r="C49" s="134" t="s">
        <v>288</v>
      </c>
      <c r="D49" s="136">
        <f t="shared" si="0"/>
        <v>223794</v>
      </c>
      <c r="E49" s="136">
        <f t="shared" si="1"/>
        <v>6278487</v>
      </c>
      <c r="F49" s="136">
        <f t="shared" si="2"/>
        <v>6502281</v>
      </c>
      <c r="G49" s="136">
        <f t="shared" si="3"/>
        <v>57069</v>
      </c>
      <c r="H49" s="136">
        <f t="shared" si="4"/>
        <v>1954827</v>
      </c>
      <c r="I49" s="136">
        <f t="shared" si="5"/>
        <v>2011896</v>
      </c>
      <c r="J49" s="140">
        <v>41</v>
      </c>
      <c r="K49" s="140">
        <v>44</v>
      </c>
      <c r="L49" s="136">
        <v>110020</v>
      </c>
      <c r="M49" s="136">
        <v>5801086</v>
      </c>
      <c r="N49" s="136">
        <f t="shared" si="6"/>
        <v>5911106</v>
      </c>
      <c r="O49" s="136">
        <v>28005</v>
      </c>
      <c r="P49" s="136">
        <v>1272269</v>
      </c>
      <c r="Q49" s="136">
        <f t="shared" si="7"/>
        <v>1300274</v>
      </c>
      <c r="R49" s="140">
        <v>14</v>
      </c>
      <c r="S49" s="140">
        <v>15</v>
      </c>
      <c r="T49" s="136">
        <v>113774</v>
      </c>
      <c r="U49" s="136">
        <v>477401</v>
      </c>
      <c r="V49" s="136">
        <f t="shared" si="8"/>
        <v>591175</v>
      </c>
      <c r="W49" s="136">
        <v>29064</v>
      </c>
      <c r="X49" s="136">
        <v>682558</v>
      </c>
      <c r="Y49" s="136">
        <f t="shared" si="9"/>
        <v>711622</v>
      </c>
      <c r="Z49" s="140">
        <v>0</v>
      </c>
      <c r="AA49" s="140">
        <v>0</v>
      </c>
      <c r="AB49" s="136">
        <v>0</v>
      </c>
      <c r="AC49" s="136">
        <v>0</v>
      </c>
      <c r="AD49" s="136">
        <f t="shared" si="10"/>
        <v>0</v>
      </c>
      <c r="AE49" s="136">
        <v>0</v>
      </c>
      <c r="AF49" s="136">
        <v>0</v>
      </c>
      <c r="AG49" s="136">
        <f t="shared" si="11"/>
        <v>0</v>
      </c>
      <c r="AH49" s="140">
        <v>0</v>
      </c>
      <c r="AI49" s="140">
        <v>0</v>
      </c>
      <c r="AJ49" s="136">
        <v>0</v>
      </c>
      <c r="AK49" s="136">
        <v>0</v>
      </c>
      <c r="AL49" s="136">
        <f t="shared" si="12"/>
        <v>0</v>
      </c>
      <c r="AM49" s="136">
        <v>0</v>
      </c>
      <c r="AN49" s="136">
        <v>0</v>
      </c>
      <c r="AO49" s="136">
        <f t="shared" si="13"/>
        <v>0</v>
      </c>
      <c r="AP49" s="140">
        <v>0</v>
      </c>
      <c r="AQ49" s="140">
        <v>0</v>
      </c>
      <c r="AR49" s="136">
        <v>0</v>
      </c>
      <c r="AS49" s="136">
        <v>0</v>
      </c>
      <c r="AT49" s="136">
        <f t="shared" si="14"/>
        <v>0</v>
      </c>
      <c r="AU49" s="136">
        <v>0</v>
      </c>
      <c r="AV49" s="136">
        <v>0</v>
      </c>
      <c r="AW49" s="136">
        <f t="shared" si="15"/>
        <v>0</v>
      </c>
      <c r="AX49" s="140">
        <v>0</v>
      </c>
      <c r="AY49" s="140">
        <v>0</v>
      </c>
      <c r="AZ49" s="136">
        <v>0</v>
      </c>
      <c r="BA49" s="136">
        <v>0</v>
      </c>
      <c r="BB49" s="136">
        <f t="shared" si="16"/>
        <v>0</v>
      </c>
      <c r="BC49" s="136">
        <v>0</v>
      </c>
      <c r="BD49" s="136">
        <v>0</v>
      </c>
      <c r="BE49" s="136">
        <f t="shared" si="17"/>
        <v>0</v>
      </c>
    </row>
    <row r="50" spans="1:57" s="139" customFormat="1" ht="12" customHeight="1">
      <c r="A50" s="134" t="s">
        <v>564</v>
      </c>
      <c r="B50" s="134">
        <v>44000</v>
      </c>
      <c r="C50" s="134" t="s">
        <v>487</v>
      </c>
      <c r="D50" s="136">
        <f t="shared" si="0"/>
        <v>0</v>
      </c>
      <c r="E50" s="136">
        <f t="shared" si="1"/>
        <v>1539495</v>
      </c>
      <c r="F50" s="136">
        <f t="shared" si="2"/>
        <v>1539495</v>
      </c>
      <c r="G50" s="136">
        <f t="shared" si="3"/>
        <v>0</v>
      </c>
      <c r="H50" s="136">
        <f t="shared" si="4"/>
        <v>466410</v>
      </c>
      <c r="I50" s="136">
        <f t="shared" si="5"/>
        <v>466410</v>
      </c>
      <c r="J50" s="140">
        <v>6</v>
      </c>
      <c r="K50" s="140">
        <v>6</v>
      </c>
      <c r="L50" s="136">
        <v>0</v>
      </c>
      <c r="M50" s="136">
        <v>1539495</v>
      </c>
      <c r="N50" s="136">
        <f t="shared" si="6"/>
        <v>1539495</v>
      </c>
      <c r="O50" s="136">
        <v>0</v>
      </c>
      <c r="P50" s="136">
        <v>264594</v>
      </c>
      <c r="Q50" s="136">
        <f t="shared" si="7"/>
        <v>264594</v>
      </c>
      <c r="R50" s="140">
        <v>2</v>
      </c>
      <c r="S50" s="140">
        <v>2</v>
      </c>
      <c r="T50" s="136">
        <v>0</v>
      </c>
      <c r="U50" s="136">
        <v>0</v>
      </c>
      <c r="V50" s="136">
        <f t="shared" si="8"/>
        <v>0</v>
      </c>
      <c r="W50" s="136">
        <v>0</v>
      </c>
      <c r="X50" s="136">
        <v>201816</v>
      </c>
      <c r="Y50" s="136">
        <f t="shared" si="9"/>
        <v>201816</v>
      </c>
      <c r="Z50" s="140">
        <v>0</v>
      </c>
      <c r="AA50" s="140">
        <v>0</v>
      </c>
      <c r="AB50" s="136">
        <v>0</v>
      </c>
      <c r="AC50" s="136">
        <v>0</v>
      </c>
      <c r="AD50" s="136">
        <f t="shared" si="10"/>
        <v>0</v>
      </c>
      <c r="AE50" s="136">
        <v>0</v>
      </c>
      <c r="AF50" s="136">
        <v>0</v>
      </c>
      <c r="AG50" s="136">
        <f t="shared" si="11"/>
        <v>0</v>
      </c>
      <c r="AH50" s="140">
        <v>0</v>
      </c>
      <c r="AI50" s="140">
        <v>0</v>
      </c>
      <c r="AJ50" s="136">
        <v>0</v>
      </c>
      <c r="AK50" s="136">
        <v>0</v>
      </c>
      <c r="AL50" s="136">
        <f t="shared" si="12"/>
        <v>0</v>
      </c>
      <c r="AM50" s="136">
        <v>0</v>
      </c>
      <c r="AN50" s="136">
        <v>0</v>
      </c>
      <c r="AO50" s="136">
        <f t="shared" si="13"/>
        <v>0</v>
      </c>
      <c r="AP50" s="140">
        <v>0</v>
      </c>
      <c r="AQ50" s="140">
        <v>0</v>
      </c>
      <c r="AR50" s="136">
        <v>0</v>
      </c>
      <c r="AS50" s="136">
        <v>0</v>
      </c>
      <c r="AT50" s="136">
        <f t="shared" si="14"/>
        <v>0</v>
      </c>
      <c r="AU50" s="136">
        <v>0</v>
      </c>
      <c r="AV50" s="136">
        <v>0</v>
      </c>
      <c r="AW50" s="136">
        <f t="shared" si="15"/>
        <v>0</v>
      </c>
      <c r="AX50" s="140">
        <v>0</v>
      </c>
      <c r="AY50" s="140">
        <v>0</v>
      </c>
      <c r="AZ50" s="136">
        <v>0</v>
      </c>
      <c r="BA50" s="136">
        <v>0</v>
      </c>
      <c r="BB50" s="136">
        <f t="shared" si="16"/>
        <v>0</v>
      </c>
      <c r="BC50" s="136">
        <v>0</v>
      </c>
      <c r="BD50" s="136">
        <v>0</v>
      </c>
      <c r="BE50" s="136">
        <f t="shared" si="17"/>
        <v>0</v>
      </c>
    </row>
    <row r="51" spans="1:57" s="139" customFormat="1" ht="12" customHeight="1">
      <c r="A51" s="134" t="s">
        <v>573</v>
      </c>
      <c r="B51" s="134">
        <v>45000</v>
      </c>
      <c r="C51" s="134" t="s">
        <v>574</v>
      </c>
      <c r="D51" s="136">
        <f t="shared" si="0"/>
        <v>65032</v>
      </c>
      <c r="E51" s="136">
        <f t="shared" si="1"/>
        <v>1091888</v>
      </c>
      <c r="F51" s="136">
        <f t="shared" si="2"/>
        <v>1156920</v>
      </c>
      <c r="G51" s="136">
        <f t="shared" si="3"/>
        <v>0</v>
      </c>
      <c r="H51" s="136">
        <f t="shared" si="4"/>
        <v>747437</v>
      </c>
      <c r="I51" s="136">
        <f t="shared" si="5"/>
        <v>747437</v>
      </c>
      <c r="J51" s="140">
        <v>20</v>
      </c>
      <c r="K51" s="140">
        <v>19</v>
      </c>
      <c r="L51" s="136">
        <v>55950</v>
      </c>
      <c r="M51" s="136">
        <v>1017356</v>
      </c>
      <c r="N51" s="136">
        <f t="shared" si="6"/>
        <v>1073306</v>
      </c>
      <c r="O51" s="136">
        <v>0</v>
      </c>
      <c r="P51" s="136">
        <v>479714</v>
      </c>
      <c r="Q51" s="136">
        <f t="shared" si="7"/>
        <v>479714</v>
      </c>
      <c r="R51" s="140">
        <v>9</v>
      </c>
      <c r="S51" s="140">
        <v>9</v>
      </c>
      <c r="T51" s="136">
        <v>9082</v>
      </c>
      <c r="U51" s="136">
        <v>74532</v>
      </c>
      <c r="V51" s="136">
        <f t="shared" si="8"/>
        <v>83614</v>
      </c>
      <c r="W51" s="136">
        <v>0</v>
      </c>
      <c r="X51" s="136">
        <v>267723</v>
      </c>
      <c r="Y51" s="136">
        <f t="shared" si="9"/>
        <v>267723</v>
      </c>
      <c r="Z51" s="140">
        <v>0</v>
      </c>
      <c r="AA51" s="140">
        <v>0</v>
      </c>
      <c r="AB51" s="136">
        <v>0</v>
      </c>
      <c r="AC51" s="136">
        <v>0</v>
      </c>
      <c r="AD51" s="136">
        <f t="shared" si="10"/>
        <v>0</v>
      </c>
      <c r="AE51" s="136">
        <v>0</v>
      </c>
      <c r="AF51" s="136">
        <v>0</v>
      </c>
      <c r="AG51" s="136">
        <f t="shared" si="11"/>
        <v>0</v>
      </c>
      <c r="AH51" s="140">
        <v>0</v>
      </c>
      <c r="AI51" s="140">
        <v>0</v>
      </c>
      <c r="AJ51" s="136">
        <v>0</v>
      </c>
      <c r="AK51" s="136">
        <v>0</v>
      </c>
      <c r="AL51" s="136">
        <f t="shared" si="12"/>
        <v>0</v>
      </c>
      <c r="AM51" s="136">
        <v>0</v>
      </c>
      <c r="AN51" s="136">
        <v>0</v>
      </c>
      <c r="AO51" s="136">
        <f t="shared" si="13"/>
        <v>0</v>
      </c>
      <c r="AP51" s="140">
        <v>0</v>
      </c>
      <c r="AQ51" s="140">
        <v>0</v>
      </c>
      <c r="AR51" s="136">
        <v>0</v>
      </c>
      <c r="AS51" s="136">
        <v>0</v>
      </c>
      <c r="AT51" s="136">
        <f t="shared" si="14"/>
        <v>0</v>
      </c>
      <c r="AU51" s="136">
        <v>0</v>
      </c>
      <c r="AV51" s="136">
        <v>0</v>
      </c>
      <c r="AW51" s="136">
        <f t="shared" si="15"/>
        <v>0</v>
      </c>
      <c r="AX51" s="140">
        <v>0</v>
      </c>
      <c r="AY51" s="140">
        <v>0</v>
      </c>
      <c r="AZ51" s="136">
        <v>0</v>
      </c>
      <c r="BA51" s="136">
        <v>0</v>
      </c>
      <c r="BB51" s="136">
        <f t="shared" si="16"/>
        <v>0</v>
      </c>
      <c r="BC51" s="136">
        <v>0</v>
      </c>
      <c r="BD51" s="136">
        <v>0</v>
      </c>
      <c r="BE51" s="136">
        <f t="shared" si="17"/>
        <v>0</v>
      </c>
    </row>
    <row r="52" spans="1:57" s="139" customFormat="1" ht="12" customHeight="1">
      <c r="A52" s="134" t="s">
        <v>343</v>
      </c>
      <c r="B52" s="134">
        <v>46000</v>
      </c>
      <c r="C52" s="134" t="s">
        <v>288</v>
      </c>
      <c r="D52" s="136">
        <f t="shared" si="0"/>
        <v>251624</v>
      </c>
      <c r="E52" s="136">
        <f t="shared" si="1"/>
        <v>3245579</v>
      </c>
      <c r="F52" s="136">
        <f t="shared" si="2"/>
        <v>3497203</v>
      </c>
      <c r="G52" s="136">
        <f t="shared" si="3"/>
        <v>216493</v>
      </c>
      <c r="H52" s="136">
        <f t="shared" si="4"/>
        <v>1141977</v>
      </c>
      <c r="I52" s="136">
        <f t="shared" si="5"/>
        <v>1358470</v>
      </c>
      <c r="J52" s="140">
        <v>33</v>
      </c>
      <c r="K52" s="140">
        <v>32</v>
      </c>
      <c r="L52" s="136">
        <v>200471</v>
      </c>
      <c r="M52" s="136">
        <v>2542124</v>
      </c>
      <c r="N52" s="136">
        <f t="shared" si="6"/>
        <v>2742595</v>
      </c>
      <c r="O52" s="136">
        <v>154128</v>
      </c>
      <c r="P52" s="136">
        <v>907805</v>
      </c>
      <c r="Q52" s="136">
        <f t="shared" si="7"/>
        <v>1061933</v>
      </c>
      <c r="R52" s="140">
        <v>9</v>
      </c>
      <c r="S52" s="140">
        <v>8</v>
      </c>
      <c r="T52" s="136">
        <v>51153</v>
      </c>
      <c r="U52" s="136">
        <v>170044</v>
      </c>
      <c r="V52" s="136">
        <f t="shared" si="8"/>
        <v>221197</v>
      </c>
      <c r="W52" s="136">
        <v>62365</v>
      </c>
      <c r="X52" s="136">
        <v>234172</v>
      </c>
      <c r="Y52" s="136">
        <f t="shared" si="9"/>
        <v>296537</v>
      </c>
      <c r="Z52" s="140">
        <v>1</v>
      </c>
      <c r="AA52" s="140">
        <v>1</v>
      </c>
      <c r="AB52" s="136">
        <v>0</v>
      </c>
      <c r="AC52" s="136">
        <v>533411</v>
      </c>
      <c r="AD52" s="136">
        <f t="shared" si="10"/>
        <v>533411</v>
      </c>
      <c r="AE52" s="136">
        <v>0</v>
      </c>
      <c r="AF52" s="136">
        <v>0</v>
      </c>
      <c r="AG52" s="136">
        <f t="shared" si="11"/>
        <v>0</v>
      </c>
      <c r="AH52" s="140">
        <v>0</v>
      </c>
      <c r="AI52" s="140">
        <v>0</v>
      </c>
      <c r="AJ52" s="136">
        <v>0</v>
      </c>
      <c r="AK52" s="136">
        <v>0</v>
      </c>
      <c r="AL52" s="136">
        <f t="shared" si="12"/>
        <v>0</v>
      </c>
      <c r="AM52" s="136">
        <v>0</v>
      </c>
      <c r="AN52" s="136">
        <v>0</v>
      </c>
      <c r="AO52" s="136">
        <f t="shared" si="13"/>
        <v>0</v>
      </c>
      <c r="AP52" s="140">
        <v>0</v>
      </c>
      <c r="AQ52" s="140">
        <v>0</v>
      </c>
      <c r="AR52" s="136">
        <v>0</v>
      </c>
      <c r="AS52" s="136">
        <v>0</v>
      </c>
      <c r="AT52" s="136">
        <f t="shared" si="14"/>
        <v>0</v>
      </c>
      <c r="AU52" s="136">
        <v>0</v>
      </c>
      <c r="AV52" s="136">
        <v>0</v>
      </c>
      <c r="AW52" s="136">
        <f t="shared" si="15"/>
        <v>0</v>
      </c>
      <c r="AX52" s="140">
        <v>0</v>
      </c>
      <c r="AY52" s="140">
        <v>0</v>
      </c>
      <c r="AZ52" s="136">
        <v>0</v>
      </c>
      <c r="BA52" s="136">
        <v>0</v>
      </c>
      <c r="BB52" s="136">
        <f t="shared" si="16"/>
        <v>0</v>
      </c>
      <c r="BC52" s="136">
        <v>0</v>
      </c>
      <c r="BD52" s="136">
        <v>0</v>
      </c>
      <c r="BE52" s="136">
        <f t="shared" si="17"/>
        <v>0</v>
      </c>
    </row>
    <row r="53" spans="1:57" s="139" customFormat="1" ht="12" customHeight="1">
      <c r="A53" s="134" t="s">
        <v>583</v>
      </c>
      <c r="B53" s="134">
        <v>47000</v>
      </c>
      <c r="C53" s="134" t="s">
        <v>487</v>
      </c>
      <c r="D53" s="136">
        <f t="shared" si="0"/>
        <v>40326</v>
      </c>
      <c r="E53" s="136">
        <f t="shared" si="1"/>
        <v>4798641</v>
      </c>
      <c r="F53" s="136">
        <f t="shared" si="2"/>
        <v>4838967</v>
      </c>
      <c r="G53" s="136">
        <f t="shared" si="3"/>
        <v>53973</v>
      </c>
      <c r="H53" s="136">
        <f t="shared" si="4"/>
        <v>519754</v>
      </c>
      <c r="I53" s="136">
        <f t="shared" si="5"/>
        <v>573727</v>
      </c>
      <c r="J53" s="140">
        <v>23</v>
      </c>
      <c r="K53" s="140">
        <v>21</v>
      </c>
      <c r="L53" s="136">
        <v>40326</v>
      </c>
      <c r="M53" s="136">
        <v>4684273</v>
      </c>
      <c r="N53" s="136">
        <f t="shared" si="6"/>
        <v>4724599</v>
      </c>
      <c r="O53" s="136">
        <v>31150</v>
      </c>
      <c r="P53" s="136">
        <v>390806</v>
      </c>
      <c r="Q53" s="136">
        <f t="shared" si="7"/>
        <v>421956</v>
      </c>
      <c r="R53" s="140">
        <v>5</v>
      </c>
      <c r="S53" s="140">
        <v>5</v>
      </c>
      <c r="T53" s="136">
        <v>0</v>
      </c>
      <c r="U53" s="136">
        <v>114368</v>
      </c>
      <c r="V53" s="136">
        <f t="shared" si="8"/>
        <v>114368</v>
      </c>
      <c r="W53" s="136">
        <v>22823</v>
      </c>
      <c r="X53" s="136">
        <v>52126</v>
      </c>
      <c r="Y53" s="136">
        <f t="shared" si="9"/>
        <v>74949</v>
      </c>
      <c r="Z53" s="140">
        <v>1</v>
      </c>
      <c r="AA53" s="140">
        <v>1</v>
      </c>
      <c r="AB53" s="136">
        <v>0</v>
      </c>
      <c r="AC53" s="136">
        <v>0</v>
      </c>
      <c r="AD53" s="136">
        <f t="shared" si="10"/>
        <v>0</v>
      </c>
      <c r="AE53" s="136">
        <v>0</v>
      </c>
      <c r="AF53" s="136">
        <v>76822</v>
      </c>
      <c r="AG53" s="136">
        <f t="shared" si="11"/>
        <v>76822</v>
      </c>
      <c r="AH53" s="140">
        <v>0</v>
      </c>
      <c r="AI53" s="140">
        <v>0</v>
      </c>
      <c r="AJ53" s="136">
        <v>0</v>
      </c>
      <c r="AK53" s="136">
        <v>0</v>
      </c>
      <c r="AL53" s="136">
        <f t="shared" si="12"/>
        <v>0</v>
      </c>
      <c r="AM53" s="136">
        <v>0</v>
      </c>
      <c r="AN53" s="136">
        <v>0</v>
      </c>
      <c r="AO53" s="136">
        <f t="shared" si="13"/>
        <v>0</v>
      </c>
      <c r="AP53" s="140">
        <v>0</v>
      </c>
      <c r="AQ53" s="140">
        <v>0</v>
      </c>
      <c r="AR53" s="136">
        <v>0</v>
      </c>
      <c r="AS53" s="136">
        <v>0</v>
      </c>
      <c r="AT53" s="136">
        <f t="shared" si="14"/>
        <v>0</v>
      </c>
      <c r="AU53" s="136">
        <v>0</v>
      </c>
      <c r="AV53" s="136">
        <v>0</v>
      </c>
      <c r="AW53" s="136">
        <f t="shared" si="15"/>
        <v>0</v>
      </c>
      <c r="AX53" s="140">
        <v>0</v>
      </c>
      <c r="AY53" s="140">
        <v>0</v>
      </c>
      <c r="AZ53" s="136">
        <v>0</v>
      </c>
      <c r="BA53" s="136">
        <v>0</v>
      </c>
      <c r="BB53" s="136">
        <f t="shared" si="16"/>
        <v>0</v>
      </c>
      <c r="BC53" s="136">
        <v>0</v>
      </c>
      <c r="BD53" s="136">
        <v>0</v>
      </c>
      <c r="BE53" s="136">
        <f t="shared" si="17"/>
        <v>0</v>
      </c>
    </row>
    <row r="54" spans="1:57" s="139" customFormat="1" ht="12" customHeight="1">
      <c r="A54" s="129" t="s">
        <v>587</v>
      </c>
      <c r="B54" s="129">
        <v>48000</v>
      </c>
      <c r="C54" s="129" t="s">
        <v>288</v>
      </c>
      <c r="D54" s="131">
        <f>SUM($D$7:$D$53)</f>
        <v>20230397</v>
      </c>
      <c r="E54" s="131">
        <f>SUM($E$7:$E$53)</f>
        <v>236950211</v>
      </c>
      <c r="F54" s="131">
        <f>SUM($F$7:$F$53)</f>
        <v>257180608</v>
      </c>
      <c r="G54" s="131">
        <f>SUM($G$7:$G$53)</f>
        <v>5387322</v>
      </c>
      <c r="H54" s="131">
        <f>SUM($H$7:$H$53)</f>
        <v>65848604</v>
      </c>
      <c r="I54" s="131">
        <f>SUM($I$7:$I$53)</f>
        <v>71235926</v>
      </c>
      <c r="J54" s="138">
        <f>SUM($J$7:$J$53)</f>
        <v>1340</v>
      </c>
      <c r="K54" s="138">
        <f>SUM($K$7:$K$53)</f>
        <v>1355</v>
      </c>
      <c r="L54" s="131">
        <f>SUM($L$7:$L$53)</f>
        <v>15212303</v>
      </c>
      <c r="M54" s="131">
        <f>SUM($M$7:$M$53)</f>
        <v>205476024</v>
      </c>
      <c r="N54" s="131">
        <f>SUM($N$7:$N$53)</f>
        <v>220688327</v>
      </c>
      <c r="O54" s="131">
        <f>SUM($O$7:$O$53)</f>
        <v>4702427</v>
      </c>
      <c r="P54" s="131">
        <f>SUM($P$7:$P$53)</f>
        <v>50243558</v>
      </c>
      <c r="Q54" s="131">
        <f>SUM($Q$7:$Q$53)</f>
        <v>54945985</v>
      </c>
      <c r="R54" s="138">
        <f>SUM($R$7:$R$53)</f>
        <v>507</v>
      </c>
      <c r="S54" s="138">
        <f>SUM($S$7:$S$53)</f>
        <v>512</v>
      </c>
      <c r="T54" s="131">
        <f>SUM($T$7:$T$53)</f>
        <v>4522803</v>
      </c>
      <c r="U54" s="131">
        <f>SUM($U$7:$U$53)</f>
        <v>26771432</v>
      </c>
      <c r="V54" s="131">
        <f>SUM($V$7:$V$53)</f>
        <v>31294235</v>
      </c>
      <c r="W54" s="131">
        <f>SUM($W$7:$W$53)</f>
        <v>593510</v>
      </c>
      <c r="X54" s="131">
        <f>SUM($X$7:$X$53)</f>
        <v>13871719</v>
      </c>
      <c r="Y54" s="131">
        <f>SUM($Y$7:$Y$53)</f>
        <v>14465229</v>
      </c>
      <c r="Z54" s="138">
        <f>SUM($Z$7:$Z$53)</f>
        <v>74</v>
      </c>
      <c r="AA54" s="138">
        <f>SUM($AA$7:$AA$53)</f>
        <v>74</v>
      </c>
      <c r="AB54" s="131">
        <f>SUM($AB$7:$AB$53)</f>
        <v>400917</v>
      </c>
      <c r="AC54" s="131">
        <f>SUM($AC$7:$AC$53)</f>
        <v>3899487</v>
      </c>
      <c r="AD54" s="131">
        <f>SUM($AD$7:$AD$53)</f>
        <v>4300404</v>
      </c>
      <c r="AE54" s="131">
        <f>SUM($AE$7:$AE$53)</f>
        <v>18039</v>
      </c>
      <c r="AF54" s="131">
        <f>SUM($AF$7:$AF$53)</f>
        <v>1254498</v>
      </c>
      <c r="AG54" s="131">
        <f>SUM($AG$7:$AG$53)</f>
        <v>1272537</v>
      </c>
      <c r="AH54" s="138">
        <f>SUM($AH$7:$AH$53)</f>
        <v>14</v>
      </c>
      <c r="AI54" s="138">
        <f>SUM($AI$7:$AI$53)</f>
        <v>14</v>
      </c>
      <c r="AJ54" s="131">
        <f>SUM($AJ$7:$AJ$53)</f>
        <v>81731</v>
      </c>
      <c r="AK54" s="131">
        <f>SUM($AK$7:$AK$53)</f>
        <v>740432</v>
      </c>
      <c r="AL54" s="131">
        <f>SUM($AL$7:$AL$53)</f>
        <v>822163</v>
      </c>
      <c r="AM54" s="131">
        <f>SUM($AM$7:$AM$53)</f>
        <v>73346</v>
      </c>
      <c r="AN54" s="131">
        <f>SUM($AN$7:$AN$53)</f>
        <v>332751</v>
      </c>
      <c r="AO54" s="131">
        <f>SUM($AO$7:$AO$53)</f>
        <v>406097</v>
      </c>
      <c r="AP54" s="138">
        <f>SUM($AP$7:$AP$53)</f>
        <v>3</v>
      </c>
      <c r="AQ54" s="138">
        <f>SUM($AQ$7:$AQ$53)</f>
        <v>3</v>
      </c>
      <c r="AR54" s="131">
        <f>SUM($AR$7:$AR$53)</f>
        <v>12643</v>
      </c>
      <c r="AS54" s="131">
        <f>SUM($AS$7:$AS$53)</f>
        <v>62836</v>
      </c>
      <c r="AT54" s="131">
        <f>SUM($AT$7:$AT$53)</f>
        <v>75479</v>
      </c>
      <c r="AU54" s="131">
        <f>SUM($AU$7:$AU$53)</f>
        <v>0</v>
      </c>
      <c r="AV54" s="131">
        <f>SUM($AV$7:$AV$53)</f>
        <v>146078</v>
      </c>
      <c r="AW54" s="131">
        <f>SUM($AW$7:$AW$53)</f>
        <v>146078</v>
      </c>
      <c r="AX54" s="138">
        <f>SUM($AX$7:$AX$53)</f>
        <v>0</v>
      </c>
      <c r="AY54" s="138">
        <f>SUM($AY$7:$AY$53)</f>
        <v>0</v>
      </c>
      <c r="AZ54" s="131">
        <f>SUM($AZ$7:$AZ$53)</f>
        <v>0</v>
      </c>
      <c r="BA54" s="131">
        <f>SUM($BA$7:$BA$53)</f>
        <v>0</v>
      </c>
      <c r="BB54" s="131">
        <f>SUM($BB$7:$BB$53)</f>
        <v>0</v>
      </c>
      <c r="BC54" s="131">
        <f>SUM($BC$7:$BC$53)</f>
        <v>0</v>
      </c>
      <c r="BD54" s="131">
        <f>SUM($BD$7:$BD$53)</f>
        <v>0</v>
      </c>
      <c r="BE54" s="131">
        <f>SUM($BE$7:$BE$53)</f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61" customWidth="1"/>
    <col min="6" max="6" width="6.59765625" style="35" customWidth="1"/>
    <col min="7" max="7" width="12.59765625" style="48" customWidth="1"/>
    <col min="8" max="9" width="14.69921875" style="61" customWidth="1"/>
    <col min="10" max="10" width="6.59765625" style="35" customWidth="1"/>
    <col min="11" max="11" width="12.59765625" style="48" customWidth="1"/>
    <col min="12" max="13" width="14.69921875" style="61" customWidth="1"/>
    <col min="14" max="14" width="6.59765625" style="35" customWidth="1"/>
    <col min="15" max="15" width="12.59765625" style="48" customWidth="1"/>
    <col min="16" max="17" width="14.69921875" style="61" customWidth="1"/>
    <col min="18" max="18" width="6.59765625" style="35" customWidth="1"/>
    <col min="19" max="19" width="12.59765625" style="48" customWidth="1"/>
    <col min="20" max="21" width="14.69921875" style="61" customWidth="1"/>
    <col min="22" max="22" width="6.59765625" style="35" customWidth="1"/>
    <col min="23" max="23" width="12.59765625" style="48" customWidth="1"/>
    <col min="24" max="25" width="14.69921875" style="61" customWidth="1"/>
    <col min="26" max="26" width="6.59765625" style="35" customWidth="1"/>
    <col min="27" max="27" width="12.59765625" style="48" customWidth="1"/>
    <col min="28" max="29" width="14.69921875" style="61" customWidth="1"/>
    <col min="30" max="30" width="6.59765625" style="35" customWidth="1"/>
    <col min="31" max="31" width="12.59765625" style="48" customWidth="1"/>
    <col min="32" max="33" width="14.69921875" style="61" customWidth="1"/>
    <col min="34" max="34" width="6.59765625" style="35" customWidth="1"/>
    <col min="35" max="35" width="12.59765625" style="48" customWidth="1"/>
    <col min="36" max="37" width="14.69921875" style="61" customWidth="1"/>
    <col min="38" max="38" width="6.59765625" style="35" customWidth="1"/>
    <col min="39" max="39" width="12.59765625" style="48" customWidth="1"/>
    <col min="40" max="41" width="14.69921875" style="61" customWidth="1"/>
    <col min="42" max="42" width="6.59765625" style="35" customWidth="1"/>
    <col min="43" max="43" width="12.59765625" style="48" customWidth="1"/>
    <col min="44" max="45" width="14.69921875" style="61" customWidth="1"/>
    <col min="46" max="46" width="6.59765625" style="35" customWidth="1"/>
    <col min="47" max="47" width="12.59765625" style="48" customWidth="1"/>
    <col min="48" max="49" width="14.69921875" style="61" customWidth="1"/>
    <col min="50" max="50" width="6.59765625" style="35" customWidth="1"/>
    <col min="51" max="51" width="12.59765625" style="48" customWidth="1"/>
    <col min="52" max="53" width="14.69921875" style="61" customWidth="1"/>
    <col min="54" max="54" width="6.59765625" style="35" customWidth="1"/>
    <col min="55" max="55" width="12.59765625" style="48" customWidth="1"/>
    <col min="56" max="57" width="14.69921875" style="61" customWidth="1"/>
    <col min="58" max="58" width="6.59765625" style="35" customWidth="1"/>
    <col min="59" max="59" width="12.59765625" style="48" customWidth="1"/>
    <col min="60" max="61" width="14.69921875" style="61" customWidth="1"/>
    <col min="62" max="62" width="6.59765625" style="35" customWidth="1"/>
    <col min="63" max="63" width="12.59765625" style="48" customWidth="1"/>
    <col min="64" max="65" width="14.69921875" style="61" customWidth="1"/>
    <col min="66" max="66" width="6.59765625" style="35" customWidth="1"/>
    <col min="67" max="67" width="12.59765625" style="48" customWidth="1"/>
    <col min="68" max="69" width="14.69921875" style="61" customWidth="1"/>
    <col min="70" max="70" width="6.59765625" style="35" customWidth="1"/>
    <col min="71" max="71" width="12.59765625" style="48" customWidth="1"/>
    <col min="72" max="73" width="14.69921875" style="61" customWidth="1"/>
    <col min="74" max="74" width="6.59765625" style="35" customWidth="1"/>
    <col min="75" max="75" width="12.59765625" style="48" customWidth="1"/>
    <col min="76" max="77" width="14.69921875" style="61" customWidth="1"/>
    <col min="78" max="78" width="6.59765625" style="35" customWidth="1"/>
    <col min="79" max="79" width="12.59765625" style="48" customWidth="1"/>
    <col min="80" max="81" width="14.69921875" style="61" customWidth="1"/>
    <col min="82" max="82" width="6.59765625" style="35" customWidth="1"/>
    <col min="83" max="83" width="12.59765625" style="48" customWidth="1"/>
    <col min="84" max="85" width="14.69921875" style="61" customWidth="1"/>
    <col min="86" max="86" width="6.59765625" style="35" customWidth="1"/>
    <col min="87" max="87" width="12.59765625" style="48" customWidth="1"/>
    <col min="88" max="89" width="14.69921875" style="61" customWidth="1"/>
    <col min="90" max="90" width="6.59765625" style="35" customWidth="1"/>
    <col min="91" max="91" width="12.59765625" style="48" customWidth="1"/>
    <col min="92" max="93" width="14.69921875" style="61" customWidth="1"/>
    <col min="94" max="94" width="6.59765625" style="35" customWidth="1"/>
    <col min="95" max="95" width="12.59765625" style="48" customWidth="1"/>
    <col min="96" max="97" width="14.69921875" style="61" customWidth="1"/>
    <col min="98" max="98" width="6.59765625" style="35" customWidth="1"/>
    <col min="99" max="99" width="12.59765625" style="48" customWidth="1"/>
    <col min="100" max="101" width="14.69921875" style="61" customWidth="1"/>
    <col min="102" max="102" width="6.59765625" style="35" customWidth="1"/>
    <col min="103" max="103" width="12.59765625" style="48" customWidth="1"/>
    <col min="104" max="105" width="14.69921875" style="61" customWidth="1"/>
    <col min="106" max="106" width="6.59765625" style="35" customWidth="1"/>
    <col min="107" max="107" width="12.59765625" style="48" customWidth="1"/>
    <col min="108" max="109" width="14.69921875" style="61" customWidth="1"/>
    <col min="110" max="110" width="6.59765625" style="35" customWidth="1"/>
    <col min="111" max="111" width="12.59765625" style="48" customWidth="1"/>
    <col min="112" max="113" width="14.69921875" style="61" customWidth="1"/>
    <col min="114" max="114" width="6.59765625" style="35" customWidth="1"/>
    <col min="115" max="115" width="12.59765625" style="48" customWidth="1"/>
    <col min="116" max="117" width="14.69921875" style="61" customWidth="1"/>
    <col min="118" max="118" width="6.59765625" style="35" customWidth="1"/>
    <col min="119" max="119" width="12.59765625" style="48" customWidth="1"/>
    <col min="120" max="121" width="14.69921875" style="61" customWidth="1"/>
    <col min="122" max="122" width="6.59765625" style="35" customWidth="1"/>
    <col min="123" max="123" width="12.59765625" style="48" customWidth="1"/>
    <col min="124" max="125" width="14.69921875" style="61" customWidth="1"/>
    <col min="126" max="16384" width="9" style="48" customWidth="1"/>
  </cols>
  <sheetData>
    <row r="1" spans="1:125" s="46" customFormat="1" ht="17.25">
      <c r="A1" s="128" t="s">
        <v>283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</row>
    <row r="2" spans="1:125" s="46" customFormat="1" ht="13.5">
      <c r="A2" s="155" t="s">
        <v>171</v>
      </c>
      <c r="B2" s="142" t="s">
        <v>166</v>
      </c>
      <c r="C2" s="158" t="s">
        <v>170</v>
      </c>
      <c r="D2" s="163" t="s">
        <v>132</v>
      </c>
      <c r="E2" s="164"/>
      <c r="F2" s="116" t="s">
        <v>133</v>
      </c>
      <c r="G2" s="54"/>
      <c r="H2" s="54"/>
      <c r="I2" s="117"/>
      <c r="J2" s="116" t="s">
        <v>134</v>
      </c>
      <c r="K2" s="54"/>
      <c r="L2" s="54"/>
      <c r="M2" s="117"/>
      <c r="N2" s="116" t="s">
        <v>135</v>
      </c>
      <c r="O2" s="54"/>
      <c r="P2" s="54"/>
      <c r="Q2" s="117"/>
      <c r="R2" s="116" t="s">
        <v>136</v>
      </c>
      <c r="S2" s="54"/>
      <c r="T2" s="54"/>
      <c r="U2" s="117"/>
      <c r="V2" s="116" t="s">
        <v>137</v>
      </c>
      <c r="W2" s="54"/>
      <c r="X2" s="54"/>
      <c r="Y2" s="117"/>
      <c r="Z2" s="116" t="s">
        <v>138</v>
      </c>
      <c r="AA2" s="54"/>
      <c r="AB2" s="54"/>
      <c r="AC2" s="117"/>
      <c r="AD2" s="116" t="s">
        <v>139</v>
      </c>
      <c r="AE2" s="54"/>
      <c r="AF2" s="54"/>
      <c r="AG2" s="117"/>
      <c r="AH2" s="116" t="s">
        <v>140</v>
      </c>
      <c r="AI2" s="54"/>
      <c r="AJ2" s="54"/>
      <c r="AK2" s="117"/>
      <c r="AL2" s="116" t="s">
        <v>141</v>
      </c>
      <c r="AM2" s="54"/>
      <c r="AN2" s="54"/>
      <c r="AO2" s="117"/>
      <c r="AP2" s="116" t="s">
        <v>142</v>
      </c>
      <c r="AQ2" s="54"/>
      <c r="AR2" s="54"/>
      <c r="AS2" s="117"/>
      <c r="AT2" s="116" t="s">
        <v>143</v>
      </c>
      <c r="AU2" s="54"/>
      <c r="AV2" s="54"/>
      <c r="AW2" s="117"/>
      <c r="AX2" s="116" t="s">
        <v>144</v>
      </c>
      <c r="AY2" s="54"/>
      <c r="AZ2" s="54"/>
      <c r="BA2" s="117"/>
      <c r="BB2" s="116" t="s">
        <v>145</v>
      </c>
      <c r="BC2" s="54"/>
      <c r="BD2" s="54"/>
      <c r="BE2" s="117"/>
      <c r="BF2" s="116" t="s">
        <v>146</v>
      </c>
      <c r="BG2" s="54"/>
      <c r="BH2" s="54"/>
      <c r="BI2" s="117"/>
      <c r="BJ2" s="116" t="s">
        <v>147</v>
      </c>
      <c r="BK2" s="54"/>
      <c r="BL2" s="54"/>
      <c r="BM2" s="117"/>
      <c r="BN2" s="116" t="s">
        <v>148</v>
      </c>
      <c r="BO2" s="54"/>
      <c r="BP2" s="54"/>
      <c r="BQ2" s="117"/>
      <c r="BR2" s="116" t="s">
        <v>149</v>
      </c>
      <c r="BS2" s="54"/>
      <c r="BT2" s="54"/>
      <c r="BU2" s="117"/>
      <c r="BV2" s="116" t="s">
        <v>150</v>
      </c>
      <c r="BW2" s="54"/>
      <c r="BX2" s="54"/>
      <c r="BY2" s="117"/>
      <c r="BZ2" s="116" t="s">
        <v>151</v>
      </c>
      <c r="CA2" s="54"/>
      <c r="CB2" s="54"/>
      <c r="CC2" s="117"/>
      <c r="CD2" s="116" t="s">
        <v>152</v>
      </c>
      <c r="CE2" s="54"/>
      <c r="CF2" s="54"/>
      <c r="CG2" s="117"/>
      <c r="CH2" s="116" t="s">
        <v>153</v>
      </c>
      <c r="CI2" s="54"/>
      <c r="CJ2" s="54"/>
      <c r="CK2" s="117"/>
      <c r="CL2" s="116" t="s">
        <v>154</v>
      </c>
      <c r="CM2" s="54"/>
      <c r="CN2" s="54"/>
      <c r="CO2" s="117"/>
      <c r="CP2" s="116" t="s">
        <v>155</v>
      </c>
      <c r="CQ2" s="54"/>
      <c r="CR2" s="54"/>
      <c r="CS2" s="117"/>
      <c r="CT2" s="116" t="s">
        <v>156</v>
      </c>
      <c r="CU2" s="54"/>
      <c r="CV2" s="54"/>
      <c r="CW2" s="117"/>
      <c r="CX2" s="116" t="s">
        <v>157</v>
      </c>
      <c r="CY2" s="54"/>
      <c r="CZ2" s="54"/>
      <c r="DA2" s="117"/>
      <c r="DB2" s="116" t="s">
        <v>158</v>
      </c>
      <c r="DC2" s="54"/>
      <c r="DD2" s="54"/>
      <c r="DE2" s="117"/>
      <c r="DF2" s="116" t="s">
        <v>159</v>
      </c>
      <c r="DG2" s="54"/>
      <c r="DH2" s="54"/>
      <c r="DI2" s="117"/>
      <c r="DJ2" s="116" t="s">
        <v>160</v>
      </c>
      <c r="DK2" s="54"/>
      <c r="DL2" s="54"/>
      <c r="DM2" s="117"/>
      <c r="DN2" s="116" t="s">
        <v>161</v>
      </c>
      <c r="DO2" s="54"/>
      <c r="DP2" s="54"/>
      <c r="DQ2" s="117"/>
      <c r="DR2" s="116" t="s">
        <v>162</v>
      </c>
      <c r="DS2" s="54"/>
      <c r="DT2" s="54"/>
      <c r="DU2" s="117"/>
    </row>
    <row r="3" spans="1:125" s="46" customFormat="1" ht="13.5">
      <c r="A3" s="156"/>
      <c r="B3" s="143"/>
      <c r="C3" s="159"/>
      <c r="D3" s="165"/>
      <c r="E3" s="166"/>
      <c r="F3" s="125"/>
      <c r="G3" s="55"/>
      <c r="H3" s="55"/>
      <c r="I3" s="126"/>
      <c r="J3" s="125"/>
      <c r="K3" s="55"/>
      <c r="L3" s="55"/>
      <c r="M3" s="126"/>
      <c r="N3" s="125"/>
      <c r="O3" s="55"/>
      <c r="P3" s="55"/>
      <c r="Q3" s="126"/>
      <c r="R3" s="125"/>
      <c r="S3" s="55"/>
      <c r="T3" s="55"/>
      <c r="U3" s="126"/>
      <c r="V3" s="125"/>
      <c r="W3" s="55"/>
      <c r="X3" s="55"/>
      <c r="Y3" s="126"/>
      <c r="Z3" s="125"/>
      <c r="AA3" s="55"/>
      <c r="AB3" s="55"/>
      <c r="AC3" s="126"/>
      <c r="AD3" s="125"/>
      <c r="AE3" s="55"/>
      <c r="AF3" s="55"/>
      <c r="AG3" s="126"/>
      <c r="AH3" s="125"/>
      <c r="AI3" s="55"/>
      <c r="AJ3" s="55"/>
      <c r="AK3" s="126"/>
      <c r="AL3" s="125"/>
      <c r="AM3" s="55"/>
      <c r="AN3" s="55"/>
      <c r="AO3" s="126"/>
      <c r="AP3" s="125"/>
      <c r="AQ3" s="55"/>
      <c r="AR3" s="55"/>
      <c r="AS3" s="126"/>
      <c r="AT3" s="125"/>
      <c r="AU3" s="55"/>
      <c r="AV3" s="55"/>
      <c r="AW3" s="126"/>
      <c r="AX3" s="125"/>
      <c r="AY3" s="55"/>
      <c r="AZ3" s="55"/>
      <c r="BA3" s="126"/>
      <c r="BB3" s="125"/>
      <c r="BC3" s="55"/>
      <c r="BD3" s="55"/>
      <c r="BE3" s="126"/>
      <c r="BF3" s="125"/>
      <c r="BG3" s="55"/>
      <c r="BH3" s="55"/>
      <c r="BI3" s="126"/>
      <c r="BJ3" s="125"/>
      <c r="BK3" s="55"/>
      <c r="BL3" s="55"/>
      <c r="BM3" s="126"/>
      <c r="BN3" s="125"/>
      <c r="BO3" s="55"/>
      <c r="BP3" s="55"/>
      <c r="BQ3" s="126"/>
      <c r="BR3" s="125"/>
      <c r="BS3" s="55"/>
      <c r="BT3" s="55"/>
      <c r="BU3" s="126"/>
      <c r="BV3" s="125"/>
      <c r="BW3" s="55"/>
      <c r="BX3" s="55"/>
      <c r="BY3" s="126"/>
      <c r="BZ3" s="125"/>
      <c r="CA3" s="55"/>
      <c r="CB3" s="55"/>
      <c r="CC3" s="126"/>
      <c r="CD3" s="125"/>
      <c r="CE3" s="55"/>
      <c r="CF3" s="55"/>
      <c r="CG3" s="126"/>
      <c r="CH3" s="125"/>
      <c r="CI3" s="55"/>
      <c r="CJ3" s="55"/>
      <c r="CK3" s="126"/>
      <c r="CL3" s="125"/>
      <c r="CM3" s="55"/>
      <c r="CN3" s="55"/>
      <c r="CO3" s="126"/>
      <c r="CP3" s="125"/>
      <c r="CQ3" s="55"/>
      <c r="CR3" s="55"/>
      <c r="CS3" s="126"/>
      <c r="CT3" s="125"/>
      <c r="CU3" s="55"/>
      <c r="CV3" s="55"/>
      <c r="CW3" s="126"/>
      <c r="CX3" s="125"/>
      <c r="CY3" s="55"/>
      <c r="CZ3" s="55"/>
      <c r="DA3" s="126"/>
      <c r="DB3" s="125"/>
      <c r="DC3" s="55"/>
      <c r="DD3" s="55"/>
      <c r="DE3" s="126"/>
      <c r="DF3" s="125"/>
      <c r="DG3" s="55"/>
      <c r="DH3" s="55"/>
      <c r="DI3" s="126"/>
      <c r="DJ3" s="125"/>
      <c r="DK3" s="55"/>
      <c r="DL3" s="55"/>
      <c r="DM3" s="126"/>
      <c r="DN3" s="125"/>
      <c r="DO3" s="55"/>
      <c r="DP3" s="55"/>
      <c r="DQ3" s="126"/>
      <c r="DR3" s="125"/>
      <c r="DS3" s="55"/>
      <c r="DT3" s="55"/>
      <c r="DU3" s="126"/>
    </row>
    <row r="4" spans="1:125" s="46" customFormat="1" ht="13.5" customHeight="1">
      <c r="A4" s="156"/>
      <c r="B4" s="143"/>
      <c r="C4" s="153"/>
      <c r="D4" s="155" t="s">
        <v>226</v>
      </c>
      <c r="E4" s="155" t="s">
        <v>1</v>
      </c>
      <c r="F4" s="160" t="s">
        <v>172</v>
      </c>
      <c r="G4" s="155" t="s">
        <v>163</v>
      </c>
      <c r="H4" s="155" t="s">
        <v>226</v>
      </c>
      <c r="I4" s="155" t="s">
        <v>1</v>
      </c>
      <c r="J4" s="160" t="s">
        <v>172</v>
      </c>
      <c r="K4" s="155" t="s">
        <v>163</v>
      </c>
      <c r="L4" s="155" t="s">
        <v>226</v>
      </c>
      <c r="M4" s="155" t="s">
        <v>1</v>
      </c>
      <c r="N4" s="160" t="s">
        <v>172</v>
      </c>
      <c r="O4" s="155" t="s">
        <v>163</v>
      </c>
      <c r="P4" s="155" t="s">
        <v>226</v>
      </c>
      <c r="Q4" s="155" t="s">
        <v>1</v>
      </c>
      <c r="R4" s="160" t="s">
        <v>172</v>
      </c>
      <c r="S4" s="155" t="s">
        <v>163</v>
      </c>
      <c r="T4" s="155" t="s">
        <v>226</v>
      </c>
      <c r="U4" s="155" t="s">
        <v>1</v>
      </c>
      <c r="V4" s="160" t="s">
        <v>172</v>
      </c>
      <c r="W4" s="155" t="s">
        <v>163</v>
      </c>
      <c r="X4" s="155" t="s">
        <v>226</v>
      </c>
      <c r="Y4" s="155" t="s">
        <v>1</v>
      </c>
      <c r="Z4" s="160" t="s">
        <v>172</v>
      </c>
      <c r="AA4" s="155" t="s">
        <v>163</v>
      </c>
      <c r="AB4" s="155" t="s">
        <v>226</v>
      </c>
      <c r="AC4" s="155" t="s">
        <v>1</v>
      </c>
      <c r="AD4" s="160" t="s">
        <v>172</v>
      </c>
      <c r="AE4" s="155" t="s">
        <v>163</v>
      </c>
      <c r="AF4" s="155" t="s">
        <v>226</v>
      </c>
      <c r="AG4" s="155" t="s">
        <v>1</v>
      </c>
      <c r="AH4" s="160" t="s">
        <v>172</v>
      </c>
      <c r="AI4" s="155" t="s">
        <v>163</v>
      </c>
      <c r="AJ4" s="155" t="s">
        <v>226</v>
      </c>
      <c r="AK4" s="155" t="s">
        <v>1</v>
      </c>
      <c r="AL4" s="160" t="s">
        <v>172</v>
      </c>
      <c r="AM4" s="155" t="s">
        <v>163</v>
      </c>
      <c r="AN4" s="155" t="s">
        <v>226</v>
      </c>
      <c r="AO4" s="155" t="s">
        <v>1</v>
      </c>
      <c r="AP4" s="160" t="s">
        <v>172</v>
      </c>
      <c r="AQ4" s="155" t="s">
        <v>163</v>
      </c>
      <c r="AR4" s="155" t="s">
        <v>226</v>
      </c>
      <c r="AS4" s="155" t="s">
        <v>1</v>
      </c>
      <c r="AT4" s="160" t="s">
        <v>172</v>
      </c>
      <c r="AU4" s="155" t="s">
        <v>163</v>
      </c>
      <c r="AV4" s="155" t="s">
        <v>226</v>
      </c>
      <c r="AW4" s="155" t="s">
        <v>1</v>
      </c>
      <c r="AX4" s="160" t="s">
        <v>172</v>
      </c>
      <c r="AY4" s="155" t="s">
        <v>163</v>
      </c>
      <c r="AZ4" s="155" t="s">
        <v>226</v>
      </c>
      <c r="BA4" s="155" t="s">
        <v>1</v>
      </c>
      <c r="BB4" s="160" t="s">
        <v>172</v>
      </c>
      <c r="BC4" s="155" t="s">
        <v>163</v>
      </c>
      <c r="BD4" s="155" t="s">
        <v>226</v>
      </c>
      <c r="BE4" s="155" t="s">
        <v>1</v>
      </c>
      <c r="BF4" s="160" t="s">
        <v>172</v>
      </c>
      <c r="BG4" s="155" t="s">
        <v>163</v>
      </c>
      <c r="BH4" s="155" t="s">
        <v>226</v>
      </c>
      <c r="BI4" s="155" t="s">
        <v>1</v>
      </c>
      <c r="BJ4" s="160" t="s">
        <v>172</v>
      </c>
      <c r="BK4" s="155" t="s">
        <v>163</v>
      </c>
      <c r="BL4" s="155" t="s">
        <v>226</v>
      </c>
      <c r="BM4" s="155" t="s">
        <v>1</v>
      </c>
      <c r="BN4" s="160" t="s">
        <v>172</v>
      </c>
      <c r="BO4" s="155" t="s">
        <v>163</v>
      </c>
      <c r="BP4" s="155" t="s">
        <v>226</v>
      </c>
      <c r="BQ4" s="155" t="s">
        <v>1</v>
      </c>
      <c r="BR4" s="160" t="s">
        <v>172</v>
      </c>
      <c r="BS4" s="155" t="s">
        <v>163</v>
      </c>
      <c r="BT4" s="155" t="s">
        <v>226</v>
      </c>
      <c r="BU4" s="155" t="s">
        <v>1</v>
      </c>
      <c r="BV4" s="160" t="s">
        <v>172</v>
      </c>
      <c r="BW4" s="155" t="s">
        <v>163</v>
      </c>
      <c r="BX4" s="155" t="s">
        <v>226</v>
      </c>
      <c r="BY4" s="155" t="s">
        <v>1</v>
      </c>
      <c r="BZ4" s="160" t="s">
        <v>172</v>
      </c>
      <c r="CA4" s="155" t="s">
        <v>163</v>
      </c>
      <c r="CB4" s="155" t="s">
        <v>226</v>
      </c>
      <c r="CC4" s="155" t="s">
        <v>1</v>
      </c>
      <c r="CD4" s="160" t="s">
        <v>172</v>
      </c>
      <c r="CE4" s="155" t="s">
        <v>163</v>
      </c>
      <c r="CF4" s="155" t="s">
        <v>226</v>
      </c>
      <c r="CG4" s="155" t="s">
        <v>1</v>
      </c>
      <c r="CH4" s="160" t="s">
        <v>172</v>
      </c>
      <c r="CI4" s="155" t="s">
        <v>163</v>
      </c>
      <c r="CJ4" s="155" t="s">
        <v>226</v>
      </c>
      <c r="CK4" s="155" t="s">
        <v>1</v>
      </c>
      <c r="CL4" s="160" t="s">
        <v>172</v>
      </c>
      <c r="CM4" s="155" t="s">
        <v>163</v>
      </c>
      <c r="CN4" s="155" t="s">
        <v>226</v>
      </c>
      <c r="CO4" s="155" t="s">
        <v>1</v>
      </c>
      <c r="CP4" s="160" t="s">
        <v>172</v>
      </c>
      <c r="CQ4" s="155" t="s">
        <v>163</v>
      </c>
      <c r="CR4" s="155" t="s">
        <v>226</v>
      </c>
      <c r="CS4" s="155" t="s">
        <v>1</v>
      </c>
      <c r="CT4" s="160" t="s">
        <v>172</v>
      </c>
      <c r="CU4" s="155" t="s">
        <v>163</v>
      </c>
      <c r="CV4" s="155" t="s">
        <v>226</v>
      </c>
      <c r="CW4" s="155" t="s">
        <v>1</v>
      </c>
      <c r="CX4" s="160" t="s">
        <v>172</v>
      </c>
      <c r="CY4" s="155" t="s">
        <v>163</v>
      </c>
      <c r="CZ4" s="155" t="s">
        <v>226</v>
      </c>
      <c r="DA4" s="155" t="s">
        <v>1</v>
      </c>
      <c r="DB4" s="160" t="s">
        <v>172</v>
      </c>
      <c r="DC4" s="155" t="s">
        <v>163</v>
      </c>
      <c r="DD4" s="155" t="s">
        <v>226</v>
      </c>
      <c r="DE4" s="155" t="s">
        <v>1</v>
      </c>
      <c r="DF4" s="160" t="s">
        <v>172</v>
      </c>
      <c r="DG4" s="155" t="s">
        <v>163</v>
      </c>
      <c r="DH4" s="155" t="s">
        <v>226</v>
      </c>
      <c r="DI4" s="155" t="s">
        <v>1</v>
      </c>
      <c r="DJ4" s="160" t="s">
        <v>172</v>
      </c>
      <c r="DK4" s="155" t="s">
        <v>163</v>
      </c>
      <c r="DL4" s="155" t="s">
        <v>226</v>
      </c>
      <c r="DM4" s="155" t="s">
        <v>1</v>
      </c>
      <c r="DN4" s="160" t="s">
        <v>172</v>
      </c>
      <c r="DO4" s="155" t="s">
        <v>163</v>
      </c>
      <c r="DP4" s="155" t="s">
        <v>226</v>
      </c>
      <c r="DQ4" s="155" t="s">
        <v>1</v>
      </c>
      <c r="DR4" s="160" t="s">
        <v>172</v>
      </c>
      <c r="DS4" s="155" t="s">
        <v>163</v>
      </c>
      <c r="DT4" s="155" t="s">
        <v>226</v>
      </c>
      <c r="DU4" s="155" t="s">
        <v>1</v>
      </c>
    </row>
    <row r="5" spans="1:125" s="46" customFormat="1" ht="13.5">
      <c r="A5" s="156"/>
      <c r="B5" s="143"/>
      <c r="C5" s="153"/>
      <c r="D5" s="156"/>
      <c r="E5" s="156"/>
      <c r="F5" s="161"/>
      <c r="G5" s="156"/>
      <c r="H5" s="156"/>
      <c r="I5" s="156"/>
      <c r="J5" s="161"/>
      <c r="K5" s="156"/>
      <c r="L5" s="156"/>
      <c r="M5" s="156"/>
      <c r="N5" s="161"/>
      <c r="O5" s="156"/>
      <c r="P5" s="156"/>
      <c r="Q5" s="156"/>
      <c r="R5" s="161"/>
      <c r="S5" s="156"/>
      <c r="T5" s="156"/>
      <c r="U5" s="156"/>
      <c r="V5" s="161"/>
      <c r="W5" s="156"/>
      <c r="X5" s="156"/>
      <c r="Y5" s="156"/>
      <c r="Z5" s="161"/>
      <c r="AA5" s="156"/>
      <c r="AB5" s="156"/>
      <c r="AC5" s="156"/>
      <c r="AD5" s="161"/>
      <c r="AE5" s="156"/>
      <c r="AF5" s="156"/>
      <c r="AG5" s="156"/>
      <c r="AH5" s="161"/>
      <c r="AI5" s="156"/>
      <c r="AJ5" s="156"/>
      <c r="AK5" s="156"/>
      <c r="AL5" s="161"/>
      <c r="AM5" s="156"/>
      <c r="AN5" s="156"/>
      <c r="AO5" s="156"/>
      <c r="AP5" s="161"/>
      <c r="AQ5" s="156"/>
      <c r="AR5" s="156"/>
      <c r="AS5" s="156"/>
      <c r="AT5" s="161"/>
      <c r="AU5" s="156"/>
      <c r="AV5" s="156"/>
      <c r="AW5" s="156"/>
      <c r="AX5" s="161"/>
      <c r="AY5" s="156"/>
      <c r="AZ5" s="156"/>
      <c r="BA5" s="156"/>
      <c r="BB5" s="161"/>
      <c r="BC5" s="156"/>
      <c r="BD5" s="156"/>
      <c r="BE5" s="156"/>
      <c r="BF5" s="161"/>
      <c r="BG5" s="156"/>
      <c r="BH5" s="156"/>
      <c r="BI5" s="156"/>
      <c r="BJ5" s="161"/>
      <c r="BK5" s="156"/>
      <c r="BL5" s="156"/>
      <c r="BM5" s="156"/>
      <c r="BN5" s="161"/>
      <c r="BO5" s="156"/>
      <c r="BP5" s="156"/>
      <c r="BQ5" s="156"/>
      <c r="BR5" s="161"/>
      <c r="BS5" s="156"/>
      <c r="BT5" s="156"/>
      <c r="BU5" s="156"/>
      <c r="BV5" s="161"/>
      <c r="BW5" s="156"/>
      <c r="BX5" s="156"/>
      <c r="BY5" s="156"/>
      <c r="BZ5" s="161"/>
      <c r="CA5" s="156"/>
      <c r="CB5" s="156"/>
      <c r="CC5" s="156"/>
      <c r="CD5" s="161"/>
      <c r="CE5" s="156"/>
      <c r="CF5" s="156"/>
      <c r="CG5" s="156"/>
      <c r="CH5" s="161"/>
      <c r="CI5" s="156"/>
      <c r="CJ5" s="156"/>
      <c r="CK5" s="156"/>
      <c r="CL5" s="161"/>
      <c r="CM5" s="156"/>
      <c r="CN5" s="156"/>
      <c r="CO5" s="156"/>
      <c r="CP5" s="161"/>
      <c r="CQ5" s="156"/>
      <c r="CR5" s="156"/>
      <c r="CS5" s="156"/>
      <c r="CT5" s="161"/>
      <c r="CU5" s="156"/>
      <c r="CV5" s="156"/>
      <c r="CW5" s="156"/>
      <c r="CX5" s="161"/>
      <c r="CY5" s="156"/>
      <c r="CZ5" s="156"/>
      <c r="DA5" s="156"/>
      <c r="DB5" s="161"/>
      <c r="DC5" s="156"/>
      <c r="DD5" s="156"/>
      <c r="DE5" s="156"/>
      <c r="DF5" s="161"/>
      <c r="DG5" s="156"/>
      <c r="DH5" s="156"/>
      <c r="DI5" s="156"/>
      <c r="DJ5" s="161"/>
      <c r="DK5" s="156"/>
      <c r="DL5" s="156"/>
      <c r="DM5" s="156"/>
      <c r="DN5" s="161"/>
      <c r="DO5" s="156"/>
      <c r="DP5" s="156"/>
      <c r="DQ5" s="156"/>
      <c r="DR5" s="161"/>
      <c r="DS5" s="156"/>
      <c r="DT5" s="156"/>
      <c r="DU5" s="156"/>
    </row>
    <row r="6" spans="1:125" s="47" customFormat="1" ht="13.5">
      <c r="A6" s="157"/>
      <c r="B6" s="144"/>
      <c r="C6" s="154"/>
      <c r="D6" s="124" t="s">
        <v>27</v>
      </c>
      <c r="E6" s="124" t="s">
        <v>27</v>
      </c>
      <c r="F6" s="162"/>
      <c r="G6" s="157"/>
      <c r="H6" s="124" t="s">
        <v>27</v>
      </c>
      <c r="I6" s="124" t="s">
        <v>27</v>
      </c>
      <c r="J6" s="162"/>
      <c r="K6" s="157"/>
      <c r="L6" s="124" t="s">
        <v>27</v>
      </c>
      <c r="M6" s="124" t="s">
        <v>27</v>
      </c>
      <c r="N6" s="162"/>
      <c r="O6" s="157"/>
      <c r="P6" s="124" t="s">
        <v>27</v>
      </c>
      <c r="Q6" s="124" t="s">
        <v>27</v>
      </c>
      <c r="R6" s="162"/>
      <c r="S6" s="157"/>
      <c r="T6" s="124" t="s">
        <v>27</v>
      </c>
      <c r="U6" s="124" t="s">
        <v>27</v>
      </c>
      <c r="V6" s="162"/>
      <c r="W6" s="157"/>
      <c r="X6" s="124" t="s">
        <v>27</v>
      </c>
      <c r="Y6" s="124" t="s">
        <v>27</v>
      </c>
      <c r="Z6" s="162"/>
      <c r="AA6" s="157"/>
      <c r="AB6" s="124" t="s">
        <v>27</v>
      </c>
      <c r="AC6" s="124" t="s">
        <v>27</v>
      </c>
      <c r="AD6" s="162"/>
      <c r="AE6" s="157"/>
      <c r="AF6" s="124" t="s">
        <v>27</v>
      </c>
      <c r="AG6" s="124" t="s">
        <v>27</v>
      </c>
      <c r="AH6" s="162"/>
      <c r="AI6" s="157"/>
      <c r="AJ6" s="124" t="s">
        <v>27</v>
      </c>
      <c r="AK6" s="124" t="s">
        <v>27</v>
      </c>
      <c r="AL6" s="162"/>
      <c r="AM6" s="157"/>
      <c r="AN6" s="124" t="s">
        <v>27</v>
      </c>
      <c r="AO6" s="124" t="s">
        <v>27</v>
      </c>
      <c r="AP6" s="162"/>
      <c r="AQ6" s="157"/>
      <c r="AR6" s="124" t="s">
        <v>27</v>
      </c>
      <c r="AS6" s="124" t="s">
        <v>27</v>
      </c>
      <c r="AT6" s="162"/>
      <c r="AU6" s="157"/>
      <c r="AV6" s="124" t="s">
        <v>27</v>
      </c>
      <c r="AW6" s="124" t="s">
        <v>27</v>
      </c>
      <c r="AX6" s="162"/>
      <c r="AY6" s="157"/>
      <c r="AZ6" s="124" t="s">
        <v>27</v>
      </c>
      <c r="BA6" s="124" t="s">
        <v>27</v>
      </c>
      <c r="BB6" s="162"/>
      <c r="BC6" s="157"/>
      <c r="BD6" s="124" t="s">
        <v>27</v>
      </c>
      <c r="BE6" s="124" t="s">
        <v>27</v>
      </c>
      <c r="BF6" s="162"/>
      <c r="BG6" s="157"/>
      <c r="BH6" s="124" t="s">
        <v>27</v>
      </c>
      <c r="BI6" s="124" t="s">
        <v>27</v>
      </c>
      <c r="BJ6" s="162"/>
      <c r="BK6" s="157"/>
      <c r="BL6" s="124" t="s">
        <v>27</v>
      </c>
      <c r="BM6" s="124" t="s">
        <v>27</v>
      </c>
      <c r="BN6" s="162"/>
      <c r="BO6" s="157"/>
      <c r="BP6" s="124" t="s">
        <v>27</v>
      </c>
      <c r="BQ6" s="124" t="s">
        <v>27</v>
      </c>
      <c r="BR6" s="162"/>
      <c r="BS6" s="157"/>
      <c r="BT6" s="124" t="s">
        <v>27</v>
      </c>
      <c r="BU6" s="124" t="s">
        <v>27</v>
      </c>
      <c r="BV6" s="162"/>
      <c r="BW6" s="157"/>
      <c r="BX6" s="124" t="s">
        <v>27</v>
      </c>
      <c r="BY6" s="124" t="s">
        <v>27</v>
      </c>
      <c r="BZ6" s="162"/>
      <c r="CA6" s="157"/>
      <c r="CB6" s="124" t="s">
        <v>27</v>
      </c>
      <c r="CC6" s="124" t="s">
        <v>27</v>
      </c>
      <c r="CD6" s="162"/>
      <c r="CE6" s="157"/>
      <c r="CF6" s="124" t="s">
        <v>27</v>
      </c>
      <c r="CG6" s="124" t="s">
        <v>27</v>
      </c>
      <c r="CH6" s="162"/>
      <c r="CI6" s="157"/>
      <c r="CJ6" s="124" t="s">
        <v>27</v>
      </c>
      <c r="CK6" s="124" t="s">
        <v>27</v>
      </c>
      <c r="CL6" s="162"/>
      <c r="CM6" s="157"/>
      <c r="CN6" s="124" t="s">
        <v>27</v>
      </c>
      <c r="CO6" s="124" t="s">
        <v>27</v>
      </c>
      <c r="CP6" s="162"/>
      <c r="CQ6" s="157"/>
      <c r="CR6" s="124" t="s">
        <v>27</v>
      </c>
      <c r="CS6" s="124" t="s">
        <v>27</v>
      </c>
      <c r="CT6" s="162"/>
      <c r="CU6" s="157"/>
      <c r="CV6" s="124" t="s">
        <v>27</v>
      </c>
      <c r="CW6" s="124" t="s">
        <v>27</v>
      </c>
      <c r="CX6" s="162"/>
      <c r="CY6" s="157"/>
      <c r="CZ6" s="124" t="s">
        <v>27</v>
      </c>
      <c r="DA6" s="124" t="s">
        <v>27</v>
      </c>
      <c r="DB6" s="162"/>
      <c r="DC6" s="157"/>
      <c r="DD6" s="124" t="s">
        <v>27</v>
      </c>
      <c r="DE6" s="124" t="s">
        <v>27</v>
      </c>
      <c r="DF6" s="162"/>
      <c r="DG6" s="157"/>
      <c r="DH6" s="124" t="s">
        <v>27</v>
      </c>
      <c r="DI6" s="124" t="s">
        <v>27</v>
      </c>
      <c r="DJ6" s="162"/>
      <c r="DK6" s="157"/>
      <c r="DL6" s="124" t="s">
        <v>27</v>
      </c>
      <c r="DM6" s="124" t="s">
        <v>27</v>
      </c>
      <c r="DN6" s="162"/>
      <c r="DO6" s="157"/>
      <c r="DP6" s="124" t="s">
        <v>27</v>
      </c>
      <c r="DQ6" s="124" t="s">
        <v>27</v>
      </c>
      <c r="DR6" s="162"/>
      <c r="DS6" s="157"/>
      <c r="DT6" s="124" t="s">
        <v>27</v>
      </c>
      <c r="DU6" s="124" t="s">
        <v>27</v>
      </c>
    </row>
    <row r="7" spans="1:125" s="139" customFormat="1" ht="12" customHeight="1">
      <c r="A7" s="134" t="s">
        <v>384</v>
      </c>
      <c r="B7" s="134">
        <v>1000</v>
      </c>
      <c r="C7" s="134" t="s">
        <v>385</v>
      </c>
      <c r="D7" s="136">
        <f aca="true" t="shared" si="0" ref="D7:D53">SUM(H7,L7,P7,T7,X7,AB7,AF7,AJ7,AN7,AR7,AV7,AZ7,BD7,BH7,BL7,BP7,BT7,BX7,CB7,CF7,CJ7,CN7,CR7,CV7,CZ7,DD7,DH7,DL7,DP7,DT7)</f>
        <v>12257465</v>
      </c>
      <c r="E7" s="136">
        <f aca="true" t="shared" si="1" ref="E7:E53">SUM(I7,M7,Q7,U7,Y7,AC7,AG7,AK7,AO7,AS7,AW7,BA7,BE7,BI7,BM7,BQ7,BU7,BY7,CC7,CG7,CK7,CO7,CS7,CW7,DA7,DE7,DI7,DM7,DQ7,DU7)</f>
        <v>2847590</v>
      </c>
      <c r="F7" s="140">
        <v>46</v>
      </c>
      <c r="G7" s="140">
        <v>46</v>
      </c>
      <c r="H7" s="136">
        <v>5495545</v>
      </c>
      <c r="I7" s="136">
        <v>970020</v>
      </c>
      <c r="J7" s="140">
        <v>46</v>
      </c>
      <c r="K7" s="140">
        <v>46</v>
      </c>
      <c r="L7" s="136">
        <v>3029729</v>
      </c>
      <c r="M7" s="136">
        <v>757037</v>
      </c>
      <c r="N7" s="140">
        <v>38</v>
      </c>
      <c r="O7" s="140">
        <v>38</v>
      </c>
      <c r="P7" s="136">
        <v>1532670</v>
      </c>
      <c r="Q7" s="136">
        <v>465490</v>
      </c>
      <c r="R7" s="140">
        <v>24</v>
      </c>
      <c r="S7" s="140">
        <v>24</v>
      </c>
      <c r="T7" s="136">
        <v>602640</v>
      </c>
      <c r="U7" s="136">
        <v>342200</v>
      </c>
      <c r="V7" s="140">
        <v>16</v>
      </c>
      <c r="W7" s="140">
        <v>16</v>
      </c>
      <c r="X7" s="136">
        <v>522180</v>
      </c>
      <c r="Y7" s="136">
        <v>160305</v>
      </c>
      <c r="Z7" s="140">
        <v>6</v>
      </c>
      <c r="AA7" s="140">
        <v>6</v>
      </c>
      <c r="AB7" s="136">
        <v>237542</v>
      </c>
      <c r="AC7" s="136">
        <v>30309</v>
      </c>
      <c r="AD7" s="140">
        <v>3</v>
      </c>
      <c r="AE7" s="140">
        <v>3</v>
      </c>
      <c r="AF7" s="136">
        <v>72754</v>
      </c>
      <c r="AG7" s="136">
        <v>16920</v>
      </c>
      <c r="AH7" s="140">
        <v>3</v>
      </c>
      <c r="AI7" s="140">
        <v>3</v>
      </c>
      <c r="AJ7" s="136">
        <v>233797</v>
      </c>
      <c r="AK7" s="136">
        <v>13850</v>
      </c>
      <c r="AL7" s="140">
        <v>3</v>
      </c>
      <c r="AM7" s="140">
        <v>3</v>
      </c>
      <c r="AN7" s="136">
        <v>169692</v>
      </c>
      <c r="AO7" s="136">
        <v>6700</v>
      </c>
      <c r="AP7" s="140">
        <v>3</v>
      </c>
      <c r="AQ7" s="140">
        <v>3</v>
      </c>
      <c r="AR7" s="136">
        <v>89114</v>
      </c>
      <c r="AS7" s="136">
        <v>3565</v>
      </c>
      <c r="AT7" s="140">
        <v>2</v>
      </c>
      <c r="AU7" s="140">
        <v>2</v>
      </c>
      <c r="AV7" s="136">
        <v>17393</v>
      </c>
      <c r="AW7" s="136">
        <v>11252</v>
      </c>
      <c r="AX7" s="140">
        <v>2</v>
      </c>
      <c r="AY7" s="140">
        <v>2</v>
      </c>
      <c r="AZ7" s="136">
        <v>21492</v>
      </c>
      <c r="BA7" s="136">
        <v>7516</v>
      </c>
      <c r="BB7" s="140">
        <v>2</v>
      </c>
      <c r="BC7" s="140">
        <v>2</v>
      </c>
      <c r="BD7" s="136">
        <v>146812</v>
      </c>
      <c r="BE7" s="136">
        <v>18594</v>
      </c>
      <c r="BF7" s="140">
        <v>2</v>
      </c>
      <c r="BG7" s="140">
        <v>2</v>
      </c>
      <c r="BH7" s="136">
        <v>52479</v>
      </c>
      <c r="BI7" s="136">
        <v>6314</v>
      </c>
      <c r="BJ7" s="140">
        <v>1</v>
      </c>
      <c r="BK7" s="140">
        <v>1</v>
      </c>
      <c r="BL7" s="136">
        <v>17971</v>
      </c>
      <c r="BM7" s="136">
        <v>5519</v>
      </c>
      <c r="BN7" s="140">
        <v>1</v>
      </c>
      <c r="BO7" s="140">
        <v>1</v>
      </c>
      <c r="BP7" s="136">
        <v>0</v>
      </c>
      <c r="BQ7" s="136">
        <v>7796</v>
      </c>
      <c r="BR7" s="140">
        <v>1</v>
      </c>
      <c r="BS7" s="140">
        <v>1</v>
      </c>
      <c r="BT7" s="136">
        <v>0</v>
      </c>
      <c r="BU7" s="136">
        <v>16920</v>
      </c>
      <c r="BV7" s="140">
        <v>1</v>
      </c>
      <c r="BW7" s="140">
        <v>1</v>
      </c>
      <c r="BX7" s="136">
        <v>0</v>
      </c>
      <c r="BY7" s="136">
        <v>2622</v>
      </c>
      <c r="BZ7" s="140">
        <v>1</v>
      </c>
      <c r="CA7" s="140">
        <v>1</v>
      </c>
      <c r="CB7" s="136">
        <v>15655</v>
      </c>
      <c r="CC7" s="136">
        <v>4661</v>
      </c>
      <c r="CD7" s="140">
        <v>0</v>
      </c>
      <c r="CE7" s="140">
        <v>0</v>
      </c>
      <c r="CF7" s="136">
        <v>0</v>
      </c>
      <c r="CG7" s="136">
        <v>0</v>
      </c>
      <c r="CH7" s="140">
        <v>0</v>
      </c>
      <c r="CI7" s="140">
        <v>0</v>
      </c>
      <c r="CJ7" s="136">
        <v>0</v>
      </c>
      <c r="CK7" s="136">
        <v>0</v>
      </c>
      <c r="CL7" s="140">
        <v>0</v>
      </c>
      <c r="CM7" s="140">
        <v>0</v>
      </c>
      <c r="CN7" s="136">
        <v>0</v>
      </c>
      <c r="CO7" s="136">
        <v>0</v>
      </c>
      <c r="CP7" s="140">
        <v>0</v>
      </c>
      <c r="CQ7" s="140">
        <v>0</v>
      </c>
      <c r="CR7" s="136">
        <v>0</v>
      </c>
      <c r="CS7" s="136">
        <v>0</v>
      </c>
      <c r="CT7" s="140">
        <v>0</v>
      </c>
      <c r="CU7" s="140">
        <v>0</v>
      </c>
      <c r="CV7" s="136">
        <v>0</v>
      </c>
      <c r="CW7" s="136">
        <v>0</v>
      </c>
      <c r="CX7" s="140">
        <v>0</v>
      </c>
      <c r="CY7" s="140">
        <v>0</v>
      </c>
      <c r="CZ7" s="136">
        <v>0</v>
      </c>
      <c r="DA7" s="136">
        <v>0</v>
      </c>
      <c r="DB7" s="140">
        <v>0</v>
      </c>
      <c r="DC7" s="140">
        <v>0</v>
      </c>
      <c r="DD7" s="136">
        <v>0</v>
      </c>
      <c r="DE7" s="136">
        <v>0</v>
      </c>
      <c r="DF7" s="140">
        <v>0</v>
      </c>
      <c r="DG7" s="140">
        <v>0</v>
      </c>
      <c r="DH7" s="136">
        <v>0</v>
      </c>
      <c r="DI7" s="136">
        <v>0</v>
      </c>
      <c r="DJ7" s="140">
        <v>0</v>
      </c>
      <c r="DK7" s="140">
        <v>0</v>
      </c>
      <c r="DL7" s="136">
        <v>0</v>
      </c>
      <c r="DM7" s="136">
        <v>0</v>
      </c>
      <c r="DN7" s="140">
        <v>0</v>
      </c>
      <c r="DO7" s="140">
        <v>0</v>
      </c>
      <c r="DP7" s="136">
        <v>0</v>
      </c>
      <c r="DQ7" s="136">
        <v>0</v>
      </c>
      <c r="DR7" s="140">
        <v>0</v>
      </c>
      <c r="DS7" s="140">
        <v>0</v>
      </c>
      <c r="DT7" s="136">
        <v>0</v>
      </c>
      <c r="DU7" s="136">
        <v>0</v>
      </c>
    </row>
    <row r="8" spans="1:125" s="139" customFormat="1" ht="12" customHeight="1">
      <c r="A8" s="134" t="s">
        <v>290</v>
      </c>
      <c r="B8" s="134">
        <v>2000</v>
      </c>
      <c r="C8" s="134" t="s">
        <v>288</v>
      </c>
      <c r="D8" s="136">
        <f t="shared" si="0"/>
        <v>6898597</v>
      </c>
      <c r="E8" s="136">
        <f t="shared" si="1"/>
        <v>4492151</v>
      </c>
      <c r="F8" s="140">
        <v>13</v>
      </c>
      <c r="G8" s="140">
        <v>13</v>
      </c>
      <c r="H8" s="136">
        <v>4847811</v>
      </c>
      <c r="I8" s="136">
        <v>2563046</v>
      </c>
      <c r="J8" s="140">
        <v>13</v>
      </c>
      <c r="K8" s="140">
        <v>13</v>
      </c>
      <c r="L8" s="136">
        <v>869410</v>
      </c>
      <c r="M8" s="136">
        <v>855190</v>
      </c>
      <c r="N8" s="140">
        <v>11</v>
      </c>
      <c r="O8" s="140">
        <v>11</v>
      </c>
      <c r="P8" s="136">
        <v>658897</v>
      </c>
      <c r="Q8" s="136">
        <v>311746</v>
      </c>
      <c r="R8" s="140">
        <v>7</v>
      </c>
      <c r="S8" s="140">
        <v>7</v>
      </c>
      <c r="T8" s="136">
        <v>298806</v>
      </c>
      <c r="U8" s="136">
        <v>343043</v>
      </c>
      <c r="V8" s="140">
        <v>6</v>
      </c>
      <c r="W8" s="140">
        <v>6</v>
      </c>
      <c r="X8" s="136">
        <v>213925</v>
      </c>
      <c r="Y8" s="136">
        <v>234131</v>
      </c>
      <c r="Z8" s="140">
        <v>3</v>
      </c>
      <c r="AA8" s="140">
        <v>3</v>
      </c>
      <c r="AB8" s="136">
        <v>9748</v>
      </c>
      <c r="AC8" s="136">
        <v>95048</v>
      </c>
      <c r="AD8" s="140">
        <v>1</v>
      </c>
      <c r="AE8" s="140">
        <v>1</v>
      </c>
      <c r="AF8" s="136">
        <v>0</v>
      </c>
      <c r="AG8" s="136">
        <v>30202</v>
      </c>
      <c r="AH8" s="140">
        <v>1</v>
      </c>
      <c r="AI8" s="140">
        <v>1</v>
      </c>
      <c r="AJ8" s="136">
        <v>0</v>
      </c>
      <c r="AK8" s="136">
        <v>59745</v>
      </c>
      <c r="AL8" s="140">
        <v>0</v>
      </c>
      <c r="AM8" s="140">
        <v>0</v>
      </c>
      <c r="AN8" s="136">
        <v>0</v>
      </c>
      <c r="AO8" s="136">
        <v>0</v>
      </c>
      <c r="AP8" s="140">
        <v>0</v>
      </c>
      <c r="AQ8" s="140">
        <v>0</v>
      </c>
      <c r="AR8" s="136">
        <v>0</v>
      </c>
      <c r="AS8" s="136">
        <v>0</v>
      </c>
      <c r="AT8" s="140">
        <v>0</v>
      </c>
      <c r="AU8" s="140">
        <v>0</v>
      </c>
      <c r="AV8" s="136">
        <v>0</v>
      </c>
      <c r="AW8" s="136">
        <v>0</v>
      </c>
      <c r="AX8" s="140">
        <v>0</v>
      </c>
      <c r="AY8" s="140">
        <v>0</v>
      </c>
      <c r="AZ8" s="136">
        <v>0</v>
      </c>
      <c r="BA8" s="136">
        <v>0</v>
      </c>
      <c r="BB8" s="140">
        <v>0</v>
      </c>
      <c r="BC8" s="140">
        <v>0</v>
      </c>
      <c r="BD8" s="136">
        <v>0</v>
      </c>
      <c r="BE8" s="136">
        <v>0</v>
      </c>
      <c r="BF8" s="140">
        <v>0</v>
      </c>
      <c r="BG8" s="140">
        <v>0</v>
      </c>
      <c r="BH8" s="136">
        <v>0</v>
      </c>
      <c r="BI8" s="136">
        <v>0</v>
      </c>
      <c r="BJ8" s="140">
        <v>0</v>
      </c>
      <c r="BK8" s="140">
        <v>0</v>
      </c>
      <c r="BL8" s="136">
        <v>0</v>
      </c>
      <c r="BM8" s="136">
        <v>0</v>
      </c>
      <c r="BN8" s="140">
        <v>0</v>
      </c>
      <c r="BO8" s="140">
        <v>0</v>
      </c>
      <c r="BP8" s="136">
        <v>0</v>
      </c>
      <c r="BQ8" s="136">
        <v>0</v>
      </c>
      <c r="BR8" s="140">
        <v>0</v>
      </c>
      <c r="BS8" s="140">
        <v>0</v>
      </c>
      <c r="BT8" s="136">
        <v>0</v>
      </c>
      <c r="BU8" s="136">
        <v>0</v>
      </c>
      <c r="BV8" s="140">
        <v>0</v>
      </c>
      <c r="BW8" s="140">
        <v>0</v>
      </c>
      <c r="BX8" s="136">
        <v>0</v>
      </c>
      <c r="BY8" s="136">
        <v>0</v>
      </c>
      <c r="BZ8" s="140">
        <v>0</v>
      </c>
      <c r="CA8" s="140">
        <v>0</v>
      </c>
      <c r="CB8" s="136">
        <v>0</v>
      </c>
      <c r="CC8" s="136">
        <v>0</v>
      </c>
      <c r="CD8" s="140">
        <v>0</v>
      </c>
      <c r="CE8" s="140">
        <v>0</v>
      </c>
      <c r="CF8" s="136">
        <v>0</v>
      </c>
      <c r="CG8" s="136">
        <v>0</v>
      </c>
      <c r="CH8" s="140">
        <v>0</v>
      </c>
      <c r="CI8" s="140">
        <v>0</v>
      </c>
      <c r="CJ8" s="136">
        <v>0</v>
      </c>
      <c r="CK8" s="136">
        <v>0</v>
      </c>
      <c r="CL8" s="140">
        <v>0</v>
      </c>
      <c r="CM8" s="140">
        <v>0</v>
      </c>
      <c r="CN8" s="136">
        <v>0</v>
      </c>
      <c r="CO8" s="136">
        <v>0</v>
      </c>
      <c r="CP8" s="140">
        <v>0</v>
      </c>
      <c r="CQ8" s="140">
        <v>0</v>
      </c>
      <c r="CR8" s="136">
        <v>0</v>
      </c>
      <c r="CS8" s="136">
        <v>0</v>
      </c>
      <c r="CT8" s="140">
        <v>0</v>
      </c>
      <c r="CU8" s="140">
        <v>0</v>
      </c>
      <c r="CV8" s="136">
        <v>0</v>
      </c>
      <c r="CW8" s="136">
        <v>0</v>
      </c>
      <c r="CX8" s="140">
        <v>0</v>
      </c>
      <c r="CY8" s="140">
        <v>0</v>
      </c>
      <c r="CZ8" s="136">
        <v>0</v>
      </c>
      <c r="DA8" s="136">
        <v>0</v>
      </c>
      <c r="DB8" s="140">
        <v>0</v>
      </c>
      <c r="DC8" s="140">
        <v>0</v>
      </c>
      <c r="DD8" s="136">
        <v>0</v>
      </c>
      <c r="DE8" s="136">
        <v>0</v>
      </c>
      <c r="DF8" s="140">
        <v>0</v>
      </c>
      <c r="DG8" s="140">
        <v>0</v>
      </c>
      <c r="DH8" s="136">
        <v>0</v>
      </c>
      <c r="DI8" s="136">
        <v>0</v>
      </c>
      <c r="DJ8" s="140">
        <v>0</v>
      </c>
      <c r="DK8" s="140">
        <v>0</v>
      </c>
      <c r="DL8" s="136">
        <v>0</v>
      </c>
      <c r="DM8" s="136">
        <v>0</v>
      </c>
      <c r="DN8" s="140">
        <v>0</v>
      </c>
      <c r="DO8" s="140">
        <v>0</v>
      </c>
      <c r="DP8" s="136">
        <v>0</v>
      </c>
      <c r="DQ8" s="136">
        <v>0</v>
      </c>
      <c r="DR8" s="140">
        <v>0</v>
      </c>
      <c r="DS8" s="140">
        <v>0</v>
      </c>
      <c r="DT8" s="136">
        <v>0</v>
      </c>
      <c r="DU8" s="136">
        <v>0</v>
      </c>
    </row>
    <row r="9" spans="1:125" s="139" customFormat="1" ht="12" customHeight="1">
      <c r="A9" s="134" t="s">
        <v>293</v>
      </c>
      <c r="B9" s="134">
        <v>3000</v>
      </c>
      <c r="C9" s="134" t="s">
        <v>288</v>
      </c>
      <c r="D9" s="136">
        <f t="shared" si="0"/>
        <v>5646196</v>
      </c>
      <c r="E9" s="136">
        <f t="shared" si="1"/>
        <v>2594684</v>
      </c>
      <c r="F9" s="140">
        <v>18</v>
      </c>
      <c r="G9" s="140">
        <v>18</v>
      </c>
      <c r="H9" s="136">
        <v>3240621</v>
      </c>
      <c r="I9" s="136">
        <v>1455166</v>
      </c>
      <c r="J9" s="140">
        <v>18</v>
      </c>
      <c r="K9" s="140">
        <v>18</v>
      </c>
      <c r="L9" s="136">
        <v>1548065</v>
      </c>
      <c r="M9" s="136">
        <v>595945</v>
      </c>
      <c r="N9" s="140">
        <v>12</v>
      </c>
      <c r="O9" s="140">
        <v>12</v>
      </c>
      <c r="P9" s="136">
        <v>562781</v>
      </c>
      <c r="Q9" s="136">
        <v>367437</v>
      </c>
      <c r="R9" s="140">
        <v>8</v>
      </c>
      <c r="S9" s="140">
        <v>8</v>
      </c>
      <c r="T9" s="136">
        <v>245530</v>
      </c>
      <c r="U9" s="136">
        <v>176136</v>
      </c>
      <c r="V9" s="140">
        <v>2</v>
      </c>
      <c r="W9" s="140">
        <v>2</v>
      </c>
      <c r="X9" s="136">
        <v>34972</v>
      </c>
      <c r="Y9" s="136">
        <v>0</v>
      </c>
      <c r="Z9" s="140">
        <v>1</v>
      </c>
      <c r="AA9" s="140">
        <v>1</v>
      </c>
      <c r="AB9" s="136">
        <v>2504</v>
      </c>
      <c r="AC9" s="136">
        <v>0</v>
      </c>
      <c r="AD9" s="140">
        <v>1</v>
      </c>
      <c r="AE9" s="140">
        <v>1</v>
      </c>
      <c r="AF9" s="136">
        <v>6187</v>
      </c>
      <c r="AG9" s="136">
        <v>0</v>
      </c>
      <c r="AH9" s="140">
        <v>1</v>
      </c>
      <c r="AI9" s="140">
        <v>1</v>
      </c>
      <c r="AJ9" s="136">
        <v>5536</v>
      </c>
      <c r="AK9" s="136">
        <v>0</v>
      </c>
      <c r="AL9" s="140">
        <v>0</v>
      </c>
      <c r="AM9" s="140">
        <v>0</v>
      </c>
      <c r="AN9" s="136">
        <v>0</v>
      </c>
      <c r="AO9" s="136">
        <v>0</v>
      </c>
      <c r="AP9" s="140">
        <v>0</v>
      </c>
      <c r="AQ9" s="140">
        <v>0</v>
      </c>
      <c r="AR9" s="136">
        <v>0</v>
      </c>
      <c r="AS9" s="136">
        <v>0</v>
      </c>
      <c r="AT9" s="140">
        <v>0</v>
      </c>
      <c r="AU9" s="140">
        <v>0</v>
      </c>
      <c r="AV9" s="136">
        <v>0</v>
      </c>
      <c r="AW9" s="136">
        <v>0</v>
      </c>
      <c r="AX9" s="140">
        <v>0</v>
      </c>
      <c r="AY9" s="140">
        <v>0</v>
      </c>
      <c r="AZ9" s="136">
        <v>0</v>
      </c>
      <c r="BA9" s="136">
        <v>0</v>
      </c>
      <c r="BB9" s="140">
        <v>0</v>
      </c>
      <c r="BC9" s="140">
        <v>0</v>
      </c>
      <c r="BD9" s="136">
        <v>0</v>
      </c>
      <c r="BE9" s="136">
        <v>0</v>
      </c>
      <c r="BF9" s="140">
        <v>0</v>
      </c>
      <c r="BG9" s="140">
        <v>0</v>
      </c>
      <c r="BH9" s="136">
        <v>0</v>
      </c>
      <c r="BI9" s="136">
        <v>0</v>
      </c>
      <c r="BJ9" s="140">
        <v>0</v>
      </c>
      <c r="BK9" s="140">
        <v>0</v>
      </c>
      <c r="BL9" s="136">
        <v>0</v>
      </c>
      <c r="BM9" s="136">
        <v>0</v>
      </c>
      <c r="BN9" s="140">
        <v>0</v>
      </c>
      <c r="BO9" s="140">
        <v>0</v>
      </c>
      <c r="BP9" s="136">
        <v>0</v>
      </c>
      <c r="BQ9" s="136">
        <v>0</v>
      </c>
      <c r="BR9" s="140">
        <v>0</v>
      </c>
      <c r="BS9" s="140">
        <v>0</v>
      </c>
      <c r="BT9" s="136">
        <v>0</v>
      </c>
      <c r="BU9" s="136">
        <v>0</v>
      </c>
      <c r="BV9" s="140">
        <v>0</v>
      </c>
      <c r="BW9" s="140">
        <v>0</v>
      </c>
      <c r="BX9" s="136">
        <v>0</v>
      </c>
      <c r="BY9" s="136">
        <v>0</v>
      </c>
      <c r="BZ9" s="140">
        <v>0</v>
      </c>
      <c r="CA9" s="140">
        <v>0</v>
      </c>
      <c r="CB9" s="136">
        <v>0</v>
      </c>
      <c r="CC9" s="136">
        <v>0</v>
      </c>
      <c r="CD9" s="140">
        <v>0</v>
      </c>
      <c r="CE9" s="140">
        <v>0</v>
      </c>
      <c r="CF9" s="136">
        <v>0</v>
      </c>
      <c r="CG9" s="136">
        <v>0</v>
      </c>
      <c r="CH9" s="140">
        <v>0</v>
      </c>
      <c r="CI9" s="140">
        <v>0</v>
      </c>
      <c r="CJ9" s="136">
        <v>0</v>
      </c>
      <c r="CK9" s="136">
        <v>0</v>
      </c>
      <c r="CL9" s="140">
        <v>0</v>
      </c>
      <c r="CM9" s="140">
        <v>0</v>
      </c>
      <c r="CN9" s="136">
        <v>0</v>
      </c>
      <c r="CO9" s="136">
        <v>0</v>
      </c>
      <c r="CP9" s="140">
        <v>0</v>
      </c>
      <c r="CQ9" s="140">
        <v>0</v>
      </c>
      <c r="CR9" s="136">
        <v>0</v>
      </c>
      <c r="CS9" s="136">
        <v>0</v>
      </c>
      <c r="CT9" s="140">
        <v>0</v>
      </c>
      <c r="CU9" s="140">
        <v>0</v>
      </c>
      <c r="CV9" s="136">
        <v>0</v>
      </c>
      <c r="CW9" s="136">
        <v>0</v>
      </c>
      <c r="CX9" s="140">
        <v>0</v>
      </c>
      <c r="CY9" s="140">
        <v>0</v>
      </c>
      <c r="CZ9" s="136">
        <v>0</v>
      </c>
      <c r="DA9" s="136">
        <v>0</v>
      </c>
      <c r="DB9" s="140">
        <v>0</v>
      </c>
      <c r="DC9" s="140">
        <v>0</v>
      </c>
      <c r="DD9" s="136">
        <v>0</v>
      </c>
      <c r="DE9" s="136">
        <v>0</v>
      </c>
      <c r="DF9" s="140">
        <v>0</v>
      </c>
      <c r="DG9" s="140">
        <v>0</v>
      </c>
      <c r="DH9" s="136">
        <v>0</v>
      </c>
      <c r="DI9" s="136">
        <v>0</v>
      </c>
      <c r="DJ9" s="140">
        <v>0</v>
      </c>
      <c r="DK9" s="140">
        <v>0</v>
      </c>
      <c r="DL9" s="136">
        <v>0</v>
      </c>
      <c r="DM9" s="136">
        <v>0</v>
      </c>
      <c r="DN9" s="140">
        <v>0</v>
      </c>
      <c r="DO9" s="140">
        <v>0</v>
      </c>
      <c r="DP9" s="136">
        <v>0</v>
      </c>
      <c r="DQ9" s="136">
        <v>0</v>
      </c>
      <c r="DR9" s="140">
        <v>0</v>
      </c>
      <c r="DS9" s="140">
        <v>0</v>
      </c>
      <c r="DT9" s="136">
        <v>0</v>
      </c>
      <c r="DU9" s="136">
        <v>0</v>
      </c>
    </row>
    <row r="10" spans="1:125" s="139" customFormat="1" ht="12" customHeight="1">
      <c r="A10" s="134" t="s">
        <v>294</v>
      </c>
      <c r="B10" s="134">
        <v>4000</v>
      </c>
      <c r="C10" s="134" t="s">
        <v>288</v>
      </c>
      <c r="D10" s="136">
        <f t="shared" si="0"/>
        <v>4629648</v>
      </c>
      <c r="E10" s="136">
        <f t="shared" si="1"/>
        <v>3070604</v>
      </c>
      <c r="F10" s="140">
        <v>7</v>
      </c>
      <c r="G10" s="140">
        <v>7</v>
      </c>
      <c r="H10" s="136">
        <v>2564987</v>
      </c>
      <c r="I10" s="136">
        <v>1693682</v>
      </c>
      <c r="J10" s="140">
        <v>7</v>
      </c>
      <c r="K10" s="140">
        <v>7</v>
      </c>
      <c r="L10" s="136">
        <v>739493</v>
      </c>
      <c r="M10" s="136">
        <v>380005</v>
      </c>
      <c r="N10" s="140">
        <v>7</v>
      </c>
      <c r="O10" s="140">
        <v>7</v>
      </c>
      <c r="P10" s="136">
        <v>592488</v>
      </c>
      <c r="Q10" s="136">
        <v>429907</v>
      </c>
      <c r="R10" s="140">
        <v>6</v>
      </c>
      <c r="S10" s="140">
        <v>6</v>
      </c>
      <c r="T10" s="136">
        <v>337738</v>
      </c>
      <c r="U10" s="136">
        <v>214242</v>
      </c>
      <c r="V10" s="140">
        <v>3</v>
      </c>
      <c r="W10" s="140">
        <v>3</v>
      </c>
      <c r="X10" s="136">
        <v>215369</v>
      </c>
      <c r="Y10" s="136">
        <v>202901</v>
      </c>
      <c r="Z10" s="140">
        <v>1</v>
      </c>
      <c r="AA10" s="140">
        <v>1</v>
      </c>
      <c r="AB10" s="136">
        <v>29823</v>
      </c>
      <c r="AC10" s="136">
        <v>27086</v>
      </c>
      <c r="AD10" s="140">
        <v>1</v>
      </c>
      <c r="AE10" s="140">
        <v>1</v>
      </c>
      <c r="AF10" s="136">
        <v>92774</v>
      </c>
      <c r="AG10" s="136">
        <v>59449</v>
      </c>
      <c r="AH10" s="140">
        <v>1</v>
      </c>
      <c r="AI10" s="140">
        <v>1</v>
      </c>
      <c r="AJ10" s="136">
        <v>23644</v>
      </c>
      <c r="AK10" s="136">
        <v>22738</v>
      </c>
      <c r="AL10" s="140">
        <v>1</v>
      </c>
      <c r="AM10" s="140">
        <v>1</v>
      </c>
      <c r="AN10" s="136">
        <v>33332</v>
      </c>
      <c r="AO10" s="136">
        <v>40594</v>
      </c>
      <c r="AP10" s="140">
        <v>0</v>
      </c>
      <c r="AQ10" s="140">
        <v>0</v>
      </c>
      <c r="AR10" s="136">
        <v>0</v>
      </c>
      <c r="AS10" s="136">
        <v>0</v>
      </c>
      <c r="AT10" s="140">
        <v>0</v>
      </c>
      <c r="AU10" s="140">
        <v>0</v>
      </c>
      <c r="AV10" s="136">
        <v>0</v>
      </c>
      <c r="AW10" s="136">
        <v>0</v>
      </c>
      <c r="AX10" s="140">
        <v>0</v>
      </c>
      <c r="AY10" s="140">
        <v>0</v>
      </c>
      <c r="AZ10" s="136">
        <v>0</v>
      </c>
      <c r="BA10" s="136">
        <v>0</v>
      </c>
      <c r="BB10" s="140">
        <v>0</v>
      </c>
      <c r="BC10" s="140">
        <v>0</v>
      </c>
      <c r="BD10" s="136">
        <v>0</v>
      </c>
      <c r="BE10" s="136">
        <v>0</v>
      </c>
      <c r="BF10" s="140">
        <v>0</v>
      </c>
      <c r="BG10" s="140">
        <v>0</v>
      </c>
      <c r="BH10" s="136">
        <v>0</v>
      </c>
      <c r="BI10" s="136">
        <v>0</v>
      </c>
      <c r="BJ10" s="140">
        <v>0</v>
      </c>
      <c r="BK10" s="140">
        <v>0</v>
      </c>
      <c r="BL10" s="136">
        <v>0</v>
      </c>
      <c r="BM10" s="136">
        <v>0</v>
      </c>
      <c r="BN10" s="140">
        <v>0</v>
      </c>
      <c r="BO10" s="140">
        <v>0</v>
      </c>
      <c r="BP10" s="136">
        <v>0</v>
      </c>
      <c r="BQ10" s="136">
        <v>0</v>
      </c>
      <c r="BR10" s="140">
        <v>0</v>
      </c>
      <c r="BS10" s="140">
        <v>0</v>
      </c>
      <c r="BT10" s="136">
        <v>0</v>
      </c>
      <c r="BU10" s="136">
        <v>0</v>
      </c>
      <c r="BV10" s="140">
        <v>0</v>
      </c>
      <c r="BW10" s="140">
        <v>0</v>
      </c>
      <c r="BX10" s="136">
        <v>0</v>
      </c>
      <c r="BY10" s="136">
        <v>0</v>
      </c>
      <c r="BZ10" s="140">
        <v>0</v>
      </c>
      <c r="CA10" s="140">
        <v>0</v>
      </c>
      <c r="CB10" s="136">
        <v>0</v>
      </c>
      <c r="CC10" s="136">
        <v>0</v>
      </c>
      <c r="CD10" s="140">
        <v>0</v>
      </c>
      <c r="CE10" s="140">
        <v>0</v>
      </c>
      <c r="CF10" s="136">
        <v>0</v>
      </c>
      <c r="CG10" s="136">
        <v>0</v>
      </c>
      <c r="CH10" s="140">
        <v>0</v>
      </c>
      <c r="CI10" s="140">
        <v>0</v>
      </c>
      <c r="CJ10" s="136">
        <v>0</v>
      </c>
      <c r="CK10" s="136">
        <v>0</v>
      </c>
      <c r="CL10" s="140">
        <v>0</v>
      </c>
      <c r="CM10" s="140">
        <v>0</v>
      </c>
      <c r="CN10" s="136">
        <v>0</v>
      </c>
      <c r="CO10" s="136">
        <v>0</v>
      </c>
      <c r="CP10" s="140">
        <v>0</v>
      </c>
      <c r="CQ10" s="140">
        <v>0</v>
      </c>
      <c r="CR10" s="136">
        <v>0</v>
      </c>
      <c r="CS10" s="136">
        <v>0</v>
      </c>
      <c r="CT10" s="140">
        <v>0</v>
      </c>
      <c r="CU10" s="140">
        <v>0</v>
      </c>
      <c r="CV10" s="136">
        <v>0</v>
      </c>
      <c r="CW10" s="136">
        <v>0</v>
      </c>
      <c r="CX10" s="140">
        <v>0</v>
      </c>
      <c r="CY10" s="140">
        <v>0</v>
      </c>
      <c r="CZ10" s="136">
        <v>0</v>
      </c>
      <c r="DA10" s="136">
        <v>0</v>
      </c>
      <c r="DB10" s="140">
        <v>0</v>
      </c>
      <c r="DC10" s="140">
        <v>0</v>
      </c>
      <c r="DD10" s="136">
        <v>0</v>
      </c>
      <c r="DE10" s="136">
        <v>0</v>
      </c>
      <c r="DF10" s="140">
        <v>0</v>
      </c>
      <c r="DG10" s="140">
        <v>0</v>
      </c>
      <c r="DH10" s="136">
        <v>0</v>
      </c>
      <c r="DI10" s="136">
        <v>0</v>
      </c>
      <c r="DJ10" s="140">
        <v>0</v>
      </c>
      <c r="DK10" s="140">
        <v>0</v>
      </c>
      <c r="DL10" s="136">
        <v>0</v>
      </c>
      <c r="DM10" s="136">
        <v>0</v>
      </c>
      <c r="DN10" s="140">
        <v>0</v>
      </c>
      <c r="DO10" s="140">
        <v>0</v>
      </c>
      <c r="DP10" s="136">
        <v>0</v>
      </c>
      <c r="DQ10" s="136">
        <v>0</v>
      </c>
      <c r="DR10" s="140">
        <v>0</v>
      </c>
      <c r="DS10" s="140">
        <v>0</v>
      </c>
      <c r="DT10" s="136">
        <v>0</v>
      </c>
      <c r="DU10" s="136">
        <v>0</v>
      </c>
    </row>
    <row r="11" spans="1:125" s="139" customFormat="1" ht="12" customHeight="1">
      <c r="A11" s="134" t="s">
        <v>297</v>
      </c>
      <c r="B11" s="134">
        <v>5000</v>
      </c>
      <c r="C11" s="134" t="s">
        <v>288</v>
      </c>
      <c r="D11" s="136">
        <f t="shared" si="0"/>
        <v>1972484</v>
      </c>
      <c r="E11" s="136">
        <f t="shared" si="1"/>
        <v>1718788</v>
      </c>
      <c r="F11" s="140">
        <v>10</v>
      </c>
      <c r="G11" s="140">
        <v>10</v>
      </c>
      <c r="H11" s="136">
        <v>1482328</v>
      </c>
      <c r="I11" s="136">
        <v>1267193</v>
      </c>
      <c r="J11" s="140">
        <v>10</v>
      </c>
      <c r="K11" s="140">
        <v>10</v>
      </c>
      <c r="L11" s="136">
        <v>315513</v>
      </c>
      <c r="M11" s="136">
        <v>342341</v>
      </c>
      <c r="N11" s="140">
        <v>4</v>
      </c>
      <c r="O11" s="140">
        <v>4</v>
      </c>
      <c r="P11" s="136">
        <v>95450</v>
      </c>
      <c r="Q11" s="136">
        <v>78318</v>
      </c>
      <c r="R11" s="140">
        <v>3</v>
      </c>
      <c r="S11" s="140">
        <v>3</v>
      </c>
      <c r="T11" s="136">
        <v>58265</v>
      </c>
      <c r="U11" s="136">
        <v>30936</v>
      </c>
      <c r="V11" s="140">
        <v>1</v>
      </c>
      <c r="W11" s="140">
        <v>1</v>
      </c>
      <c r="X11" s="136">
        <v>20928</v>
      </c>
      <c r="Y11" s="136">
        <v>0</v>
      </c>
      <c r="Z11" s="140">
        <v>0</v>
      </c>
      <c r="AA11" s="140">
        <v>0</v>
      </c>
      <c r="AB11" s="136">
        <v>0</v>
      </c>
      <c r="AC11" s="136">
        <v>0</v>
      </c>
      <c r="AD11" s="140">
        <v>0</v>
      </c>
      <c r="AE11" s="140">
        <v>0</v>
      </c>
      <c r="AF11" s="136">
        <v>0</v>
      </c>
      <c r="AG11" s="136">
        <v>0</v>
      </c>
      <c r="AH11" s="140">
        <v>0</v>
      </c>
      <c r="AI11" s="140">
        <v>0</v>
      </c>
      <c r="AJ11" s="136">
        <v>0</v>
      </c>
      <c r="AK11" s="136">
        <v>0</v>
      </c>
      <c r="AL11" s="140">
        <v>0</v>
      </c>
      <c r="AM11" s="140">
        <v>0</v>
      </c>
      <c r="AN11" s="136">
        <v>0</v>
      </c>
      <c r="AO11" s="136">
        <v>0</v>
      </c>
      <c r="AP11" s="140">
        <v>0</v>
      </c>
      <c r="AQ11" s="140">
        <v>0</v>
      </c>
      <c r="AR11" s="136">
        <v>0</v>
      </c>
      <c r="AS11" s="136">
        <v>0</v>
      </c>
      <c r="AT11" s="140">
        <v>0</v>
      </c>
      <c r="AU11" s="140">
        <v>0</v>
      </c>
      <c r="AV11" s="136">
        <v>0</v>
      </c>
      <c r="AW11" s="136">
        <v>0</v>
      </c>
      <c r="AX11" s="140">
        <v>0</v>
      </c>
      <c r="AY11" s="140">
        <v>0</v>
      </c>
      <c r="AZ11" s="136">
        <v>0</v>
      </c>
      <c r="BA11" s="136">
        <v>0</v>
      </c>
      <c r="BB11" s="140">
        <v>0</v>
      </c>
      <c r="BC11" s="140">
        <v>0</v>
      </c>
      <c r="BD11" s="136">
        <v>0</v>
      </c>
      <c r="BE11" s="136">
        <v>0</v>
      </c>
      <c r="BF11" s="140">
        <v>0</v>
      </c>
      <c r="BG11" s="140">
        <v>0</v>
      </c>
      <c r="BH11" s="136">
        <v>0</v>
      </c>
      <c r="BI11" s="136">
        <v>0</v>
      </c>
      <c r="BJ11" s="140">
        <v>0</v>
      </c>
      <c r="BK11" s="140">
        <v>0</v>
      </c>
      <c r="BL11" s="136">
        <v>0</v>
      </c>
      <c r="BM11" s="136">
        <v>0</v>
      </c>
      <c r="BN11" s="140">
        <v>0</v>
      </c>
      <c r="BO11" s="140">
        <v>0</v>
      </c>
      <c r="BP11" s="136">
        <v>0</v>
      </c>
      <c r="BQ11" s="136">
        <v>0</v>
      </c>
      <c r="BR11" s="140">
        <v>0</v>
      </c>
      <c r="BS11" s="140">
        <v>0</v>
      </c>
      <c r="BT11" s="136">
        <v>0</v>
      </c>
      <c r="BU11" s="136">
        <v>0</v>
      </c>
      <c r="BV11" s="140">
        <v>0</v>
      </c>
      <c r="BW11" s="140">
        <v>0</v>
      </c>
      <c r="BX11" s="136">
        <v>0</v>
      </c>
      <c r="BY11" s="136">
        <v>0</v>
      </c>
      <c r="BZ11" s="140">
        <v>0</v>
      </c>
      <c r="CA11" s="140">
        <v>0</v>
      </c>
      <c r="CB11" s="136">
        <v>0</v>
      </c>
      <c r="CC11" s="136">
        <v>0</v>
      </c>
      <c r="CD11" s="140">
        <v>0</v>
      </c>
      <c r="CE11" s="140">
        <v>0</v>
      </c>
      <c r="CF11" s="136">
        <v>0</v>
      </c>
      <c r="CG11" s="136">
        <v>0</v>
      </c>
      <c r="CH11" s="140">
        <v>0</v>
      </c>
      <c r="CI11" s="140">
        <v>0</v>
      </c>
      <c r="CJ11" s="136">
        <v>0</v>
      </c>
      <c r="CK11" s="136">
        <v>0</v>
      </c>
      <c r="CL11" s="140">
        <v>0</v>
      </c>
      <c r="CM11" s="140">
        <v>0</v>
      </c>
      <c r="CN11" s="136">
        <v>0</v>
      </c>
      <c r="CO11" s="136">
        <v>0</v>
      </c>
      <c r="CP11" s="140">
        <v>0</v>
      </c>
      <c r="CQ11" s="140">
        <v>0</v>
      </c>
      <c r="CR11" s="136">
        <v>0</v>
      </c>
      <c r="CS11" s="136">
        <v>0</v>
      </c>
      <c r="CT11" s="140">
        <v>0</v>
      </c>
      <c r="CU11" s="140">
        <v>0</v>
      </c>
      <c r="CV11" s="136">
        <v>0</v>
      </c>
      <c r="CW11" s="136">
        <v>0</v>
      </c>
      <c r="CX11" s="140">
        <v>0</v>
      </c>
      <c r="CY11" s="140">
        <v>0</v>
      </c>
      <c r="CZ11" s="136">
        <v>0</v>
      </c>
      <c r="DA11" s="136">
        <v>0</v>
      </c>
      <c r="DB11" s="140">
        <v>0</v>
      </c>
      <c r="DC11" s="140">
        <v>0</v>
      </c>
      <c r="DD11" s="136">
        <v>0</v>
      </c>
      <c r="DE11" s="136">
        <v>0</v>
      </c>
      <c r="DF11" s="140">
        <v>0</v>
      </c>
      <c r="DG11" s="140">
        <v>0</v>
      </c>
      <c r="DH11" s="136">
        <v>0</v>
      </c>
      <c r="DI11" s="136">
        <v>0</v>
      </c>
      <c r="DJ11" s="140">
        <v>0</v>
      </c>
      <c r="DK11" s="140">
        <v>0</v>
      </c>
      <c r="DL11" s="136">
        <v>0</v>
      </c>
      <c r="DM11" s="136">
        <v>0</v>
      </c>
      <c r="DN11" s="140">
        <v>0</v>
      </c>
      <c r="DO11" s="140">
        <v>0</v>
      </c>
      <c r="DP11" s="136">
        <v>0</v>
      </c>
      <c r="DQ11" s="136">
        <v>0</v>
      </c>
      <c r="DR11" s="140">
        <v>0</v>
      </c>
      <c r="DS11" s="140">
        <v>0</v>
      </c>
      <c r="DT11" s="136">
        <v>0</v>
      </c>
      <c r="DU11" s="136">
        <v>0</v>
      </c>
    </row>
    <row r="12" spans="1:125" s="139" customFormat="1" ht="12" customHeight="1">
      <c r="A12" s="134" t="s">
        <v>300</v>
      </c>
      <c r="B12" s="134">
        <v>6000</v>
      </c>
      <c r="C12" s="134" t="s">
        <v>288</v>
      </c>
      <c r="D12" s="136">
        <f t="shared" si="0"/>
        <v>3268202</v>
      </c>
      <c r="E12" s="136">
        <f t="shared" si="1"/>
        <v>1308582</v>
      </c>
      <c r="F12" s="140">
        <v>7</v>
      </c>
      <c r="G12" s="140">
        <v>7</v>
      </c>
      <c r="H12" s="136">
        <v>1962991</v>
      </c>
      <c r="I12" s="136">
        <v>631091</v>
      </c>
      <c r="J12" s="140">
        <v>7</v>
      </c>
      <c r="K12" s="140">
        <v>7</v>
      </c>
      <c r="L12" s="136">
        <v>415756</v>
      </c>
      <c r="M12" s="136">
        <v>192620</v>
      </c>
      <c r="N12" s="140">
        <v>6</v>
      </c>
      <c r="O12" s="140">
        <v>6</v>
      </c>
      <c r="P12" s="136">
        <v>415252</v>
      </c>
      <c r="Q12" s="136">
        <v>176927</v>
      </c>
      <c r="R12" s="140">
        <v>5</v>
      </c>
      <c r="S12" s="140">
        <v>5</v>
      </c>
      <c r="T12" s="136">
        <v>207547</v>
      </c>
      <c r="U12" s="136">
        <v>110814</v>
      </c>
      <c r="V12" s="140">
        <v>2</v>
      </c>
      <c r="W12" s="140">
        <v>2</v>
      </c>
      <c r="X12" s="136">
        <v>102628</v>
      </c>
      <c r="Y12" s="136">
        <v>87869</v>
      </c>
      <c r="Z12" s="140">
        <v>2</v>
      </c>
      <c r="AA12" s="140">
        <v>2</v>
      </c>
      <c r="AB12" s="136">
        <v>53410</v>
      </c>
      <c r="AC12" s="136">
        <v>33388</v>
      </c>
      <c r="AD12" s="140">
        <v>2</v>
      </c>
      <c r="AE12" s="140">
        <v>2</v>
      </c>
      <c r="AF12" s="136">
        <v>50888</v>
      </c>
      <c r="AG12" s="136">
        <v>40170</v>
      </c>
      <c r="AH12" s="140">
        <v>2</v>
      </c>
      <c r="AI12" s="140">
        <v>2</v>
      </c>
      <c r="AJ12" s="136">
        <v>59730</v>
      </c>
      <c r="AK12" s="136">
        <v>35703</v>
      </c>
      <c r="AL12" s="140">
        <v>0</v>
      </c>
      <c r="AM12" s="140">
        <v>0</v>
      </c>
      <c r="AN12" s="136">
        <v>0</v>
      </c>
      <c r="AO12" s="136">
        <v>0</v>
      </c>
      <c r="AP12" s="140">
        <v>0</v>
      </c>
      <c r="AQ12" s="140">
        <v>0</v>
      </c>
      <c r="AR12" s="136">
        <v>0</v>
      </c>
      <c r="AS12" s="136">
        <v>0</v>
      </c>
      <c r="AT12" s="140">
        <v>0</v>
      </c>
      <c r="AU12" s="140">
        <v>0</v>
      </c>
      <c r="AV12" s="136">
        <v>0</v>
      </c>
      <c r="AW12" s="136">
        <v>0</v>
      </c>
      <c r="AX12" s="140">
        <v>0</v>
      </c>
      <c r="AY12" s="140">
        <v>0</v>
      </c>
      <c r="AZ12" s="136">
        <v>0</v>
      </c>
      <c r="BA12" s="136">
        <v>0</v>
      </c>
      <c r="BB12" s="140">
        <v>0</v>
      </c>
      <c r="BC12" s="140">
        <v>0</v>
      </c>
      <c r="BD12" s="136">
        <v>0</v>
      </c>
      <c r="BE12" s="136">
        <v>0</v>
      </c>
      <c r="BF12" s="140">
        <v>0</v>
      </c>
      <c r="BG12" s="140">
        <v>0</v>
      </c>
      <c r="BH12" s="136">
        <v>0</v>
      </c>
      <c r="BI12" s="136">
        <v>0</v>
      </c>
      <c r="BJ12" s="140">
        <v>0</v>
      </c>
      <c r="BK12" s="140">
        <v>0</v>
      </c>
      <c r="BL12" s="136">
        <v>0</v>
      </c>
      <c r="BM12" s="136">
        <v>0</v>
      </c>
      <c r="BN12" s="140">
        <v>0</v>
      </c>
      <c r="BO12" s="140">
        <v>0</v>
      </c>
      <c r="BP12" s="136">
        <v>0</v>
      </c>
      <c r="BQ12" s="136">
        <v>0</v>
      </c>
      <c r="BR12" s="140">
        <v>0</v>
      </c>
      <c r="BS12" s="140">
        <v>0</v>
      </c>
      <c r="BT12" s="136">
        <v>0</v>
      </c>
      <c r="BU12" s="136">
        <v>0</v>
      </c>
      <c r="BV12" s="140">
        <v>0</v>
      </c>
      <c r="BW12" s="140">
        <v>0</v>
      </c>
      <c r="BX12" s="136">
        <v>0</v>
      </c>
      <c r="BY12" s="136">
        <v>0</v>
      </c>
      <c r="BZ12" s="140">
        <v>0</v>
      </c>
      <c r="CA12" s="140">
        <v>0</v>
      </c>
      <c r="CB12" s="136">
        <v>0</v>
      </c>
      <c r="CC12" s="136">
        <v>0</v>
      </c>
      <c r="CD12" s="140">
        <v>0</v>
      </c>
      <c r="CE12" s="140">
        <v>0</v>
      </c>
      <c r="CF12" s="136">
        <v>0</v>
      </c>
      <c r="CG12" s="136">
        <v>0</v>
      </c>
      <c r="CH12" s="140">
        <v>0</v>
      </c>
      <c r="CI12" s="140">
        <v>0</v>
      </c>
      <c r="CJ12" s="136">
        <v>0</v>
      </c>
      <c r="CK12" s="136">
        <v>0</v>
      </c>
      <c r="CL12" s="140">
        <v>0</v>
      </c>
      <c r="CM12" s="140">
        <v>0</v>
      </c>
      <c r="CN12" s="136">
        <v>0</v>
      </c>
      <c r="CO12" s="136">
        <v>0</v>
      </c>
      <c r="CP12" s="140">
        <v>0</v>
      </c>
      <c r="CQ12" s="140">
        <v>0</v>
      </c>
      <c r="CR12" s="136">
        <v>0</v>
      </c>
      <c r="CS12" s="136">
        <v>0</v>
      </c>
      <c r="CT12" s="140">
        <v>0</v>
      </c>
      <c r="CU12" s="140">
        <v>0</v>
      </c>
      <c r="CV12" s="136">
        <v>0</v>
      </c>
      <c r="CW12" s="136">
        <v>0</v>
      </c>
      <c r="CX12" s="140">
        <v>0</v>
      </c>
      <c r="CY12" s="140">
        <v>0</v>
      </c>
      <c r="CZ12" s="136">
        <v>0</v>
      </c>
      <c r="DA12" s="136">
        <v>0</v>
      </c>
      <c r="DB12" s="140">
        <v>0</v>
      </c>
      <c r="DC12" s="140">
        <v>0</v>
      </c>
      <c r="DD12" s="136">
        <v>0</v>
      </c>
      <c r="DE12" s="136">
        <v>0</v>
      </c>
      <c r="DF12" s="140">
        <v>0</v>
      </c>
      <c r="DG12" s="140">
        <v>0</v>
      </c>
      <c r="DH12" s="136">
        <v>0</v>
      </c>
      <c r="DI12" s="136">
        <v>0</v>
      </c>
      <c r="DJ12" s="140">
        <v>0</v>
      </c>
      <c r="DK12" s="140">
        <v>0</v>
      </c>
      <c r="DL12" s="136">
        <v>0</v>
      </c>
      <c r="DM12" s="136">
        <v>0</v>
      </c>
      <c r="DN12" s="140">
        <v>0</v>
      </c>
      <c r="DO12" s="140">
        <v>0</v>
      </c>
      <c r="DP12" s="136">
        <v>0</v>
      </c>
      <c r="DQ12" s="136">
        <v>0</v>
      </c>
      <c r="DR12" s="140">
        <v>0</v>
      </c>
      <c r="DS12" s="140">
        <v>0</v>
      </c>
      <c r="DT12" s="136">
        <v>0</v>
      </c>
      <c r="DU12" s="136">
        <v>0</v>
      </c>
    </row>
    <row r="13" spans="1:125" s="139" customFormat="1" ht="12" customHeight="1">
      <c r="A13" s="134" t="s">
        <v>410</v>
      </c>
      <c r="B13" s="134">
        <v>7000</v>
      </c>
      <c r="C13" s="134" t="s">
        <v>411</v>
      </c>
      <c r="D13" s="136">
        <f t="shared" si="0"/>
        <v>5182121</v>
      </c>
      <c r="E13" s="136">
        <f t="shared" si="1"/>
        <v>1557220</v>
      </c>
      <c r="F13" s="140">
        <v>14</v>
      </c>
      <c r="G13" s="140">
        <v>14</v>
      </c>
      <c r="H13" s="136">
        <v>2911662</v>
      </c>
      <c r="I13" s="136">
        <v>912965</v>
      </c>
      <c r="J13" s="140">
        <v>14</v>
      </c>
      <c r="K13" s="140">
        <v>14</v>
      </c>
      <c r="L13" s="136">
        <v>1033156</v>
      </c>
      <c r="M13" s="136">
        <v>337577</v>
      </c>
      <c r="N13" s="140">
        <v>10</v>
      </c>
      <c r="O13" s="140">
        <v>10</v>
      </c>
      <c r="P13" s="136">
        <v>554933</v>
      </c>
      <c r="Q13" s="136">
        <v>127735</v>
      </c>
      <c r="R13" s="140">
        <v>6</v>
      </c>
      <c r="S13" s="140">
        <v>6</v>
      </c>
      <c r="T13" s="136">
        <v>177111</v>
      </c>
      <c r="U13" s="136">
        <v>91620</v>
      </c>
      <c r="V13" s="140">
        <v>5</v>
      </c>
      <c r="W13" s="140">
        <v>5</v>
      </c>
      <c r="X13" s="136">
        <v>253391</v>
      </c>
      <c r="Y13" s="136">
        <v>51987</v>
      </c>
      <c r="Z13" s="140">
        <v>2</v>
      </c>
      <c r="AA13" s="140">
        <v>2</v>
      </c>
      <c r="AB13" s="136">
        <v>45514</v>
      </c>
      <c r="AC13" s="136">
        <v>4235</v>
      </c>
      <c r="AD13" s="140">
        <v>2</v>
      </c>
      <c r="AE13" s="140">
        <v>2</v>
      </c>
      <c r="AF13" s="136">
        <v>114154</v>
      </c>
      <c r="AG13" s="136">
        <v>14121</v>
      </c>
      <c r="AH13" s="140">
        <v>2</v>
      </c>
      <c r="AI13" s="140">
        <v>2</v>
      </c>
      <c r="AJ13" s="136">
        <v>13961</v>
      </c>
      <c r="AK13" s="136">
        <v>3718</v>
      </c>
      <c r="AL13" s="140">
        <v>1</v>
      </c>
      <c r="AM13" s="140">
        <v>1</v>
      </c>
      <c r="AN13" s="136">
        <v>3628</v>
      </c>
      <c r="AO13" s="136">
        <v>491</v>
      </c>
      <c r="AP13" s="140">
        <v>1</v>
      </c>
      <c r="AQ13" s="140">
        <v>1</v>
      </c>
      <c r="AR13" s="136">
        <v>74611</v>
      </c>
      <c r="AS13" s="136">
        <v>12771</v>
      </c>
      <c r="AT13" s="140">
        <v>0</v>
      </c>
      <c r="AU13" s="140">
        <v>0</v>
      </c>
      <c r="AV13" s="136">
        <v>0</v>
      </c>
      <c r="AW13" s="136">
        <v>0</v>
      </c>
      <c r="AX13" s="140">
        <v>0</v>
      </c>
      <c r="AY13" s="140">
        <v>0</v>
      </c>
      <c r="AZ13" s="136">
        <v>0</v>
      </c>
      <c r="BA13" s="136">
        <v>0</v>
      </c>
      <c r="BB13" s="140">
        <v>0</v>
      </c>
      <c r="BC13" s="140">
        <v>0</v>
      </c>
      <c r="BD13" s="136">
        <v>0</v>
      </c>
      <c r="BE13" s="136">
        <v>0</v>
      </c>
      <c r="BF13" s="140">
        <v>0</v>
      </c>
      <c r="BG13" s="140">
        <v>0</v>
      </c>
      <c r="BH13" s="136">
        <v>0</v>
      </c>
      <c r="BI13" s="136">
        <v>0</v>
      </c>
      <c r="BJ13" s="140">
        <v>0</v>
      </c>
      <c r="BK13" s="140">
        <v>0</v>
      </c>
      <c r="BL13" s="136">
        <v>0</v>
      </c>
      <c r="BM13" s="136">
        <v>0</v>
      </c>
      <c r="BN13" s="140">
        <v>0</v>
      </c>
      <c r="BO13" s="140">
        <v>0</v>
      </c>
      <c r="BP13" s="136">
        <v>0</v>
      </c>
      <c r="BQ13" s="136">
        <v>0</v>
      </c>
      <c r="BR13" s="140">
        <v>0</v>
      </c>
      <c r="BS13" s="140">
        <v>0</v>
      </c>
      <c r="BT13" s="136">
        <v>0</v>
      </c>
      <c r="BU13" s="136">
        <v>0</v>
      </c>
      <c r="BV13" s="140">
        <v>0</v>
      </c>
      <c r="BW13" s="140">
        <v>0</v>
      </c>
      <c r="BX13" s="136">
        <v>0</v>
      </c>
      <c r="BY13" s="136">
        <v>0</v>
      </c>
      <c r="BZ13" s="140">
        <v>0</v>
      </c>
      <c r="CA13" s="140">
        <v>0</v>
      </c>
      <c r="CB13" s="136">
        <v>0</v>
      </c>
      <c r="CC13" s="136">
        <v>0</v>
      </c>
      <c r="CD13" s="140">
        <v>0</v>
      </c>
      <c r="CE13" s="140">
        <v>0</v>
      </c>
      <c r="CF13" s="136">
        <v>0</v>
      </c>
      <c r="CG13" s="136">
        <v>0</v>
      </c>
      <c r="CH13" s="140">
        <v>0</v>
      </c>
      <c r="CI13" s="140">
        <v>0</v>
      </c>
      <c r="CJ13" s="136">
        <v>0</v>
      </c>
      <c r="CK13" s="136">
        <v>0</v>
      </c>
      <c r="CL13" s="140">
        <v>0</v>
      </c>
      <c r="CM13" s="140">
        <v>0</v>
      </c>
      <c r="CN13" s="136">
        <v>0</v>
      </c>
      <c r="CO13" s="136">
        <v>0</v>
      </c>
      <c r="CP13" s="140">
        <v>0</v>
      </c>
      <c r="CQ13" s="140">
        <v>0</v>
      </c>
      <c r="CR13" s="136">
        <v>0</v>
      </c>
      <c r="CS13" s="136">
        <v>0</v>
      </c>
      <c r="CT13" s="140">
        <v>0</v>
      </c>
      <c r="CU13" s="140">
        <v>0</v>
      </c>
      <c r="CV13" s="136">
        <v>0</v>
      </c>
      <c r="CW13" s="136">
        <v>0</v>
      </c>
      <c r="CX13" s="140">
        <v>0</v>
      </c>
      <c r="CY13" s="140">
        <v>0</v>
      </c>
      <c r="CZ13" s="136">
        <v>0</v>
      </c>
      <c r="DA13" s="136">
        <v>0</v>
      </c>
      <c r="DB13" s="140">
        <v>0</v>
      </c>
      <c r="DC13" s="140">
        <v>0</v>
      </c>
      <c r="DD13" s="136">
        <v>0</v>
      </c>
      <c r="DE13" s="136">
        <v>0</v>
      </c>
      <c r="DF13" s="140">
        <v>0</v>
      </c>
      <c r="DG13" s="140">
        <v>0</v>
      </c>
      <c r="DH13" s="136">
        <v>0</v>
      </c>
      <c r="DI13" s="136">
        <v>0</v>
      </c>
      <c r="DJ13" s="140">
        <v>0</v>
      </c>
      <c r="DK13" s="140">
        <v>0</v>
      </c>
      <c r="DL13" s="136">
        <v>0</v>
      </c>
      <c r="DM13" s="136">
        <v>0</v>
      </c>
      <c r="DN13" s="140">
        <v>0</v>
      </c>
      <c r="DO13" s="140">
        <v>0</v>
      </c>
      <c r="DP13" s="136">
        <v>0</v>
      </c>
      <c r="DQ13" s="136">
        <v>0</v>
      </c>
      <c r="DR13" s="140">
        <v>0</v>
      </c>
      <c r="DS13" s="140">
        <v>0</v>
      </c>
      <c r="DT13" s="136">
        <v>0</v>
      </c>
      <c r="DU13" s="136">
        <v>0</v>
      </c>
    </row>
    <row r="14" spans="1:125" s="139" customFormat="1" ht="12" customHeight="1">
      <c r="A14" s="134" t="s">
        <v>303</v>
      </c>
      <c r="B14" s="134">
        <v>8000</v>
      </c>
      <c r="C14" s="134" t="s">
        <v>288</v>
      </c>
      <c r="D14" s="136">
        <f t="shared" si="0"/>
        <v>9676803</v>
      </c>
      <c r="E14" s="136">
        <f t="shared" si="1"/>
        <v>2519751</v>
      </c>
      <c r="F14" s="140">
        <v>19</v>
      </c>
      <c r="G14" s="140">
        <v>19</v>
      </c>
      <c r="H14" s="136">
        <v>4176747</v>
      </c>
      <c r="I14" s="136">
        <v>977189</v>
      </c>
      <c r="J14" s="140">
        <v>19</v>
      </c>
      <c r="K14" s="140">
        <v>19</v>
      </c>
      <c r="L14" s="136">
        <v>3680963</v>
      </c>
      <c r="M14" s="136">
        <v>657816</v>
      </c>
      <c r="N14" s="140">
        <v>11</v>
      </c>
      <c r="O14" s="140">
        <v>11</v>
      </c>
      <c r="P14" s="136">
        <v>1385465</v>
      </c>
      <c r="Q14" s="136">
        <v>431751</v>
      </c>
      <c r="R14" s="140">
        <v>6</v>
      </c>
      <c r="S14" s="140">
        <v>6</v>
      </c>
      <c r="T14" s="136">
        <v>433628</v>
      </c>
      <c r="U14" s="136">
        <v>237478</v>
      </c>
      <c r="V14" s="140">
        <v>1</v>
      </c>
      <c r="W14" s="140">
        <v>1</v>
      </c>
      <c r="X14" s="136">
        <v>0</v>
      </c>
      <c r="Y14" s="136">
        <v>30849</v>
      </c>
      <c r="Z14" s="140">
        <v>1</v>
      </c>
      <c r="AA14" s="140">
        <v>1</v>
      </c>
      <c r="AB14" s="136">
        <v>0</v>
      </c>
      <c r="AC14" s="136">
        <v>94040</v>
      </c>
      <c r="AD14" s="140">
        <v>1</v>
      </c>
      <c r="AE14" s="140">
        <v>1</v>
      </c>
      <c r="AF14" s="136">
        <v>0</v>
      </c>
      <c r="AG14" s="136">
        <v>33387</v>
      </c>
      <c r="AH14" s="140">
        <v>1</v>
      </c>
      <c r="AI14" s="140">
        <v>1</v>
      </c>
      <c r="AJ14" s="136">
        <v>0</v>
      </c>
      <c r="AK14" s="136">
        <v>57241</v>
      </c>
      <c r="AL14" s="140">
        <v>0</v>
      </c>
      <c r="AM14" s="140">
        <v>0</v>
      </c>
      <c r="AN14" s="136">
        <v>0</v>
      </c>
      <c r="AO14" s="136">
        <v>0</v>
      </c>
      <c r="AP14" s="140">
        <v>0</v>
      </c>
      <c r="AQ14" s="140">
        <v>0</v>
      </c>
      <c r="AR14" s="136">
        <v>0</v>
      </c>
      <c r="AS14" s="136">
        <v>0</v>
      </c>
      <c r="AT14" s="140">
        <v>0</v>
      </c>
      <c r="AU14" s="140">
        <v>0</v>
      </c>
      <c r="AV14" s="136">
        <v>0</v>
      </c>
      <c r="AW14" s="136">
        <v>0</v>
      </c>
      <c r="AX14" s="140">
        <v>0</v>
      </c>
      <c r="AY14" s="140">
        <v>0</v>
      </c>
      <c r="AZ14" s="136">
        <v>0</v>
      </c>
      <c r="BA14" s="136">
        <v>0</v>
      </c>
      <c r="BB14" s="140">
        <v>0</v>
      </c>
      <c r="BC14" s="140">
        <v>0</v>
      </c>
      <c r="BD14" s="136">
        <v>0</v>
      </c>
      <c r="BE14" s="136">
        <v>0</v>
      </c>
      <c r="BF14" s="140">
        <v>0</v>
      </c>
      <c r="BG14" s="140">
        <v>0</v>
      </c>
      <c r="BH14" s="136">
        <v>0</v>
      </c>
      <c r="BI14" s="136">
        <v>0</v>
      </c>
      <c r="BJ14" s="140">
        <v>0</v>
      </c>
      <c r="BK14" s="140">
        <v>0</v>
      </c>
      <c r="BL14" s="136">
        <v>0</v>
      </c>
      <c r="BM14" s="136">
        <v>0</v>
      </c>
      <c r="BN14" s="140">
        <v>0</v>
      </c>
      <c r="BO14" s="140">
        <v>0</v>
      </c>
      <c r="BP14" s="136">
        <v>0</v>
      </c>
      <c r="BQ14" s="136">
        <v>0</v>
      </c>
      <c r="BR14" s="140">
        <v>0</v>
      </c>
      <c r="BS14" s="140">
        <v>0</v>
      </c>
      <c r="BT14" s="136">
        <v>0</v>
      </c>
      <c r="BU14" s="136">
        <v>0</v>
      </c>
      <c r="BV14" s="140">
        <v>0</v>
      </c>
      <c r="BW14" s="140">
        <v>0</v>
      </c>
      <c r="BX14" s="136">
        <v>0</v>
      </c>
      <c r="BY14" s="136">
        <v>0</v>
      </c>
      <c r="BZ14" s="140">
        <v>0</v>
      </c>
      <c r="CA14" s="140">
        <v>0</v>
      </c>
      <c r="CB14" s="136">
        <v>0</v>
      </c>
      <c r="CC14" s="136">
        <v>0</v>
      </c>
      <c r="CD14" s="140">
        <v>0</v>
      </c>
      <c r="CE14" s="140">
        <v>0</v>
      </c>
      <c r="CF14" s="136">
        <v>0</v>
      </c>
      <c r="CG14" s="136">
        <v>0</v>
      </c>
      <c r="CH14" s="140">
        <v>0</v>
      </c>
      <c r="CI14" s="140">
        <v>0</v>
      </c>
      <c r="CJ14" s="136">
        <v>0</v>
      </c>
      <c r="CK14" s="136">
        <v>0</v>
      </c>
      <c r="CL14" s="140">
        <v>0</v>
      </c>
      <c r="CM14" s="140">
        <v>0</v>
      </c>
      <c r="CN14" s="136">
        <v>0</v>
      </c>
      <c r="CO14" s="136">
        <v>0</v>
      </c>
      <c r="CP14" s="140">
        <v>0</v>
      </c>
      <c r="CQ14" s="140">
        <v>0</v>
      </c>
      <c r="CR14" s="136">
        <v>0</v>
      </c>
      <c r="CS14" s="136">
        <v>0</v>
      </c>
      <c r="CT14" s="140">
        <v>0</v>
      </c>
      <c r="CU14" s="140">
        <v>0</v>
      </c>
      <c r="CV14" s="136">
        <v>0</v>
      </c>
      <c r="CW14" s="136">
        <v>0</v>
      </c>
      <c r="CX14" s="140">
        <v>0</v>
      </c>
      <c r="CY14" s="140">
        <v>0</v>
      </c>
      <c r="CZ14" s="136">
        <v>0</v>
      </c>
      <c r="DA14" s="136">
        <v>0</v>
      </c>
      <c r="DB14" s="140">
        <v>0</v>
      </c>
      <c r="DC14" s="140">
        <v>0</v>
      </c>
      <c r="DD14" s="136">
        <v>0</v>
      </c>
      <c r="DE14" s="136">
        <v>0</v>
      </c>
      <c r="DF14" s="140">
        <v>0</v>
      </c>
      <c r="DG14" s="140">
        <v>0</v>
      </c>
      <c r="DH14" s="136">
        <v>0</v>
      </c>
      <c r="DI14" s="136">
        <v>0</v>
      </c>
      <c r="DJ14" s="140">
        <v>0</v>
      </c>
      <c r="DK14" s="140">
        <v>0</v>
      </c>
      <c r="DL14" s="136">
        <v>0</v>
      </c>
      <c r="DM14" s="136">
        <v>0</v>
      </c>
      <c r="DN14" s="140">
        <v>0</v>
      </c>
      <c r="DO14" s="140">
        <v>0</v>
      </c>
      <c r="DP14" s="136">
        <v>0</v>
      </c>
      <c r="DQ14" s="136">
        <v>0</v>
      </c>
      <c r="DR14" s="140">
        <v>0</v>
      </c>
      <c r="DS14" s="140">
        <v>0</v>
      </c>
      <c r="DT14" s="136">
        <v>0</v>
      </c>
      <c r="DU14" s="136">
        <v>0</v>
      </c>
    </row>
    <row r="15" spans="1:125" s="139" customFormat="1" ht="12" customHeight="1">
      <c r="A15" s="134" t="s">
        <v>422</v>
      </c>
      <c r="B15" s="134">
        <v>9000</v>
      </c>
      <c r="C15" s="134" t="s">
        <v>411</v>
      </c>
      <c r="D15" s="136">
        <f t="shared" si="0"/>
        <v>4484669</v>
      </c>
      <c r="E15" s="136">
        <f t="shared" si="1"/>
        <v>1290582</v>
      </c>
      <c r="F15" s="140">
        <v>8</v>
      </c>
      <c r="G15" s="140">
        <v>8</v>
      </c>
      <c r="H15" s="136">
        <v>2933779</v>
      </c>
      <c r="I15" s="136">
        <v>630168</v>
      </c>
      <c r="J15" s="140">
        <v>8</v>
      </c>
      <c r="K15" s="140">
        <v>8</v>
      </c>
      <c r="L15" s="136">
        <v>730240</v>
      </c>
      <c r="M15" s="136">
        <v>358727</v>
      </c>
      <c r="N15" s="140">
        <v>6</v>
      </c>
      <c r="O15" s="140">
        <v>6</v>
      </c>
      <c r="P15" s="136">
        <v>378510</v>
      </c>
      <c r="Q15" s="136">
        <v>184683</v>
      </c>
      <c r="R15" s="140">
        <v>4</v>
      </c>
      <c r="S15" s="140">
        <v>4</v>
      </c>
      <c r="T15" s="136">
        <v>406568</v>
      </c>
      <c r="U15" s="136">
        <v>89493</v>
      </c>
      <c r="V15" s="140">
        <v>1</v>
      </c>
      <c r="W15" s="140">
        <v>1</v>
      </c>
      <c r="X15" s="136">
        <v>35572</v>
      </c>
      <c r="Y15" s="136">
        <v>27511</v>
      </c>
      <c r="Z15" s="140">
        <v>0</v>
      </c>
      <c r="AA15" s="140">
        <v>0</v>
      </c>
      <c r="AB15" s="136">
        <v>0</v>
      </c>
      <c r="AC15" s="136">
        <v>0</v>
      </c>
      <c r="AD15" s="140">
        <v>0</v>
      </c>
      <c r="AE15" s="140">
        <v>0</v>
      </c>
      <c r="AF15" s="136">
        <v>0</v>
      </c>
      <c r="AG15" s="136">
        <v>0</v>
      </c>
      <c r="AH15" s="140">
        <v>0</v>
      </c>
      <c r="AI15" s="140">
        <v>0</v>
      </c>
      <c r="AJ15" s="136">
        <v>0</v>
      </c>
      <c r="AK15" s="136">
        <v>0</v>
      </c>
      <c r="AL15" s="140">
        <v>0</v>
      </c>
      <c r="AM15" s="140">
        <v>0</v>
      </c>
      <c r="AN15" s="136">
        <v>0</v>
      </c>
      <c r="AO15" s="136">
        <v>0</v>
      </c>
      <c r="AP15" s="140">
        <v>0</v>
      </c>
      <c r="AQ15" s="140">
        <v>0</v>
      </c>
      <c r="AR15" s="136">
        <v>0</v>
      </c>
      <c r="AS15" s="136">
        <v>0</v>
      </c>
      <c r="AT15" s="140">
        <v>0</v>
      </c>
      <c r="AU15" s="140">
        <v>0</v>
      </c>
      <c r="AV15" s="136">
        <v>0</v>
      </c>
      <c r="AW15" s="136">
        <v>0</v>
      </c>
      <c r="AX15" s="140">
        <v>0</v>
      </c>
      <c r="AY15" s="140">
        <v>0</v>
      </c>
      <c r="AZ15" s="136">
        <v>0</v>
      </c>
      <c r="BA15" s="136">
        <v>0</v>
      </c>
      <c r="BB15" s="140">
        <v>0</v>
      </c>
      <c r="BC15" s="140">
        <v>0</v>
      </c>
      <c r="BD15" s="136">
        <v>0</v>
      </c>
      <c r="BE15" s="136">
        <v>0</v>
      </c>
      <c r="BF15" s="140">
        <v>0</v>
      </c>
      <c r="BG15" s="140">
        <v>0</v>
      </c>
      <c r="BH15" s="136">
        <v>0</v>
      </c>
      <c r="BI15" s="136">
        <v>0</v>
      </c>
      <c r="BJ15" s="140">
        <v>0</v>
      </c>
      <c r="BK15" s="140">
        <v>0</v>
      </c>
      <c r="BL15" s="136">
        <v>0</v>
      </c>
      <c r="BM15" s="136">
        <v>0</v>
      </c>
      <c r="BN15" s="140">
        <v>0</v>
      </c>
      <c r="BO15" s="140">
        <v>0</v>
      </c>
      <c r="BP15" s="136">
        <v>0</v>
      </c>
      <c r="BQ15" s="136">
        <v>0</v>
      </c>
      <c r="BR15" s="140">
        <v>0</v>
      </c>
      <c r="BS15" s="140">
        <v>0</v>
      </c>
      <c r="BT15" s="136">
        <v>0</v>
      </c>
      <c r="BU15" s="136">
        <v>0</v>
      </c>
      <c r="BV15" s="140">
        <v>0</v>
      </c>
      <c r="BW15" s="140">
        <v>0</v>
      </c>
      <c r="BX15" s="136">
        <v>0</v>
      </c>
      <c r="BY15" s="136">
        <v>0</v>
      </c>
      <c r="BZ15" s="140">
        <v>0</v>
      </c>
      <c r="CA15" s="140">
        <v>0</v>
      </c>
      <c r="CB15" s="136">
        <v>0</v>
      </c>
      <c r="CC15" s="136">
        <v>0</v>
      </c>
      <c r="CD15" s="140">
        <v>0</v>
      </c>
      <c r="CE15" s="140">
        <v>0</v>
      </c>
      <c r="CF15" s="136">
        <v>0</v>
      </c>
      <c r="CG15" s="136">
        <v>0</v>
      </c>
      <c r="CH15" s="140">
        <v>0</v>
      </c>
      <c r="CI15" s="140">
        <v>0</v>
      </c>
      <c r="CJ15" s="136">
        <v>0</v>
      </c>
      <c r="CK15" s="136">
        <v>0</v>
      </c>
      <c r="CL15" s="140">
        <v>0</v>
      </c>
      <c r="CM15" s="140">
        <v>0</v>
      </c>
      <c r="CN15" s="136">
        <v>0</v>
      </c>
      <c r="CO15" s="136">
        <v>0</v>
      </c>
      <c r="CP15" s="140">
        <v>0</v>
      </c>
      <c r="CQ15" s="140">
        <v>0</v>
      </c>
      <c r="CR15" s="136">
        <v>0</v>
      </c>
      <c r="CS15" s="136">
        <v>0</v>
      </c>
      <c r="CT15" s="140">
        <v>0</v>
      </c>
      <c r="CU15" s="140">
        <v>0</v>
      </c>
      <c r="CV15" s="136">
        <v>0</v>
      </c>
      <c r="CW15" s="136">
        <v>0</v>
      </c>
      <c r="CX15" s="140">
        <v>0</v>
      </c>
      <c r="CY15" s="140">
        <v>0</v>
      </c>
      <c r="CZ15" s="136">
        <v>0</v>
      </c>
      <c r="DA15" s="136">
        <v>0</v>
      </c>
      <c r="DB15" s="140">
        <v>0</v>
      </c>
      <c r="DC15" s="140">
        <v>0</v>
      </c>
      <c r="DD15" s="136">
        <v>0</v>
      </c>
      <c r="DE15" s="136">
        <v>0</v>
      </c>
      <c r="DF15" s="140">
        <v>0</v>
      </c>
      <c r="DG15" s="140">
        <v>0</v>
      </c>
      <c r="DH15" s="136">
        <v>0</v>
      </c>
      <c r="DI15" s="136">
        <v>0</v>
      </c>
      <c r="DJ15" s="140">
        <v>0</v>
      </c>
      <c r="DK15" s="140">
        <v>0</v>
      </c>
      <c r="DL15" s="136">
        <v>0</v>
      </c>
      <c r="DM15" s="136">
        <v>0</v>
      </c>
      <c r="DN15" s="140">
        <v>0</v>
      </c>
      <c r="DO15" s="140">
        <v>0</v>
      </c>
      <c r="DP15" s="136">
        <v>0</v>
      </c>
      <c r="DQ15" s="136">
        <v>0</v>
      </c>
      <c r="DR15" s="140">
        <v>0</v>
      </c>
      <c r="DS15" s="140">
        <v>0</v>
      </c>
      <c r="DT15" s="136">
        <v>0</v>
      </c>
      <c r="DU15" s="136">
        <v>0</v>
      </c>
    </row>
    <row r="16" spans="1:125" s="139" customFormat="1" ht="12" customHeight="1">
      <c r="A16" s="134" t="s">
        <v>351</v>
      </c>
      <c r="B16" s="134">
        <v>10000</v>
      </c>
      <c r="C16" s="134" t="s">
        <v>288</v>
      </c>
      <c r="D16" s="136">
        <f t="shared" si="0"/>
        <v>2951487</v>
      </c>
      <c r="E16" s="136">
        <f t="shared" si="1"/>
        <v>1169388</v>
      </c>
      <c r="F16" s="140">
        <v>12</v>
      </c>
      <c r="G16" s="140">
        <v>12</v>
      </c>
      <c r="H16" s="136">
        <v>1581312</v>
      </c>
      <c r="I16" s="136">
        <v>782787</v>
      </c>
      <c r="J16" s="140">
        <v>12</v>
      </c>
      <c r="K16" s="140">
        <v>12</v>
      </c>
      <c r="L16" s="136">
        <v>961859</v>
      </c>
      <c r="M16" s="136">
        <v>273824</v>
      </c>
      <c r="N16" s="140">
        <v>8</v>
      </c>
      <c r="O16" s="140">
        <v>8</v>
      </c>
      <c r="P16" s="136">
        <v>379965</v>
      </c>
      <c r="Q16" s="136">
        <v>81846</v>
      </c>
      <c r="R16" s="140">
        <v>2</v>
      </c>
      <c r="S16" s="140">
        <v>2</v>
      </c>
      <c r="T16" s="136">
        <v>28351</v>
      </c>
      <c r="U16" s="136">
        <v>30931</v>
      </c>
      <c r="V16" s="140">
        <v>0</v>
      </c>
      <c r="W16" s="140">
        <v>0</v>
      </c>
      <c r="X16" s="136">
        <v>0</v>
      </c>
      <c r="Y16" s="136">
        <v>0</v>
      </c>
      <c r="Z16" s="140">
        <v>0</v>
      </c>
      <c r="AA16" s="140">
        <v>0</v>
      </c>
      <c r="AB16" s="136">
        <v>0</v>
      </c>
      <c r="AC16" s="136">
        <v>0</v>
      </c>
      <c r="AD16" s="140">
        <v>0</v>
      </c>
      <c r="AE16" s="140">
        <v>0</v>
      </c>
      <c r="AF16" s="136">
        <v>0</v>
      </c>
      <c r="AG16" s="136">
        <v>0</v>
      </c>
      <c r="AH16" s="140">
        <v>0</v>
      </c>
      <c r="AI16" s="140">
        <v>0</v>
      </c>
      <c r="AJ16" s="136">
        <v>0</v>
      </c>
      <c r="AK16" s="136">
        <v>0</v>
      </c>
      <c r="AL16" s="140">
        <v>0</v>
      </c>
      <c r="AM16" s="140">
        <v>0</v>
      </c>
      <c r="AN16" s="136">
        <v>0</v>
      </c>
      <c r="AO16" s="136">
        <v>0</v>
      </c>
      <c r="AP16" s="140">
        <v>0</v>
      </c>
      <c r="AQ16" s="140">
        <v>0</v>
      </c>
      <c r="AR16" s="136">
        <v>0</v>
      </c>
      <c r="AS16" s="136">
        <v>0</v>
      </c>
      <c r="AT16" s="140">
        <v>0</v>
      </c>
      <c r="AU16" s="140">
        <v>0</v>
      </c>
      <c r="AV16" s="136">
        <v>0</v>
      </c>
      <c r="AW16" s="136">
        <v>0</v>
      </c>
      <c r="AX16" s="140">
        <v>0</v>
      </c>
      <c r="AY16" s="140">
        <v>0</v>
      </c>
      <c r="AZ16" s="136">
        <v>0</v>
      </c>
      <c r="BA16" s="136">
        <v>0</v>
      </c>
      <c r="BB16" s="140">
        <v>0</v>
      </c>
      <c r="BC16" s="140">
        <v>0</v>
      </c>
      <c r="BD16" s="136">
        <v>0</v>
      </c>
      <c r="BE16" s="136">
        <v>0</v>
      </c>
      <c r="BF16" s="140">
        <v>0</v>
      </c>
      <c r="BG16" s="140">
        <v>0</v>
      </c>
      <c r="BH16" s="136">
        <v>0</v>
      </c>
      <c r="BI16" s="136">
        <v>0</v>
      </c>
      <c r="BJ16" s="140">
        <v>0</v>
      </c>
      <c r="BK16" s="140">
        <v>0</v>
      </c>
      <c r="BL16" s="136">
        <v>0</v>
      </c>
      <c r="BM16" s="136">
        <v>0</v>
      </c>
      <c r="BN16" s="140">
        <v>0</v>
      </c>
      <c r="BO16" s="140">
        <v>0</v>
      </c>
      <c r="BP16" s="136">
        <v>0</v>
      </c>
      <c r="BQ16" s="136">
        <v>0</v>
      </c>
      <c r="BR16" s="140">
        <v>0</v>
      </c>
      <c r="BS16" s="140">
        <v>0</v>
      </c>
      <c r="BT16" s="136">
        <v>0</v>
      </c>
      <c r="BU16" s="136">
        <v>0</v>
      </c>
      <c r="BV16" s="140">
        <v>0</v>
      </c>
      <c r="BW16" s="140">
        <v>0</v>
      </c>
      <c r="BX16" s="136">
        <v>0</v>
      </c>
      <c r="BY16" s="136">
        <v>0</v>
      </c>
      <c r="BZ16" s="140">
        <v>0</v>
      </c>
      <c r="CA16" s="140">
        <v>0</v>
      </c>
      <c r="CB16" s="136">
        <v>0</v>
      </c>
      <c r="CC16" s="136">
        <v>0</v>
      </c>
      <c r="CD16" s="140">
        <v>0</v>
      </c>
      <c r="CE16" s="140">
        <v>0</v>
      </c>
      <c r="CF16" s="136">
        <v>0</v>
      </c>
      <c r="CG16" s="136">
        <v>0</v>
      </c>
      <c r="CH16" s="140">
        <v>0</v>
      </c>
      <c r="CI16" s="140">
        <v>0</v>
      </c>
      <c r="CJ16" s="136">
        <v>0</v>
      </c>
      <c r="CK16" s="136">
        <v>0</v>
      </c>
      <c r="CL16" s="140">
        <v>0</v>
      </c>
      <c r="CM16" s="140">
        <v>0</v>
      </c>
      <c r="CN16" s="136">
        <v>0</v>
      </c>
      <c r="CO16" s="136">
        <v>0</v>
      </c>
      <c r="CP16" s="140">
        <v>0</v>
      </c>
      <c r="CQ16" s="140">
        <v>0</v>
      </c>
      <c r="CR16" s="136">
        <v>0</v>
      </c>
      <c r="CS16" s="136">
        <v>0</v>
      </c>
      <c r="CT16" s="140">
        <v>0</v>
      </c>
      <c r="CU16" s="140">
        <v>0</v>
      </c>
      <c r="CV16" s="136">
        <v>0</v>
      </c>
      <c r="CW16" s="136">
        <v>0</v>
      </c>
      <c r="CX16" s="140">
        <v>0</v>
      </c>
      <c r="CY16" s="140">
        <v>0</v>
      </c>
      <c r="CZ16" s="136">
        <v>0</v>
      </c>
      <c r="DA16" s="136">
        <v>0</v>
      </c>
      <c r="DB16" s="140">
        <v>0</v>
      </c>
      <c r="DC16" s="140">
        <v>0</v>
      </c>
      <c r="DD16" s="136">
        <v>0</v>
      </c>
      <c r="DE16" s="136">
        <v>0</v>
      </c>
      <c r="DF16" s="140">
        <v>0</v>
      </c>
      <c r="DG16" s="140">
        <v>0</v>
      </c>
      <c r="DH16" s="136">
        <v>0</v>
      </c>
      <c r="DI16" s="136">
        <v>0</v>
      </c>
      <c r="DJ16" s="140">
        <v>0</v>
      </c>
      <c r="DK16" s="140">
        <v>0</v>
      </c>
      <c r="DL16" s="136">
        <v>0</v>
      </c>
      <c r="DM16" s="136">
        <v>0</v>
      </c>
      <c r="DN16" s="140">
        <v>0</v>
      </c>
      <c r="DO16" s="140">
        <v>0</v>
      </c>
      <c r="DP16" s="136">
        <v>0</v>
      </c>
      <c r="DQ16" s="136">
        <v>0</v>
      </c>
      <c r="DR16" s="140">
        <v>0</v>
      </c>
      <c r="DS16" s="140">
        <v>0</v>
      </c>
      <c r="DT16" s="136">
        <v>0</v>
      </c>
      <c r="DU16" s="136">
        <v>0</v>
      </c>
    </row>
    <row r="17" spans="1:125" s="139" customFormat="1" ht="12" customHeight="1">
      <c r="A17" s="134" t="s">
        <v>431</v>
      </c>
      <c r="B17" s="134">
        <v>11000</v>
      </c>
      <c r="C17" s="134" t="s">
        <v>432</v>
      </c>
      <c r="D17" s="136">
        <f t="shared" si="0"/>
        <v>17079090</v>
      </c>
      <c r="E17" s="136">
        <f t="shared" si="1"/>
        <v>3869153</v>
      </c>
      <c r="F17" s="140">
        <v>20</v>
      </c>
      <c r="G17" s="140">
        <v>20</v>
      </c>
      <c r="H17" s="136">
        <v>8083866</v>
      </c>
      <c r="I17" s="136">
        <v>1869843</v>
      </c>
      <c r="J17" s="140">
        <v>20</v>
      </c>
      <c r="K17" s="140">
        <v>20</v>
      </c>
      <c r="L17" s="136">
        <v>5089905</v>
      </c>
      <c r="M17" s="136">
        <v>1036664</v>
      </c>
      <c r="N17" s="140">
        <v>13</v>
      </c>
      <c r="O17" s="140">
        <v>13</v>
      </c>
      <c r="P17" s="136">
        <v>1815873</v>
      </c>
      <c r="Q17" s="136">
        <v>386577</v>
      </c>
      <c r="R17" s="140">
        <v>8</v>
      </c>
      <c r="S17" s="140">
        <v>8</v>
      </c>
      <c r="T17" s="136">
        <v>1268338</v>
      </c>
      <c r="U17" s="136">
        <v>381839</v>
      </c>
      <c r="V17" s="140">
        <v>4</v>
      </c>
      <c r="W17" s="140">
        <v>4</v>
      </c>
      <c r="X17" s="136">
        <v>557535</v>
      </c>
      <c r="Y17" s="136">
        <v>131228</v>
      </c>
      <c r="Z17" s="140">
        <v>1</v>
      </c>
      <c r="AA17" s="140">
        <v>1</v>
      </c>
      <c r="AB17" s="136">
        <v>263573</v>
      </c>
      <c r="AC17" s="136">
        <v>63002</v>
      </c>
      <c r="AD17" s="140">
        <v>0</v>
      </c>
      <c r="AE17" s="140">
        <v>0</v>
      </c>
      <c r="AF17" s="136">
        <v>0</v>
      </c>
      <c r="AG17" s="136">
        <v>0</v>
      </c>
      <c r="AH17" s="140">
        <v>0</v>
      </c>
      <c r="AI17" s="140">
        <v>0</v>
      </c>
      <c r="AJ17" s="136">
        <v>0</v>
      </c>
      <c r="AK17" s="136">
        <v>0</v>
      </c>
      <c r="AL17" s="140">
        <v>0</v>
      </c>
      <c r="AM17" s="140">
        <v>0</v>
      </c>
      <c r="AN17" s="136">
        <v>0</v>
      </c>
      <c r="AO17" s="136">
        <v>0</v>
      </c>
      <c r="AP17" s="140">
        <v>0</v>
      </c>
      <c r="AQ17" s="140">
        <v>0</v>
      </c>
      <c r="AR17" s="136">
        <v>0</v>
      </c>
      <c r="AS17" s="136">
        <v>0</v>
      </c>
      <c r="AT17" s="140">
        <v>0</v>
      </c>
      <c r="AU17" s="140">
        <v>0</v>
      </c>
      <c r="AV17" s="136">
        <v>0</v>
      </c>
      <c r="AW17" s="136">
        <v>0</v>
      </c>
      <c r="AX17" s="140">
        <v>0</v>
      </c>
      <c r="AY17" s="140">
        <v>0</v>
      </c>
      <c r="AZ17" s="136">
        <v>0</v>
      </c>
      <c r="BA17" s="136">
        <v>0</v>
      </c>
      <c r="BB17" s="140">
        <v>0</v>
      </c>
      <c r="BC17" s="140">
        <v>0</v>
      </c>
      <c r="BD17" s="136">
        <v>0</v>
      </c>
      <c r="BE17" s="136">
        <v>0</v>
      </c>
      <c r="BF17" s="140">
        <v>0</v>
      </c>
      <c r="BG17" s="140">
        <v>0</v>
      </c>
      <c r="BH17" s="136">
        <v>0</v>
      </c>
      <c r="BI17" s="136">
        <v>0</v>
      </c>
      <c r="BJ17" s="140">
        <v>0</v>
      </c>
      <c r="BK17" s="140">
        <v>0</v>
      </c>
      <c r="BL17" s="136">
        <v>0</v>
      </c>
      <c r="BM17" s="136">
        <v>0</v>
      </c>
      <c r="BN17" s="140">
        <v>0</v>
      </c>
      <c r="BO17" s="140">
        <v>0</v>
      </c>
      <c r="BP17" s="136">
        <v>0</v>
      </c>
      <c r="BQ17" s="136">
        <v>0</v>
      </c>
      <c r="BR17" s="140">
        <v>0</v>
      </c>
      <c r="BS17" s="140">
        <v>0</v>
      </c>
      <c r="BT17" s="136">
        <v>0</v>
      </c>
      <c r="BU17" s="136">
        <v>0</v>
      </c>
      <c r="BV17" s="140">
        <v>0</v>
      </c>
      <c r="BW17" s="140">
        <v>0</v>
      </c>
      <c r="BX17" s="136">
        <v>0</v>
      </c>
      <c r="BY17" s="136">
        <v>0</v>
      </c>
      <c r="BZ17" s="140">
        <v>0</v>
      </c>
      <c r="CA17" s="140">
        <v>0</v>
      </c>
      <c r="CB17" s="136">
        <v>0</v>
      </c>
      <c r="CC17" s="136">
        <v>0</v>
      </c>
      <c r="CD17" s="140">
        <v>0</v>
      </c>
      <c r="CE17" s="140">
        <v>0</v>
      </c>
      <c r="CF17" s="136">
        <v>0</v>
      </c>
      <c r="CG17" s="136">
        <v>0</v>
      </c>
      <c r="CH17" s="140">
        <v>0</v>
      </c>
      <c r="CI17" s="140">
        <v>0</v>
      </c>
      <c r="CJ17" s="136">
        <v>0</v>
      </c>
      <c r="CK17" s="136">
        <v>0</v>
      </c>
      <c r="CL17" s="140">
        <v>0</v>
      </c>
      <c r="CM17" s="140">
        <v>0</v>
      </c>
      <c r="CN17" s="136">
        <v>0</v>
      </c>
      <c r="CO17" s="136">
        <v>0</v>
      </c>
      <c r="CP17" s="140">
        <v>0</v>
      </c>
      <c r="CQ17" s="140">
        <v>0</v>
      </c>
      <c r="CR17" s="136">
        <v>0</v>
      </c>
      <c r="CS17" s="136">
        <v>0</v>
      </c>
      <c r="CT17" s="140">
        <v>0</v>
      </c>
      <c r="CU17" s="140">
        <v>0</v>
      </c>
      <c r="CV17" s="136">
        <v>0</v>
      </c>
      <c r="CW17" s="136">
        <v>0</v>
      </c>
      <c r="CX17" s="140">
        <v>0</v>
      </c>
      <c r="CY17" s="140">
        <v>0</v>
      </c>
      <c r="CZ17" s="136">
        <v>0</v>
      </c>
      <c r="DA17" s="136">
        <v>0</v>
      </c>
      <c r="DB17" s="140">
        <v>0</v>
      </c>
      <c r="DC17" s="140">
        <v>0</v>
      </c>
      <c r="DD17" s="136">
        <v>0</v>
      </c>
      <c r="DE17" s="136">
        <v>0</v>
      </c>
      <c r="DF17" s="140">
        <v>0</v>
      </c>
      <c r="DG17" s="140">
        <v>0</v>
      </c>
      <c r="DH17" s="136">
        <v>0</v>
      </c>
      <c r="DI17" s="136">
        <v>0</v>
      </c>
      <c r="DJ17" s="140">
        <v>0</v>
      </c>
      <c r="DK17" s="140">
        <v>0</v>
      </c>
      <c r="DL17" s="136">
        <v>0</v>
      </c>
      <c r="DM17" s="136">
        <v>0</v>
      </c>
      <c r="DN17" s="140">
        <v>0</v>
      </c>
      <c r="DO17" s="140">
        <v>0</v>
      </c>
      <c r="DP17" s="136">
        <v>0</v>
      </c>
      <c r="DQ17" s="136">
        <v>0</v>
      </c>
      <c r="DR17" s="140">
        <v>0</v>
      </c>
      <c r="DS17" s="140">
        <v>0</v>
      </c>
      <c r="DT17" s="136">
        <v>0</v>
      </c>
      <c r="DU17" s="136">
        <v>0</v>
      </c>
    </row>
    <row r="18" spans="1:125" s="139" customFormat="1" ht="12" customHeight="1">
      <c r="A18" s="134" t="s">
        <v>436</v>
      </c>
      <c r="B18" s="134">
        <v>12000</v>
      </c>
      <c r="C18" s="134" t="s">
        <v>437</v>
      </c>
      <c r="D18" s="136">
        <f t="shared" si="0"/>
        <v>7958506</v>
      </c>
      <c r="E18" s="136">
        <f t="shared" si="1"/>
        <v>1262973</v>
      </c>
      <c r="F18" s="140">
        <v>15</v>
      </c>
      <c r="G18" s="140">
        <v>15</v>
      </c>
      <c r="H18" s="136">
        <v>3995243</v>
      </c>
      <c r="I18" s="136">
        <v>563719</v>
      </c>
      <c r="J18" s="140">
        <v>15</v>
      </c>
      <c r="K18" s="140">
        <v>15</v>
      </c>
      <c r="L18" s="136">
        <v>1944913</v>
      </c>
      <c r="M18" s="136">
        <v>250112</v>
      </c>
      <c r="N18" s="140">
        <v>12</v>
      </c>
      <c r="O18" s="140">
        <v>12</v>
      </c>
      <c r="P18" s="136">
        <v>1627646</v>
      </c>
      <c r="Q18" s="136">
        <v>319516</v>
      </c>
      <c r="R18" s="140">
        <v>7</v>
      </c>
      <c r="S18" s="140">
        <v>7</v>
      </c>
      <c r="T18" s="136">
        <v>272800</v>
      </c>
      <c r="U18" s="136">
        <v>115378</v>
      </c>
      <c r="V18" s="140">
        <v>3</v>
      </c>
      <c r="W18" s="140">
        <v>3</v>
      </c>
      <c r="X18" s="136">
        <v>47280</v>
      </c>
      <c r="Y18" s="136">
        <v>13850</v>
      </c>
      <c r="Z18" s="140">
        <v>2</v>
      </c>
      <c r="AA18" s="140">
        <v>2</v>
      </c>
      <c r="AB18" s="136">
        <v>35935</v>
      </c>
      <c r="AC18" s="136">
        <v>398</v>
      </c>
      <c r="AD18" s="140">
        <v>1</v>
      </c>
      <c r="AE18" s="140">
        <v>1</v>
      </c>
      <c r="AF18" s="136">
        <v>34689</v>
      </c>
      <c r="AG18" s="136">
        <v>0</v>
      </c>
      <c r="AH18" s="140">
        <v>0</v>
      </c>
      <c r="AI18" s="140">
        <v>0</v>
      </c>
      <c r="AJ18" s="136">
        <v>0</v>
      </c>
      <c r="AK18" s="136">
        <v>0</v>
      </c>
      <c r="AL18" s="140">
        <v>0</v>
      </c>
      <c r="AM18" s="140">
        <v>0</v>
      </c>
      <c r="AN18" s="136">
        <v>0</v>
      </c>
      <c r="AO18" s="136">
        <v>0</v>
      </c>
      <c r="AP18" s="140">
        <v>0</v>
      </c>
      <c r="AQ18" s="140">
        <v>0</v>
      </c>
      <c r="AR18" s="136">
        <v>0</v>
      </c>
      <c r="AS18" s="136">
        <v>0</v>
      </c>
      <c r="AT18" s="140">
        <v>0</v>
      </c>
      <c r="AU18" s="140">
        <v>0</v>
      </c>
      <c r="AV18" s="136">
        <v>0</v>
      </c>
      <c r="AW18" s="136">
        <v>0</v>
      </c>
      <c r="AX18" s="140">
        <v>0</v>
      </c>
      <c r="AY18" s="140">
        <v>0</v>
      </c>
      <c r="AZ18" s="136">
        <v>0</v>
      </c>
      <c r="BA18" s="136">
        <v>0</v>
      </c>
      <c r="BB18" s="140">
        <v>0</v>
      </c>
      <c r="BC18" s="140">
        <v>0</v>
      </c>
      <c r="BD18" s="136">
        <v>0</v>
      </c>
      <c r="BE18" s="136">
        <v>0</v>
      </c>
      <c r="BF18" s="140">
        <v>0</v>
      </c>
      <c r="BG18" s="140">
        <v>0</v>
      </c>
      <c r="BH18" s="136">
        <v>0</v>
      </c>
      <c r="BI18" s="136">
        <v>0</v>
      </c>
      <c r="BJ18" s="140">
        <v>0</v>
      </c>
      <c r="BK18" s="140">
        <v>0</v>
      </c>
      <c r="BL18" s="136">
        <v>0</v>
      </c>
      <c r="BM18" s="136">
        <v>0</v>
      </c>
      <c r="BN18" s="140">
        <v>0</v>
      </c>
      <c r="BO18" s="140">
        <v>0</v>
      </c>
      <c r="BP18" s="136">
        <v>0</v>
      </c>
      <c r="BQ18" s="136">
        <v>0</v>
      </c>
      <c r="BR18" s="140">
        <v>0</v>
      </c>
      <c r="BS18" s="140">
        <v>0</v>
      </c>
      <c r="BT18" s="136">
        <v>0</v>
      </c>
      <c r="BU18" s="136">
        <v>0</v>
      </c>
      <c r="BV18" s="140">
        <v>0</v>
      </c>
      <c r="BW18" s="140">
        <v>0</v>
      </c>
      <c r="BX18" s="136">
        <v>0</v>
      </c>
      <c r="BY18" s="136">
        <v>0</v>
      </c>
      <c r="BZ18" s="140">
        <v>0</v>
      </c>
      <c r="CA18" s="140">
        <v>0</v>
      </c>
      <c r="CB18" s="136">
        <v>0</v>
      </c>
      <c r="CC18" s="136">
        <v>0</v>
      </c>
      <c r="CD18" s="140">
        <v>0</v>
      </c>
      <c r="CE18" s="140">
        <v>0</v>
      </c>
      <c r="CF18" s="136">
        <v>0</v>
      </c>
      <c r="CG18" s="136">
        <v>0</v>
      </c>
      <c r="CH18" s="140">
        <v>0</v>
      </c>
      <c r="CI18" s="140">
        <v>0</v>
      </c>
      <c r="CJ18" s="136">
        <v>0</v>
      </c>
      <c r="CK18" s="136">
        <v>0</v>
      </c>
      <c r="CL18" s="140">
        <v>0</v>
      </c>
      <c r="CM18" s="140">
        <v>0</v>
      </c>
      <c r="CN18" s="136">
        <v>0</v>
      </c>
      <c r="CO18" s="136">
        <v>0</v>
      </c>
      <c r="CP18" s="140">
        <v>0</v>
      </c>
      <c r="CQ18" s="140">
        <v>0</v>
      </c>
      <c r="CR18" s="136">
        <v>0</v>
      </c>
      <c r="CS18" s="136">
        <v>0</v>
      </c>
      <c r="CT18" s="140">
        <v>0</v>
      </c>
      <c r="CU18" s="140">
        <v>0</v>
      </c>
      <c r="CV18" s="136">
        <v>0</v>
      </c>
      <c r="CW18" s="136">
        <v>0</v>
      </c>
      <c r="CX18" s="140">
        <v>0</v>
      </c>
      <c r="CY18" s="140">
        <v>0</v>
      </c>
      <c r="CZ18" s="136">
        <v>0</v>
      </c>
      <c r="DA18" s="136">
        <v>0</v>
      </c>
      <c r="DB18" s="140">
        <v>0</v>
      </c>
      <c r="DC18" s="140">
        <v>0</v>
      </c>
      <c r="DD18" s="136">
        <v>0</v>
      </c>
      <c r="DE18" s="136">
        <v>0</v>
      </c>
      <c r="DF18" s="140">
        <v>0</v>
      </c>
      <c r="DG18" s="140">
        <v>0</v>
      </c>
      <c r="DH18" s="136">
        <v>0</v>
      </c>
      <c r="DI18" s="136">
        <v>0</v>
      </c>
      <c r="DJ18" s="140">
        <v>0</v>
      </c>
      <c r="DK18" s="140">
        <v>0</v>
      </c>
      <c r="DL18" s="136">
        <v>0</v>
      </c>
      <c r="DM18" s="136">
        <v>0</v>
      </c>
      <c r="DN18" s="140">
        <v>0</v>
      </c>
      <c r="DO18" s="140">
        <v>0</v>
      </c>
      <c r="DP18" s="136">
        <v>0</v>
      </c>
      <c r="DQ18" s="136">
        <v>0</v>
      </c>
      <c r="DR18" s="140">
        <v>0</v>
      </c>
      <c r="DS18" s="140">
        <v>0</v>
      </c>
      <c r="DT18" s="136">
        <v>0</v>
      </c>
      <c r="DU18" s="136">
        <v>0</v>
      </c>
    </row>
    <row r="19" spans="1:125" s="139" customFormat="1" ht="12" customHeight="1">
      <c r="A19" s="134" t="s">
        <v>306</v>
      </c>
      <c r="B19" s="134">
        <v>13000</v>
      </c>
      <c r="C19" s="134" t="s">
        <v>288</v>
      </c>
      <c r="D19" s="136">
        <f t="shared" si="0"/>
        <v>41864682</v>
      </c>
      <c r="E19" s="136">
        <f t="shared" si="1"/>
        <v>691798</v>
      </c>
      <c r="F19" s="140">
        <v>12</v>
      </c>
      <c r="G19" s="140">
        <v>12</v>
      </c>
      <c r="H19" s="136">
        <v>4356850</v>
      </c>
      <c r="I19" s="136">
        <v>218947</v>
      </c>
      <c r="J19" s="140">
        <v>12</v>
      </c>
      <c r="K19" s="140">
        <v>12</v>
      </c>
      <c r="L19" s="136">
        <v>2742032</v>
      </c>
      <c r="M19" s="136">
        <v>62970</v>
      </c>
      <c r="N19" s="140">
        <v>11</v>
      </c>
      <c r="O19" s="140">
        <v>11</v>
      </c>
      <c r="P19" s="136">
        <v>3646373</v>
      </c>
      <c r="Q19" s="136">
        <v>103928</v>
      </c>
      <c r="R19" s="140">
        <v>8</v>
      </c>
      <c r="S19" s="140">
        <v>8</v>
      </c>
      <c r="T19" s="136">
        <v>1951937</v>
      </c>
      <c r="U19" s="136">
        <v>82972</v>
      </c>
      <c r="V19" s="140">
        <v>4</v>
      </c>
      <c r="W19" s="140">
        <v>4</v>
      </c>
      <c r="X19" s="136">
        <v>952794</v>
      </c>
      <c r="Y19" s="136">
        <v>25642</v>
      </c>
      <c r="Z19" s="140">
        <v>3</v>
      </c>
      <c r="AA19" s="140">
        <v>3</v>
      </c>
      <c r="AB19" s="136">
        <v>957410</v>
      </c>
      <c r="AC19" s="136">
        <v>5852</v>
      </c>
      <c r="AD19" s="140">
        <v>3</v>
      </c>
      <c r="AE19" s="140">
        <v>3</v>
      </c>
      <c r="AF19" s="136">
        <v>1034643</v>
      </c>
      <c r="AG19" s="136">
        <v>6795</v>
      </c>
      <c r="AH19" s="140">
        <v>3</v>
      </c>
      <c r="AI19" s="140">
        <v>3</v>
      </c>
      <c r="AJ19" s="136">
        <v>1522551</v>
      </c>
      <c r="AK19" s="136">
        <v>10223</v>
      </c>
      <c r="AL19" s="140">
        <v>2</v>
      </c>
      <c r="AM19" s="140">
        <v>2</v>
      </c>
      <c r="AN19" s="136">
        <v>1694520</v>
      </c>
      <c r="AO19" s="136">
        <v>9253</v>
      </c>
      <c r="AP19" s="140">
        <v>2</v>
      </c>
      <c r="AQ19" s="140">
        <v>2</v>
      </c>
      <c r="AR19" s="136">
        <v>889899</v>
      </c>
      <c r="AS19" s="136">
        <v>5947</v>
      </c>
      <c r="AT19" s="140">
        <v>2</v>
      </c>
      <c r="AU19" s="140">
        <v>2</v>
      </c>
      <c r="AV19" s="136">
        <v>2408766</v>
      </c>
      <c r="AW19" s="136">
        <v>17392</v>
      </c>
      <c r="AX19" s="140">
        <v>2</v>
      </c>
      <c r="AY19" s="140">
        <v>2</v>
      </c>
      <c r="AZ19" s="136">
        <v>2836876</v>
      </c>
      <c r="BA19" s="136">
        <v>21056</v>
      </c>
      <c r="BB19" s="140">
        <v>2</v>
      </c>
      <c r="BC19" s="140">
        <v>2</v>
      </c>
      <c r="BD19" s="136">
        <v>1205209</v>
      </c>
      <c r="BE19" s="136">
        <v>7760</v>
      </c>
      <c r="BF19" s="140">
        <v>2</v>
      </c>
      <c r="BG19" s="140">
        <v>2</v>
      </c>
      <c r="BH19" s="136">
        <v>1051885</v>
      </c>
      <c r="BI19" s="136">
        <v>7117</v>
      </c>
      <c r="BJ19" s="140">
        <v>2</v>
      </c>
      <c r="BK19" s="140">
        <v>2</v>
      </c>
      <c r="BL19" s="136">
        <v>1525203</v>
      </c>
      <c r="BM19" s="136">
        <v>11811</v>
      </c>
      <c r="BN19" s="140">
        <v>2</v>
      </c>
      <c r="BO19" s="140">
        <v>2</v>
      </c>
      <c r="BP19" s="136">
        <v>1030917</v>
      </c>
      <c r="BQ19" s="136">
        <v>7690</v>
      </c>
      <c r="BR19" s="140">
        <v>2</v>
      </c>
      <c r="BS19" s="140">
        <v>2</v>
      </c>
      <c r="BT19" s="136">
        <v>1061257</v>
      </c>
      <c r="BU19" s="136">
        <v>8150</v>
      </c>
      <c r="BV19" s="140">
        <v>2</v>
      </c>
      <c r="BW19" s="140">
        <v>2</v>
      </c>
      <c r="BX19" s="136">
        <v>818859</v>
      </c>
      <c r="BY19" s="136">
        <v>5572</v>
      </c>
      <c r="BZ19" s="140">
        <v>2</v>
      </c>
      <c r="CA19" s="140">
        <v>2</v>
      </c>
      <c r="CB19" s="136">
        <v>1804792</v>
      </c>
      <c r="CC19" s="136">
        <v>13715</v>
      </c>
      <c r="CD19" s="140">
        <v>2</v>
      </c>
      <c r="CE19" s="140">
        <v>2</v>
      </c>
      <c r="CF19" s="136">
        <v>2040143</v>
      </c>
      <c r="CG19" s="136">
        <v>14887</v>
      </c>
      <c r="CH19" s="140">
        <v>2</v>
      </c>
      <c r="CI19" s="140">
        <v>2</v>
      </c>
      <c r="CJ19" s="136">
        <v>2260949</v>
      </c>
      <c r="CK19" s="136">
        <v>17652</v>
      </c>
      <c r="CL19" s="140">
        <v>2</v>
      </c>
      <c r="CM19" s="140">
        <v>2</v>
      </c>
      <c r="CN19" s="136">
        <v>1486227</v>
      </c>
      <c r="CO19" s="136">
        <v>10236</v>
      </c>
      <c r="CP19" s="140">
        <v>2</v>
      </c>
      <c r="CQ19" s="140">
        <v>2</v>
      </c>
      <c r="CR19" s="136">
        <v>2042654</v>
      </c>
      <c r="CS19" s="136">
        <v>16231</v>
      </c>
      <c r="CT19" s="140">
        <v>1</v>
      </c>
      <c r="CU19" s="140">
        <v>1</v>
      </c>
      <c r="CV19" s="136">
        <v>103200</v>
      </c>
      <c r="CW19" s="136">
        <v>0</v>
      </c>
      <c r="CX19" s="140">
        <v>1</v>
      </c>
      <c r="CY19" s="140">
        <v>1</v>
      </c>
      <c r="CZ19" s="136">
        <v>366530</v>
      </c>
      <c r="DA19" s="136">
        <v>0</v>
      </c>
      <c r="DB19" s="140">
        <v>1</v>
      </c>
      <c r="DC19" s="140">
        <v>1</v>
      </c>
      <c r="DD19" s="136">
        <v>72206</v>
      </c>
      <c r="DE19" s="136">
        <v>0</v>
      </c>
      <c r="DF19" s="140">
        <v>0</v>
      </c>
      <c r="DG19" s="140">
        <v>0</v>
      </c>
      <c r="DH19" s="136">
        <v>0</v>
      </c>
      <c r="DI19" s="136">
        <v>0</v>
      </c>
      <c r="DJ19" s="140">
        <v>0</v>
      </c>
      <c r="DK19" s="140">
        <v>0</v>
      </c>
      <c r="DL19" s="136">
        <v>0</v>
      </c>
      <c r="DM19" s="136">
        <v>0</v>
      </c>
      <c r="DN19" s="140">
        <v>0</v>
      </c>
      <c r="DO19" s="140">
        <v>0</v>
      </c>
      <c r="DP19" s="136">
        <v>0</v>
      </c>
      <c r="DQ19" s="136">
        <v>0</v>
      </c>
      <c r="DR19" s="140">
        <v>0</v>
      </c>
      <c r="DS19" s="140">
        <v>0</v>
      </c>
      <c r="DT19" s="136">
        <v>0</v>
      </c>
      <c r="DU19" s="136">
        <v>0</v>
      </c>
    </row>
    <row r="20" spans="1:125" s="139" customFormat="1" ht="12" customHeight="1">
      <c r="A20" s="134" t="s">
        <v>309</v>
      </c>
      <c r="B20" s="134">
        <v>14000</v>
      </c>
      <c r="C20" s="134" t="s">
        <v>288</v>
      </c>
      <c r="D20" s="136">
        <f t="shared" si="0"/>
        <v>4140593</v>
      </c>
      <c r="E20" s="136">
        <f t="shared" si="1"/>
        <v>183117</v>
      </c>
      <c r="F20" s="140">
        <v>6</v>
      </c>
      <c r="G20" s="140">
        <v>6</v>
      </c>
      <c r="H20" s="136">
        <v>1626867</v>
      </c>
      <c r="I20" s="136">
        <v>66155</v>
      </c>
      <c r="J20" s="140">
        <v>6</v>
      </c>
      <c r="K20" s="140">
        <v>6</v>
      </c>
      <c r="L20" s="136">
        <v>1676166</v>
      </c>
      <c r="M20" s="136">
        <v>48674</v>
      </c>
      <c r="N20" s="140">
        <v>3</v>
      </c>
      <c r="O20" s="140">
        <v>3</v>
      </c>
      <c r="P20" s="136">
        <v>837560</v>
      </c>
      <c r="Q20" s="136">
        <v>48808</v>
      </c>
      <c r="R20" s="140">
        <v>1</v>
      </c>
      <c r="S20" s="140">
        <v>1</v>
      </c>
      <c r="T20" s="136">
        <v>0</v>
      </c>
      <c r="U20" s="136">
        <v>4307</v>
      </c>
      <c r="V20" s="140">
        <v>1</v>
      </c>
      <c r="W20" s="140">
        <v>1</v>
      </c>
      <c r="X20" s="136">
        <v>0</v>
      </c>
      <c r="Y20" s="136">
        <v>8058</v>
      </c>
      <c r="Z20" s="140">
        <v>1</v>
      </c>
      <c r="AA20" s="140">
        <v>1</v>
      </c>
      <c r="AB20" s="136">
        <v>0</v>
      </c>
      <c r="AC20" s="136">
        <v>7115</v>
      </c>
      <c r="AD20" s="140">
        <v>0</v>
      </c>
      <c r="AE20" s="140">
        <v>0</v>
      </c>
      <c r="AF20" s="136">
        <v>0</v>
      </c>
      <c r="AG20" s="136">
        <v>0</v>
      </c>
      <c r="AH20" s="140">
        <v>0</v>
      </c>
      <c r="AI20" s="140">
        <v>0</v>
      </c>
      <c r="AJ20" s="136">
        <v>0</v>
      </c>
      <c r="AK20" s="136">
        <v>0</v>
      </c>
      <c r="AL20" s="140">
        <v>0</v>
      </c>
      <c r="AM20" s="140">
        <v>0</v>
      </c>
      <c r="AN20" s="136">
        <v>0</v>
      </c>
      <c r="AO20" s="136">
        <v>0</v>
      </c>
      <c r="AP20" s="140">
        <v>0</v>
      </c>
      <c r="AQ20" s="140">
        <v>0</v>
      </c>
      <c r="AR20" s="136">
        <v>0</v>
      </c>
      <c r="AS20" s="136">
        <v>0</v>
      </c>
      <c r="AT20" s="140">
        <v>0</v>
      </c>
      <c r="AU20" s="140">
        <v>0</v>
      </c>
      <c r="AV20" s="136">
        <v>0</v>
      </c>
      <c r="AW20" s="136">
        <v>0</v>
      </c>
      <c r="AX20" s="140">
        <v>0</v>
      </c>
      <c r="AY20" s="140">
        <v>0</v>
      </c>
      <c r="AZ20" s="136">
        <v>0</v>
      </c>
      <c r="BA20" s="136">
        <v>0</v>
      </c>
      <c r="BB20" s="140">
        <v>0</v>
      </c>
      <c r="BC20" s="140">
        <v>0</v>
      </c>
      <c r="BD20" s="136">
        <v>0</v>
      </c>
      <c r="BE20" s="136">
        <v>0</v>
      </c>
      <c r="BF20" s="140">
        <v>0</v>
      </c>
      <c r="BG20" s="140">
        <v>0</v>
      </c>
      <c r="BH20" s="136">
        <v>0</v>
      </c>
      <c r="BI20" s="136">
        <v>0</v>
      </c>
      <c r="BJ20" s="140">
        <v>0</v>
      </c>
      <c r="BK20" s="140">
        <v>0</v>
      </c>
      <c r="BL20" s="136">
        <v>0</v>
      </c>
      <c r="BM20" s="136">
        <v>0</v>
      </c>
      <c r="BN20" s="140">
        <v>0</v>
      </c>
      <c r="BO20" s="140">
        <v>0</v>
      </c>
      <c r="BP20" s="136">
        <v>0</v>
      </c>
      <c r="BQ20" s="136">
        <v>0</v>
      </c>
      <c r="BR20" s="140">
        <v>0</v>
      </c>
      <c r="BS20" s="140">
        <v>0</v>
      </c>
      <c r="BT20" s="136">
        <v>0</v>
      </c>
      <c r="BU20" s="136">
        <v>0</v>
      </c>
      <c r="BV20" s="140">
        <v>0</v>
      </c>
      <c r="BW20" s="140">
        <v>0</v>
      </c>
      <c r="BX20" s="136">
        <v>0</v>
      </c>
      <c r="BY20" s="136">
        <v>0</v>
      </c>
      <c r="BZ20" s="140">
        <v>0</v>
      </c>
      <c r="CA20" s="140">
        <v>0</v>
      </c>
      <c r="CB20" s="136">
        <v>0</v>
      </c>
      <c r="CC20" s="136">
        <v>0</v>
      </c>
      <c r="CD20" s="140">
        <v>0</v>
      </c>
      <c r="CE20" s="140">
        <v>0</v>
      </c>
      <c r="CF20" s="136">
        <v>0</v>
      </c>
      <c r="CG20" s="136">
        <v>0</v>
      </c>
      <c r="CH20" s="140">
        <v>0</v>
      </c>
      <c r="CI20" s="140">
        <v>0</v>
      </c>
      <c r="CJ20" s="136">
        <v>0</v>
      </c>
      <c r="CK20" s="136">
        <v>0</v>
      </c>
      <c r="CL20" s="140">
        <v>0</v>
      </c>
      <c r="CM20" s="140">
        <v>0</v>
      </c>
      <c r="CN20" s="136">
        <v>0</v>
      </c>
      <c r="CO20" s="136">
        <v>0</v>
      </c>
      <c r="CP20" s="140">
        <v>0</v>
      </c>
      <c r="CQ20" s="140">
        <v>0</v>
      </c>
      <c r="CR20" s="136">
        <v>0</v>
      </c>
      <c r="CS20" s="136">
        <v>0</v>
      </c>
      <c r="CT20" s="140">
        <v>0</v>
      </c>
      <c r="CU20" s="140">
        <v>0</v>
      </c>
      <c r="CV20" s="136">
        <v>0</v>
      </c>
      <c r="CW20" s="136">
        <v>0</v>
      </c>
      <c r="CX20" s="140">
        <v>0</v>
      </c>
      <c r="CY20" s="140">
        <v>0</v>
      </c>
      <c r="CZ20" s="136">
        <v>0</v>
      </c>
      <c r="DA20" s="136">
        <v>0</v>
      </c>
      <c r="DB20" s="140">
        <v>0</v>
      </c>
      <c r="DC20" s="140">
        <v>0</v>
      </c>
      <c r="DD20" s="136">
        <v>0</v>
      </c>
      <c r="DE20" s="136">
        <v>0</v>
      </c>
      <c r="DF20" s="140">
        <v>0</v>
      </c>
      <c r="DG20" s="140">
        <v>0</v>
      </c>
      <c r="DH20" s="136">
        <v>0</v>
      </c>
      <c r="DI20" s="136">
        <v>0</v>
      </c>
      <c r="DJ20" s="140">
        <v>0</v>
      </c>
      <c r="DK20" s="140">
        <v>0</v>
      </c>
      <c r="DL20" s="136">
        <v>0</v>
      </c>
      <c r="DM20" s="136">
        <v>0</v>
      </c>
      <c r="DN20" s="140">
        <v>0</v>
      </c>
      <c r="DO20" s="140">
        <v>0</v>
      </c>
      <c r="DP20" s="136">
        <v>0</v>
      </c>
      <c r="DQ20" s="136">
        <v>0</v>
      </c>
      <c r="DR20" s="140">
        <v>0</v>
      </c>
      <c r="DS20" s="140">
        <v>0</v>
      </c>
      <c r="DT20" s="136">
        <v>0</v>
      </c>
      <c r="DU20" s="136">
        <v>0</v>
      </c>
    </row>
    <row r="21" spans="1:125" s="139" customFormat="1" ht="12" customHeight="1">
      <c r="A21" s="134" t="s">
        <v>456</v>
      </c>
      <c r="B21" s="134">
        <v>15000</v>
      </c>
      <c r="C21" s="134" t="s">
        <v>457</v>
      </c>
      <c r="D21" s="136">
        <f t="shared" si="0"/>
        <v>2602616</v>
      </c>
      <c r="E21" s="136">
        <f t="shared" si="1"/>
        <v>921298</v>
      </c>
      <c r="F21" s="140">
        <v>10</v>
      </c>
      <c r="G21" s="140">
        <v>10</v>
      </c>
      <c r="H21" s="136">
        <v>2069979</v>
      </c>
      <c r="I21" s="136">
        <v>603672</v>
      </c>
      <c r="J21" s="140">
        <v>10</v>
      </c>
      <c r="K21" s="140">
        <v>10</v>
      </c>
      <c r="L21" s="136">
        <v>507898</v>
      </c>
      <c r="M21" s="136">
        <v>220115</v>
      </c>
      <c r="N21" s="140">
        <v>4</v>
      </c>
      <c r="O21" s="140">
        <v>4</v>
      </c>
      <c r="P21" s="136">
        <v>24739</v>
      </c>
      <c r="Q21" s="136">
        <v>80311</v>
      </c>
      <c r="R21" s="140">
        <v>1</v>
      </c>
      <c r="S21" s="140">
        <v>1</v>
      </c>
      <c r="T21" s="136">
        <v>0</v>
      </c>
      <c r="U21" s="136">
        <v>17200</v>
      </c>
      <c r="V21" s="140">
        <v>0</v>
      </c>
      <c r="W21" s="140">
        <v>0</v>
      </c>
      <c r="X21" s="136">
        <v>0</v>
      </c>
      <c r="Y21" s="136">
        <v>0</v>
      </c>
      <c r="Z21" s="140">
        <v>0</v>
      </c>
      <c r="AA21" s="140">
        <v>0</v>
      </c>
      <c r="AB21" s="136">
        <v>0</v>
      </c>
      <c r="AC21" s="136">
        <v>0</v>
      </c>
      <c r="AD21" s="140">
        <v>0</v>
      </c>
      <c r="AE21" s="140">
        <v>0</v>
      </c>
      <c r="AF21" s="136">
        <v>0</v>
      </c>
      <c r="AG21" s="136">
        <v>0</v>
      </c>
      <c r="AH21" s="140">
        <v>0</v>
      </c>
      <c r="AI21" s="140">
        <v>0</v>
      </c>
      <c r="AJ21" s="136">
        <v>0</v>
      </c>
      <c r="AK21" s="136">
        <v>0</v>
      </c>
      <c r="AL21" s="140">
        <v>0</v>
      </c>
      <c r="AM21" s="140">
        <v>0</v>
      </c>
      <c r="AN21" s="136">
        <v>0</v>
      </c>
      <c r="AO21" s="136">
        <v>0</v>
      </c>
      <c r="AP21" s="140">
        <v>0</v>
      </c>
      <c r="AQ21" s="140">
        <v>0</v>
      </c>
      <c r="AR21" s="136">
        <v>0</v>
      </c>
      <c r="AS21" s="136">
        <v>0</v>
      </c>
      <c r="AT21" s="140">
        <v>0</v>
      </c>
      <c r="AU21" s="140">
        <v>0</v>
      </c>
      <c r="AV21" s="136">
        <v>0</v>
      </c>
      <c r="AW21" s="136">
        <v>0</v>
      </c>
      <c r="AX21" s="140">
        <v>0</v>
      </c>
      <c r="AY21" s="140">
        <v>0</v>
      </c>
      <c r="AZ21" s="136">
        <v>0</v>
      </c>
      <c r="BA21" s="136">
        <v>0</v>
      </c>
      <c r="BB21" s="140">
        <v>0</v>
      </c>
      <c r="BC21" s="140">
        <v>0</v>
      </c>
      <c r="BD21" s="136">
        <v>0</v>
      </c>
      <c r="BE21" s="136">
        <v>0</v>
      </c>
      <c r="BF21" s="140">
        <v>0</v>
      </c>
      <c r="BG21" s="140">
        <v>0</v>
      </c>
      <c r="BH21" s="136">
        <v>0</v>
      </c>
      <c r="BI21" s="136">
        <v>0</v>
      </c>
      <c r="BJ21" s="140">
        <v>0</v>
      </c>
      <c r="BK21" s="140">
        <v>0</v>
      </c>
      <c r="BL21" s="136">
        <v>0</v>
      </c>
      <c r="BM21" s="136">
        <v>0</v>
      </c>
      <c r="BN21" s="140">
        <v>0</v>
      </c>
      <c r="BO21" s="140">
        <v>0</v>
      </c>
      <c r="BP21" s="136">
        <v>0</v>
      </c>
      <c r="BQ21" s="136">
        <v>0</v>
      </c>
      <c r="BR21" s="140">
        <v>0</v>
      </c>
      <c r="BS21" s="140">
        <v>0</v>
      </c>
      <c r="BT21" s="136">
        <v>0</v>
      </c>
      <c r="BU21" s="136">
        <v>0</v>
      </c>
      <c r="BV21" s="140">
        <v>0</v>
      </c>
      <c r="BW21" s="140">
        <v>0</v>
      </c>
      <c r="BX21" s="136">
        <v>0</v>
      </c>
      <c r="BY21" s="136">
        <v>0</v>
      </c>
      <c r="BZ21" s="140">
        <v>0</v>
      </c>
      <c r="CA21" s="140">
        <v>0</v>
      </c>
      <c r="CB21" s="136">
        <v>0</v>
      </c>
      <c r="CC21" s="136">
        <v>0</v>
      </c>
      <c r="CD21" s="140">
        <v>0</v>
      </c>
      <c r="CE21" s="140">
        <v>0</v>
      </c>
      <c r="CF21" s="136">
        <v>0</v>
      </c>
      <c r="CG21" s="136">
        <v>0</v>
      </c>
      <c r="CH21" s="140">
        <v>0</v>
      </c>
      <c r="CI21" s="140">
        <v>0</v>
      </c>
      <c r="CJ21" s="136">
        <v>0</v>
      </c>
      <c r="CK21" s="136">
        <v>0</v>
      </c>
      <c r="CL21" s="140">
        <v>0</v>
      </c>
      <c r="CM21" s="140">
        <v>0</v>
      </c>
      <c r="CN21" s="136">
        <v>0</v>
      </c>
      <c r="CO21" s="136">
        <v>0</v>
      </c>
      <c r="CP21" s="140">
        <v>0</v>
      </c>
      <c r="CQ21" s="140">
        <v>0</v>
      </c>
      <c r="CR21" s="136">
        <v>0</v>
      </c>
      <c r="CS21" s="136">
        <v>0</v>
      </c>
      <c r="CT21" s="140">
        <v>0</v>
      </c>
      <c r="CU21" s="140">
        <v>0</v>
      </c>
      <c r="CV21" s="136">
        <v>0</v>
      </c>
      <c r="CW21" s="136">
        <v>0</v>
      </c>
      <c r="CX21" s="140">
        <v>0</v>
      </c>
      <c r="CY21" s="140">
        <v>0</v>
      </c>
      <c r="CZ21" s="136">
        <v>0</v>
      </c>
      <c r="DA21" s="136">
        <v>0</v>
      </c>
      <c r="DB21" s="140">
        <v>0</v>
      </c>
      <c r="DC21" s="140">
        <v>0</v>
      </c>
      <c r="DD21" s="136">
        <v>0</v>
      </c>
      <c r="DE21" s="136">
        <v>0</v>
      </c>
      <c r="DF21" s="140">
        <v>0</v>
      </c>
      <c r="DG21" s="140">
        <v>0</v>
      </c>
      <c r="DH21" s="136">
        <v>0</v>
      </c>
      <c r="DI21" s="136">
        <v>0</v>
      </c>
      <c r="DJ21" s="140">
        <v>0</v>
      </c>
      <c r="DK21" s="140">
        <v>0</v>
      </c>
      <c r="DL21" s="136">
        <v>0</v>
      </c>
      <c r="DM21" s="136">
        <v>0</v>
      </c>
      <c r="DN21" s="140">
        <v>0</v>
      </c>
      <c r="DO21" s="140">
        <v>0</v>
      </c>
      <c r="DP21" s="136">
        <v>0</v>
      </c>
      <c r="DQ21" s="136">
        <v>0</v>
      </c>
      <c r="DR21" s="140">
        <v>0</v>
      </c>
      <c r="DS21" s="140">
        <v>0</v>
      </c>
      <c r="DT21" s="136">
        <v>0</v>
      </c>
      <c r="DU21" s="136">
        <v>0</v>
      </c>
    </row>
    <row r="22" spans="1:125" s="139" customFormat="1" ht="12" customHeight="1">
      <c r="A22" s="134" t="s">
        <v>312</v>
      </c>
      <c r="B22" s="134">
        <v>16000</v>
      </c>
      <c r="C22" s="134" t="s">
        <v>288</v>
      </c>
      <c r="D22" s="136">
        <f t="shared" si="0"/>
        <v>1884518</v>
      </c>
      <c r="E22" s="136">
        <f t="shared" si="1"/>
        <v>629743</v>
      </c>
      <c r="F22" s="140">
        <v>6</v>
      </c>
      <c r="G22" s="140">
        <v>6</v>
      </c>
      <c r="H22" s="136">
        <v>1097093</v>
      </c>
      <c r="I22" s="136">
        <v>256400</v>
      </c>
      <c r="J22" s="140">
        <v>6</v>
      </c>
      <c r="K22" s="140">
        <v>6</v>
      </c>
      <c r="L22" s="136">
        <v>493522</v>
      </c>
      <c r="M22" s="136">
        <v>134812</v>
      </c>
      <c r="N22" s="140">
        <v>5</v>
      </c>
      <c r="O22" s="140">
        <v>5</v>
      </c>
      <c r="P22" s="136">
        <v>181207</v>
      </c>
      <c r="Q22" s="136">
        <v>121316</v>
      </c>
      <c r="R22" s="140">
        <v>4</v>
      </c>
      <c r="S22" s="140">
        <v>4</v>
      </c>
      <c r="T22" s="136">
        <v>108430</v>
      </c>
      <c r="U22" s="136">
        <v>114359</v>
      </c>
      <c r="V22" s="140">
        <v>2</v>
      </c>
      <c r="W22" s="140">
        <v>2</v>
      </c>
      <c r="X22" s="136">
        <v>4266</v>
      </c>
      <c r="Y22" s="136">
        <v>2856</v>
      </c>
      <c r="Z22" s="140">
        <v>0</v>
      </c>
      <c r="AA22" s="140">
        <v>0</v>
      </c>
      <c r="AB22" s="136">
        <v>0</v>
      </c>
      <c r="AC22" s="136">
        <v>0</v>
      </c>
      <c r="AD22" s="140">
        <v>0</v>
      </c>
      <c r="AE22" s="140">
        <v>0</v>
      </c>
      <c r="AF22" s="136">
        <v>0</v>
      </c>
      <c r="AG22" s="136">
        <v>0</v>
      </c>
      <c r="AH22" s="140">
        <v>0</v>
      </c>
      <c r="AI22" s="140">
        <v>0</v>
      </c>
      <c r="AJ22" s="136">
        <v>0</v>
      </c>
      <c r="AK22" s="136">
        <v>0</v>
      </c>
      <c r="AL22" s="140">
        <v>0</v>
      </c>
      <c r="AM22" s="140">
        <v>0</v>
      </c>
      <c r="AN22" s="136">
        <v>0</v>
      </c>
      <c r="AO22" s="136">
        <v>0</v>
      </c>
      <c r="AP22" s="140">
        <v>0</v>
      </c>
      <c r="AQ22" s="140">
        <v>0</v>
      </c>
      <c r="AR22" s="136">
        <v>0</v>
      </c>
      <c r="AS22" s="136">
        <v>0</v>
      </c>
      <c r="AT22" s="140">
        <v>0</v>
      </c>
      <c r="AU22" s="140">
        <v>0</v>
      </c>
      <c r="AV22" s="136">
        <v>0</v>
      </c>
      <c r="AW22" s="136">
        <v>0</v>
      </c>
      <c r="AX22" s="140">
        <v>0</v>
      </c>
      <c r="AY22" s="140">
        <v>0</v>
      </c>
      <c r="AZ22" s="136">
        <v>0</v>
      </c>
      <c r="BA22" s="136">
        <v>0</v>
      </c>
      <c r="BB22" s="140">
        <v>0</v>
      </c>
      <c r="BC22" s="140">
        <v>0</v>
      </c>
      <c r="BD22" s="136">
        <v>0</v>
      </c>
      <c r="BE22" s="136">
        <v>0</v>
      </c>
      <c r="BF22" s="140">
        <v>0</v>
      </c>
      <c r="BG22" s="140">
        <v>0</v>
      </c>
      <c r="BH22" s="136">
        <v>0</v>
      </c>
      <c r="BI22" s="136">
        <v>0</v>
      </c>
      <c r="BJ22" s="140">
        <v>0</v>
      </c>
      <c r="BK22" s="140">
        <v>0</v>
      </c>
      <c r="BL22" s="136">
        <v>0</v>
      </c>
      <c r="BM22" s="136">
        <v>0</v>
      </c>
      <c r="BN22" s="140">
        <v>0</v>
      </c>
      <c r="BO22" s="140">
        <v>0</v>
      </c>
      <c r="BP22" s="136">
        <v>0</v>
      </c>
      <c r="BQ22" s="136">
        <v>0</v>
      </c>
      <c r="BR22" s="140">
        <v>0</v>
      </c>
      <c r="BS22" s="140">
        <v>0</v>
      </c>
      <c r="BT22" s="136">
        <v>0</v>
      </c>
      <c r="BU22" s="136">
        <v>0</v>
      </c>
      <c r="BV22" s="140">
        <v>0</v>
      </c>
      <c r="BW22" s="140">
        <v>0</v>
      </c>
      <c r="BX22" s="136">
        <v>0</v>
      </c>
      <c r="BY22" s="136">
        <v>0</v>
      </c>
      <c r="BZ22" s="140">
        <v>0</v>
      </c>
      <c r="CA22" s="140">
        <v>0</v>
      </c>
      <c r="CB22" s="136">
        <v>0</v>
      </c>
      <c r="CC22" s="136">
        <v>0</v>
      </c>
      <c r="CD22" s="140">
        <v>0</v>
      </c>
      <c r="CE22" s="140">
        <v>0</v>
      </c>
      <c r="CF22" s="136">
        <v>0</v>
      </c>
      <c r="CG22" s="136">
        <v>0</v>
      </c>
      <c r="CH22" s="140">
        <v>0</v>
      </c>
      <c r="CI22" s="140">
        <v>0</v>
      </c>
      <c r="CJ22" s="136">
        <v>0</v>
      </c>
      <c r="CK22" s="136">
        <v>0</v>
      </c>
      <c r="CL22" s="140">
        <v>0</v>
      </c>
      <c r="CM22" s="140">
        <v>0</v>
      </c>
      <c r="CN22" s="136">
        <v>0</v>
      </c>
      <c r="CO22" s="136">
        <v>0</v>
      </c>
      <c r="CP22" s="140">
        <v>0</v>
      </c>
      <c r="CQ22" s="140">
        <v>0</v>
      </c>
      <c r="CR22" s="136">
        <v>0</v>
      </c>
      <c r="CS22" s="136">
        <v>0</v>
      </c>
      <c r="CT22" s="140">
        <v>0</v>
      </c>
      <c r="CU22" s="140">
        <v>0</v>
      </c>
      <c r="CV22" s="136">
        <v>0</v>
      </c>
      <c r="CW22" s="136">
        <v>0</v>
      </c>
      <c r="CX22" s="140">
        <v>0</v>
      </c>
      <c r="CY22" s="140">
        <v>0</v>
      </c>
      <c r="CZ22" s="136">
        <v>0</v>
      </c>
      <c r="DA22" s="136">
        <v>0</v>
      </c>
      <c r="DB22" s="140">
        <v>0</v>
      </c>
      <c r="DC22" s="140">
        <v>0</v>
      </c>
      <c r="DD22" s="136">
        <v>0</v>
      </c>
      <c r="DE22" s="136">
        <v>0</v>
      </c>
      <c r="DF22" s="140">
        <v>0</v>
      </c>
      <c r="DG22" s="140">
        <v>0</v>
      </c>
      <c r="DH22" s="136">
        <v>0</v>
      </c>
      <c r="DI22" s="136">
        <v>0</v>
      </c>
      <c r="DJ22" s="140">
        <v>0</v>
      </c>
      <c r="DK22" s="140">
        <v>0</v>
      </c>
      <c r="DL22" s="136">
        <v>0</v>
      </c>
      <c r="DM22" s="136">
        <v>0</v>
      </c>
      <c r="DN22" s="140">
        <v>0</v>
      </c>
      <c r="DO22" s="140">
        <v>0</v>
      </c>
      <c r="DP22" s="136">
        <v>0</v>
      </c>
      <c r="DQ22" s="136">
        <v>0</v>
      </c>
      <c r="DR22" s="140">
        <v>0</v>
      </c>
      <c r="DS22" s="140">
        <v>0</v>
      </c>
      <c r="DT22" s="136">
        <v>0</v>
      </c>
      <c r="DU22" s="136">
        <v>0</v>
      </c>
    </row>
    <row r="23" spans="1:125" s="139" customFormat="1" ht="12" customHeight="1">
      <c r="A23" s="134" t="s">
        <v>354</v>
      </c>
      <c r="B23" s="134">
        <v>17000</v>
      </c>
      <c r="C23" s="134" t="s">
        <v>288</v>
      </c>
      <c r="D23" s="136">
        <f t="shared" si="0"/>
        <v>4360163</v>
      </c>
      <c r="E23" s="136">
        <f t="shared" si="1"/>
        <v>795205</v>
      </c>
      <c r="F23" s="140">
        <v>10</v>
      </c>
      <c r="G23" s="140">
        <v>10</v>
      </c>
      <c r="H23" s="136">
        <v>2620219</v>
      </c>
      <c r="I23" s="136">
        <v>473893</v>
      </c>
      <c r="J23" s="140">
        <v>10</v>
      </c>
      <c r="K23" s="140">
        <v>10</v>
      </c>
      <c r="L23" s="136">
        <v>982803</v>
      </c>
      <c r="M23" s="136">
        <v>211363</v>
      </c>
      <c r="N23" s="140">
        <v>4</v>
      </c>
      <c r="O23" s="140">
        <v>4</v>
      </c>
      <c r="P23" s="136">
        <v>425767</v>
      </c>
      <c r="Q23" s="136">
        <v>109949</v>
      </c>
      <c r="R23" s="140">
        <v>1</v>
      </c>
      <c r="S23" s="140">
        <v>1</v>
      </c>
      <c r="T23" s="136">
        <v>39959</v>
      </c>
      <c r="U23" s="136">
        <v>0</v>
      </c>
      <c r="V23" s="140">
        <v>1</v>
      </c>
      <c r="W23" s="140">
        <v>1</v>
      </c>
      <c r="X23" s="136">
        <v>55282</v>
      </c>
      <c r="Y23" s="136">
        <v>0</v>
      </c>
      <c r="Z23" s="140">
        <v>1</v>
      </c>
      <c r="AA23" s="140">
        <v>1</v>
      </c>
      <c r="AB23" s="136">
        <v>55653</v>
      </c>
      <c r="AC23" s="136">
        <v>0</v>
      </c>
      <c r="AD23" s="140">
        <v>1</v>
      </c>
      <c r="AE23" s="140">
        <v>1</v>
      </c>
      <c r="AF23" s="136">
        <v>44202</v>
      </c>
      <c r="AG23" s="136">
        <v>0</v>
      </c>
      <c r="AH23" s="140">
        <v>1</v>
      </c>
      <c r="AI23" s="140">
        <v>1</v>
      </c>
      <c r="AJ23" s="136">
        <v>39264</v>
      </c>
      <c r="AK23" s="136">
        <v>0</v>
      </c>
      <c r="AL23" s="140">
        <v>1</v>
      </c>
      <c r="AM23" s="140">
        <v>1</v>
      </c>
      <c r="AN23" s="136">
        <v>21607</v>
      </c>
      <c r="AO23" s="136">
        <v>0</v>
      </c>
      <c r="AP23" s="140">
        <v>1</v>
      </c>
      <c r="AQ23" s="140">
        <v>1</v>
      </c>
      <c r="AR23" s="136">
        <v>26673</v>
      </c>
      <c r="AS23" s="136">
        <v>0</v>
      </c>
      <c r="AT23" s="140">
        <v>1</v>
      </c>
      <c r="AU23" s="140">
        <v>1</v>
      </c>
      <c r="AV23" s="136">
        <v>17112</v>
      </c>
      <c r="AW23" s="136">
        <v>0</v>
      </c>
      <c r="AX23" s="140">
        <v>1</v>
      </c>
      <c r="AY23" s="140">
        <v>1</v>
      </c>
      <c r="AZ23" s="136">
        <v>31622</v>
      </c>
      <c r="BA23" s="136">
        <v>0</v>
      </c>
      <c r="BB23" s="140">
        <v>0</v>
      </c>
      <c r="BC23" s="140">
        <v>0</v>
      </c>
      <c r="BD23" s="136">
        <v>0</v>
      </c>
      <c r="BE23" s="136">
        <v>0</v>
      </c>
      <c r="BF23" s="140">
        <v>0</v>
      </c>
      <c r="BG23" s="140">
        <v>0</v>
      </c>
      <c r="BH23" s="136">
        <v>0</v>
      </c>
      <c r="BI23" s="136">
        <v>0</v>
      </c>
      <c r="BJ23" s="140">
        <v>0</v>
      </c>
      <c r="BK23" s="140">
        <v>0</v>
      </c>
      <c r="BL23" s="136">
        <v>0</v>
      </c>
      <c r="BM23" s="136">
        <v>0</v>
      </c>
      <c r="BN23" s="140">
        <v>0</v>
      </c>
      <c r="BO23" s="140">
        <v>0</v>
      </c>
      <c r="BP23" s="136">
        <v>0</v>
      </c>
      <c r="BQ23" s="136">
        <v>0</v>
      </c>
      <c r="BR23" s="140">
        <v>0</v>
      </c>
      <c r="BS23" s="140">
        <v>0</v>
      </c>
      <c r="BT23" s="136">
        <v>0</v>
      </c>
      <c r="BU23" s="136">
        <v>0</v>
      </c>
      <c r="BV23" s="140">
        <v>0</v>
      </c>
      <c r="BW23" s="140">
        <v>0</v>
      </c>
      <c r="BX23" s="136">
        <v>0</v>
      </c>
      <c r="BY23" s="136">
        <v>0</v>
      </c>
      <c r="BZ23" s="140">
        <v>0</v>
      </c>
      <c r="CA23" s="140">
        <v>0</v>
      </c>
      <c r="CB23" s="136">
        <v>0</v>
      </c>
      <c r="CC23" s="136">
        <v>0</v>
      </c>
      <c r="CD23" s="140">
        <v>0</v>
      </c>
      <c r="CE23" s="140">
        <v>0</v>
      </c>
      <c r="CF23" s="136">
        <v>0</v>
      </c>
      <c r="CG23" s="136">
        <v>0</v>
      </c>
      <c r="CH23" s="140">
        <v>0</v>
      </c>
      <c r="CI23" s="140">
        <v>0</v>
      </c>
      <c r="CJ23" s="136">
        <v>0</v>
      </c>
      <c r="CK23" s="136">
        <v>0</v>
      </c>
      <c r="CL23" s="140">
        <v>0</v>
      </c>
      <c r="CM23" s="140">
        <v>0</v>
      </c>
      <c r="CN23" s="136">
        <v>0</v>
      </c>
      <c r="CO23" s="136">
        <v>0</v>
      </c>
      <c r="CP23" s="140">
        <v>0</v>
      </c>
      <c r="CQ23" s="140">
        <v>0</v>
      </c>
      <c r="CR23" s="136">
        <v>0</v>
      </c>
      <c r="CS23" s="136">
        <v>0</v>
      </c>
      <c r="CT23" s="140">
        <v>0</v>
      </c>
      <c r="CU23" s="140">
        <v>0</v>
      </c>
      <c r="CV23" s="136">
        <v>0</v>
      </c>
      <c r="CW23" s="136">
        <v>0</v>
      </c>
      <c r="CX23" s="140">
        <v>0</v>
      </c>
      <c r="CY23" s="140">
        <v>0</v>
      </c>
      <c r="CZ23" s="136">
        <v>0</v>
      </c>
      <c r="DA23" s="136">
        <v>0</v>
      </c>
      <c r="DB23" s="140">
        <v>0</v>
      </c>
      <c r="DC23" s="140">
        <v>0</v>
      </c>
      <c r="DD23" s="136">
        <v>0</v>
      </c>
      <c r="DE23" s="136">
        <v>0</v>
      </c>
      <c r="DF23" s="140">
        <v>0</v>
      </c>
      <c r="DG23" s="140">
        <v>0</v>
      </c>
      <c r="DH23" s="136">
        <v>0</v>
      </c>
      <c r="DI23" s="136">
        <v>0</v>
      </c>
      <c r="DJ23" s="140">
        <v>0</v>
      </c>
      <c r="DK23" s="140">
        <v>0</v>
      </c>
      <c r="DL23" s="136">
        <v>0</v>
      </c>
      <c r="DM23" s="136">
        <v>0</v>
      </c>
      <c r="DN23" s="140">
        <v>0</v>
      </c>
      <c r="DO23" s="140">
        <v>0</v>
      </c>
      <c r="DP23" s="136">
        <v>0</v>
      </c>
      <c r="DQ23" s="136">
        <v>0</v>
      </c>
      <c r="DR23" s="140">
        <v>0</v>
      </c>
      <c r="DS23" s="140">
        <v>0</v>
      </c>
      <c r="DT23" s="136">
        <v>0</v>
      </c>
      <c r="DU23" s="136">
        <v>0</v>
      </c>
    </row>
    <row r="24" spans="1:125" s="139" customFormat="1" ht="12" customHeight="1">
      <c r="A24" s="134" t="s">
        <v>468</v>
      </c>
      <c r="B24" s="134">
        <v>18000</v>
      </c>
      <c r="C24" s="134" t="s">
        <v>469</v>
      </c>
      <c r="D24" s="136">
        <f t="shared" si="0"/>
        <v>3117184</v>
      </c>
      <c r="E24" s="136">
        <f t="shared" si="1"/>
        <v>591918</v>
      </c>
      <c r="F24" s="140">
        <v>7</v>
      </c>
      <c r="G24" s="140">
        <v>7</v>
      </c>
      <c r="H24" s="136">
        <v>1501889</v>
      </c>
      <c r="I24" s="136">
        <v>274050</v>
      </c>
      <c r="J24" s="140">
        <v>7</v>
      </c>
      <c r="K24" s="140">
        <v>7</v>
      </c>
      <c r="L24" s="136">
        <v>986065</v>
      </c>
      <c r="M24" s="136">
        <v>291630</v>
      </c>
      <c r="N24" s="140">
        <v>3</v>
      </c>
      <c r="O24" s="140">
        <v>3</v>
      </c>
      <c r="P24" s="136">
        <v>442022</v>
      </c>
      <c r="Q24" s="136">
        <v>2068</v>
      </c>
      <c r="R24" s="140">
        <v>2</v>
      </c>
      <c r="S24" s="140">
        <v>2</v>
      </c>
      <c r="T24" s="136">
        <v>187208</v>
      </c>
      <c r="U24" s="136">
        <v>24170</v>
      </c>
      <c r="V24" s="140">
        <v>0</v>
      </c>
      <c r="W24" s="140">
        <v>0</v>
      </c>
      <c r="X24" s="136">
        <v>0</v>
      </c>
      <c r="Y24" s="136">
        <v>0</v>
      </c>
      <c r="Z24" s="140">
        <v>0</v>
      </c>
      <c r="AA24" s="140">
        <v>0</v>
      </c>
      <c r="AB24" s="136">
        <v>0</v>
      </c>
      <c r="AC24" s="136">
        <v>0</v>
      </c>
      <c r="AD24" s="140">
        <v>0</v>
      </c>
      <c r="AE24" s="140">
        <v>0</v>
      </c>
      <c r="AF24" s="136">
        <v>0</v>
      </c>
      <c r="AG24" s="136">
        <v>0</v>
      </c>
      <c r="AH24" s="140">
        <v>0</v>
      </c>
      <c r="AI24" s="140">
        <v>0</v>
      </c>
      <c r="AJ24" s="136">
        <v>0</v>
      </c>
      <c r="AK24" s="136">
        <v>0</v>
      </c>
      <c r="AL24" s="140">
        <v>0</v>
      </c>
      <c r="AM24" s="140">
        <v>0</v>
      </c>
      <c r="AN24" s="136">
        <v>0</v>
      </c>
      <c r="AO24" s="136">
        <v>0</v>
      </c>
      <c r="AP24" s="140">
        <v>0</v>
      </c>
      <c r="AQ24" s="140">
        <v>0</v>
      </c>
      <c r="AR24" s="136">
        <v>0</v>
      </c>
      <c r="AS24" s="136">
        <v>0</v>
      </c>
      <c r="AT24" s="140">
        <v>0</v>
      </c>
      <c r="AU24" s="140">
        <v>0</v>
      </c>
      <c r="AV24" s="136">
        <v>0</v>
      </c>
      <c r="AW24" s="136">
        <v>0</v>
      </c>
      <c r="AX24" s="140">
        <v>0</v>
      </c>
      <c r="AY24" s="140">
        <v>0</v>
      </c>
      <c r="AZ24" s="136">
        <v>0</v>
      </c>
      <c r="BA24" s="136">
        <v>0</v>
      </c>
      <c r="BB24" s="140">
        <v>0</v>
      </c>
      <c r="BC24" s="140">
        <v>0</v>
      </c>
      <c r="BD24" s="136">
        <v>0</v>
      </c>
      <c r="BE24" s="136">
        <v>0</v>
      </c>
      <c r="BF24" s="140">
        <v>0</v>
      </c>
      <c r="BG24" s="140">
        <v>0</v>
      </c>
      <c r="BH24" s="136">
        <v>0</v>
      </c>
      <c r="BI24" s="136">
        <v>0</v>
      </c>
      <c r="BJ24" s="140">
        <v>0</v>
      </c>
      <c r="BK24" s="140">
        <v>0</v>
      </c>
      <c r="BL24" s="136">
        <v>0</v>
      </c>
      <c r="BM24" s="136">
        <v>0</v>
      </c>
      <c r="BN24" s="140">
        <v>0</v>
      </c>
      <c r="BO24" s="140">
        <v>0</v>
      </c>
      <c r="BP24" s="136">
        <v>0</v>
      </c>
      <c r="BQ24" s="136">
        <v>0</v>
      </c>
      <c r="BR24" s="140">
        <v>0</v>
      </c>
      <c r="BS24" s="140">
        <v>0</v>
      </c>
      <c r="BT24" s="136">
        <v>0</v>
      </c>
      <c r="BU24" s="136">
        <v>0</v>
      </c>
      <c r="BV24" s="140">
        <v>0</v>
      </c>
      <c r="BW24" s="140">
        <v>0</v>
      </c>
      <c r="BX24" s="136">
        <v>0</v>
      </c>
      <c r="BY24" s="136">
        <v>0</v>
      </c>
      <c r="BZ24" s="140">
        <v>0</v>
      </c>
      <c r="CA24" s="140">
        <v>0</v>
      </c>
      <c r="CB24" s="136">
        <v>0</v>
      </c>
      <c r="CC24" s="136">
        <v>0</v>
      </c>
      <c r="CD24" s="140">
        <v>0</v>
      </c>
      <c r="CE24" s="140">
        <v>0</v>
      </c>
      <c r="CF24" s="136">
        <v>0</v>
      </c>
      <c r="CG24" s="136">
        <v>0</v>
      </c>
      <c r="CH24" s="140">
        <v>0</v>
      </c>
      <c r="CI24" s="140">
        <v>0</v>
      </c>
      <c r="CJ24" s="136">
        <v>0</v>
      </c>
      <c r="CK24" s="136">
        <v>0</v>
      </c>
      <c r="CL24" s="140">
        <v>0</v>
      </c>
      <c r="CM24" s="140">
        <v>0</v>
      </c>
      <c r="CN24" s="136">
        <v>0</v>
      </c>
      <c r="CO24" s="136">
        <v>0</v>
      </c>
      <c r="CP24" s="140">
        <v>0</v>
      </c>
      <c r="CQ24" s="140">
        <v>0</v>
      </c>
      <c r="CR24" s="136">
        <v>0</v>
      </c>
      <c r="CS24" s="136">
        <v>0</v>
      </c>
      <c r="CT24" s="140">
        <v>0</v>
      </c>
      <c r="CU24" s="140">
        <v>0</v>
      </c>
      <c r="CV24" s="136">
        <v>0</v>
      </c>
      <c r="CW24" s="136">
        <v>0</v>
      </c>
      <c r="CX24" s="140">
        <v>0</v>
      </c>
      <c r="CY24" s="140">
        <v>0</v>
      </c>
      <c r="CZ24" s="136">
        <v>0</v>
      </c>
      <c r="DA24" s="136">
        <v>0</v>
      </c>
      <c r="DB24" s="140">
        <v>0</v>
      </c>
      <c r="DC24" s="140">
        <v>0</v>
      </c>
      <c r="DD24" s="136">
        <v>0</v>
      </c>
      <c r="DE24" s="136">
        <v>0</v>
      </c>
      <c r="DF24" s="140">
        <v>0</v>
      </c>
      <c r="DG24" s="140">
        <v>0</v>
      </c>
      <c r="DH24" s="136">
        <v>0</v>
      </c>
      <c r="DI24" s="136">
        <v>0</v>
      </c>
      <c r="DJ24" s="140">
        <v>0</v>
      </c>
      <c r="DK24" s="140">
        <v>0</v>
      </c>
      <c r="DL24" s="136">
        <v>0</v>
      </c>
      <c r="DM24" s="136">
        <v>0</v>
      </c>
      <c r="DN24" s="140">
        <v>0</v>
      </c>
      <c r="DO24" s="140">
        <v>0</v>
      </c>
      <c r="DP24" s="136">
        <v>0</v>
      </c>
      <c r="DQ24" s="136">
        <v>0</v>
      </c>
      <c r="DR24" s="140">
        <v>0</v>
      </c>
      <c r="DS24" s="140">
        <v>0</v>
      </c>
      <c r="DT24" s="136">
        <v>0</v>
      </c>
      <c r="DU24" s="136">
        <v>0</v>
      </c>
    </row>
    <row r="25" spans="1:125" s="139" customFormat="1" ht="12" customHeight="1">
      <c r="A25" s="134" t="s">
        <v>355</v>
      </c>
      <c r="B25" s="134">
        <v>19000</v>
      </c>
      <c r="C25" s="134" t="s">
        <v>288</v>
      </c>
      <c r="D25" s="136">
        <f t="shared" si="0"/>
        <v>2653273</v>
      </c>
      <c r="E25" s="136">
        <f t="shared" si="1"/>
        <v>694110</v>
      </c>
      <c r="F25" s="140">
        <v>9</v>
      </c>
      <c r="G25" s="140">
        <v>9</v>
      </c>
      <c r="H25" s="136">
        <v>1005191</v>
      </c>
      <c r="I25" s="136">
        <v>338351</v>
      </c>
      <c r="J25" s="140">
        <v>9</v>
      </c>
      <c r="K25" s="140">
        <v>9</v>
      </c>
      <c r="L25" s="136">
        <v>785977</v>
      </c>
      <c r="M25" s="136">
        <v>160681</v>
      </c>
      <c r="N25" s="140">
        <v>7</v>
      </c>
      <c r="O25" s="140">
        <v>7</v>
      </c>
      <c r="P25" s="136">
        <v>567981</v>
      </c>
      <c r="Q25" s="136">
        <v>156162</v>
      </c>
      <c r="R25" s="140">
        <v>3</v>
      </c>
      <c r="S25" s="140">
        <v>3</v>
      </c>
      <c r="T25" s="136">
        <v>123250</v>
      </c>
      <c r="U25" s="136">
        <v>38916</v>
      </c>
      <c r="V25" s="140">
        <v>1</v>
      </c>
      <c r="W25" s="140">
        <v>1</v>
      </c>
      <c r="X25" s="136">
        <v>87794</v>
      </c>
      <c r="Y25" s="136">
        <v>0</v>
      </c>
      <c r="Z25" s="140">
        <v>1</v>
      </c>
      <c r="AA25" s="140">
        <v>1</v>
      </c>
      <c r="AB25" s="136">
        <v>83080</v>
      </c>
      <c r="AC25" s="136">
        <v>0</v>
      </c>
      <c r="AD25" s="140">
        <v>0</v>
      </c>
      <c r="AE25" s="140">
        <v>0</v>
      </c>
      <c r="AF25" s="136">
        <v>0</v>
      </c>
      <c r="AG25" s="136">
        <v>0</v>
      </c>
      <c r="AH25" s="140">
        <v>0</v>
      </c>
      <c r="AI25" s="140">
        <v>0</v>
      </c>
      <c r="AJ25" s="136">
        <v>0</v>
      </c>
      <c r="AK25" s="136">
        <v>0</v>
      </c>
      <c r="AL25" s="140">
        <v>0</v>
      </c>
      <c r="AM25" s="140">
        <v>0</v>
      </c>
      <c r="AN25" s="136">
        <v>0</v>
      </c>
      <c r="AO25" s="136">
        <v>0</v>
      </c>
      <c r="AP25" s="140">
        <v>0</v>
      </c>
      <c r="AQ25" s="140">
        <v>0</v>
      </c>
      <c r="AR25" s="136">
        <v>0</v>
      </c>
      <c r="AS25" s="136">
        <v>0</v>
      </c>
      <c r="AT25" s="140">
        <v>0</v>
      </c>
      <c r="AU25" s="140">
        <v>0</v>
      </c>
      <c r="AV25" s="136">
        <v>0</v>
      </c>
      <c r="AW25" s="136">
        <v>0</v>
      </c>
      <c r="AX25" s="140">
        <v>0</v>
      </c>
      <c r="AY25" s="140">
        <v>0</v>
      </c>
      <c r="AZ25" s="136">
        <v>0</v>
      </c>
      <c r="BA25" s="136">
        <v>0</v>
      </c>
      <c r="BB25" s="140">
        <v>0</v>
      </c>
      <c r="BC25" s="140">
        <v>0</v>
      </c>
      <c r="BD25" s="136">
        <v>0</v>
      </c>
      <c r="BE25" s="136">
        <v>0</v>
      </c>
      <c r="BF25" s="140">
        <v>0</v>
      </c>
      <c r="BG25" s="140">
        <v>0</v>
      </c>
      <c r="BH25" s="136">
        <v>0</v>
      </c>
      <c r="BI25" s="136">
        <v>0</v>
      </c>
      <c r="BJ25" s="140">
        <v>0</v>
      </c>
      <c r="BK25" s="140">
        <v>0</v>
      </c>
      <c r="BL25" s="136">
        <v>0</v>
      </c>
      <c r="BM25" s="136">
        <v>0</v>
      </c>
      <c r="BN25" s="140">
        <v>0</v>
      </c>
      <c r="BO25" s="140">
        <v>0</v>
      </c>
      <c r="BP25" s="136">
        <v>0</v>
      </c>
      <c r="BQ25" s="136">
        <v>0</v>
      </c>
      <c r="BR25" s="140">
        <v>0</v>
      </c>
      <c r="BS25" s="140">
        <v>0</v>
      </c>
      <c r="BT25" s="136">
        <v>0</v>
      </c>
      <c r="BU25" s="136">
        <v>0</v>
      </c>
      <c r="BV25" s="140">
        <v>0</v>
      </c>
      <c r="BW25" s="140">
        <v>0</v>
      </c>
      <c r="BX25" s="136">
        <v>0</v>
      </c>
      <c r="BY25" s="136">
        <v>0</v>
      </c>
      <c r="BZ25" s="140">
        <v>0</v>
      </c>
      <c r="CA25" s="140">
        <v>0</v>
      </c>
      <c r="CB25" s="136">
        <v>0</v>
      </c>
      <c r="CC25" s="136">
        <v>0</v>
      </c>
      <c r="CD25" s="140">
        <v>0</v>
      </c>
      <c r="CE25" s="140">
        <v>0</v>
      </c>
      <c r="CF25" s="136">
        <v>0</v>
      </c>
      <c r="CG25" s="136">
        <v>0</v>
      </c>
      <c r="CH25" s="140">
        <v>0</v>
      </c>
      <c r="CI25" s="140">
        <v>0</v>
      </c>
      <c r="CJ25" s="136">
        <v>0</v>
      </c>
      <c r="CK25" s="136">
        <v>0</v>
      </c>
      <c r="CL25" s="140">
        <v>0</v>
      </c>
      <c r="CM25" s="140">
        <v>0</v>
      </c>
      <c r="CN25" s="136">
        <v>0</v>
      </c>
      <c r="CO25" s="136">
        <v>0</v>
      </c>
      <c r="CP25" s="140">
        <v>0</v>
      </c>
      <c r="CQ25" s="140">
        <v>0</v>
      </c>
      <c r="CR25" s="136">
        <v>0</v>
      </c>
      <c r="CS25" s="136">
        <v>0</v>
      </c>
      <c r="CT25" s="140">
        <v>0</v>
      </c>
      <c r="CU25" s="140">
        <v>0</v>
      </c>
      <c r="CV25" s="136">
        <v>0</v>
      </c>
      <c r="CW25" s="136">
        <v>0</v>
      </c>
      <c r="CX25" s="140">
        <v>0</v>
      </c>
      <c r="CY25" s="140">
        <v>0</v>
      </c>
      <c r="CZ25" s="136">
        <v>0</v>
      </c>
      <c r="DA25" s="136">
        <v>0</v>
      </c>
      <c r="DB25" s="140">
        <v>0</v>
      </c>
      <c r="DC25" s="140">
        <v>0</v>
      </c>
      <c r="DD25" s="136">
        <v>0</v>
      </c>
      <c r="DE25" s="136">
        <v>0</v>
      </c>
      <c r="DF25" s="140">
        <v>0</v>
      </c>
      <c r="DG25" s="140">
        <v>0</v>
      </c>
      <c r="DH25" s="136">
        <v>0</v>
      </c>
      <c r="DI25" s="136">
        <v>0</v>
      </c>
      <c r="DJ25" s="140">
        <v>0</v>
      </c>
      <c r="DK25" s="140">
        <v>0</v>
      </c>
      <c r="DL25" s="136">
        <v>0</v>
      </c>
      <c r="DM25" s="136">
        <v>0</v>
      </c>
      <c r="DN25" s="140">
        <v>0</v>
      </c>
      <c r="DO25" s="140">
        <v>0</v>
      </c>
      <c r="DP25" s="136">
        <v>0</v>
      </c>
      <c r="DQ25" s="136">
        <v>0</v>
      </c>
      <c r="DR25" s="140">
        <v>0</v>
      </c>
      <c r="DS25" s="140">
        <v>0</v>
      </c>
      <c r="DT25" s="136">
        <v>0</v>
      </c>
      <c r="DU25" s="136">
        <v>0</v>
      </c>
    </row>
    <row r="26" spans="1:125" s="139" customFormat="1" ht="12" customHeight="1">
      <c r="A26" s="134" t="s">
        <v>318</v>
      </c>
      <c r="B26" s="134">
        <v>20000</v>
      </c>
      <c r="C26" s="134" t="s">
        <v>288</v>
      </c>
      <c r="D26" s="136">
        <f t="shared" si="0"/>
        <v>5558837</v>
      </c>
      <c r="E26" s="136">
        <f t="shared" si="1"/>
        <v>2718118</v>
      </c>
      <c r="F26" s="140">
        <v>30</v>
      </c>
      <c r="G26" s="140">
        <v>30</v>
      </c>
      <c r="H26" s="136">
        <v>3482074</v>
      </c>
      <c r="I26" s="136">
        <v>1648129</v>
      </c>
      <c r="J26" s="140">
        <v>30</v>
      </c>
      <c r="K26" s="140">
        <v>30</v>
      </c>
      <c r="L26" s="136">
        <v>1100427</v>
      </c>
      <c r="M26" s="136">
        <v>548803</v>
      </c>
      <c r="N26" s="140">
        <v>19</v>
      </c>
      <c r="O26" s="140">
        <v>19</v>
      </c>
      <c r="P26" s="136">
        <v>450687</v>
      </c>
      <c r="Q26" s="136">
        <v>342036</v>
      </c>
      <c r="R26" s="140">
        <v>11</v>
      </c>
      <c r="S26" s="140">
        <v>11</v>
      </c>
      <c r="T26" s="136">
        <v>170912</v>
      </c>
      <c r="U26" s="136">
        <v>117138</v>
      </c>
      <c r="V26" s="140">
        <v>8</v>
      </c>
      <c r="W26" s="140">
        <v>8</v>
      </c>
      <c r="X26" s="136">
        <v>130143</v>
      </c>
      <c r="Y26" s="136">
        <v>21216</v>
      </c>
      <c r="Z26" s="140">
        <v>5</v>
      </c>
      <c r="AA26" s="140">
        <v>5</v>
      </c>
      <c r="AB26" s="136">
        <v>113830</v>
      </c>
      <c r="AC26" s="136">
        <v>20508</v>
      </c>
      <c r="AD26" s="140">
        <v>3</v>
      </c>
      <c r="AE26" s="140">
        <v>3</v>
      </c>
      <c r="AF26" s="136">
        <v>22289</v>
      </c>
      <c r="AG26" s="136">
        <v>0</v>
      </c>
      <c r="AH26" s="140">
        <v>2</v>
      </c>
      <c r="AI26" s="140">
        <v>2</v>
      </c>
      <c r="AJ26" s="136">
        <v>29647</v>
      </c>
      <c r="AK26" s="136">
        <v>0</v>
      </c>
      <c r="AL26" s="140">
        <v>1</v>
      </c>
      <c r="AM26" s="140">
        <v>1</v>
      </c>
      <c r="AN26" s="136">
        <v>9197</v>
      </c>
      <c r="AO26" s="136">
        <v>0</v>
      </c>
      <c r="AP26" s="140">
        <v>1</v>
      </c>
      <c r="AQ26" s="140">
        <v>1</v>
      </c>
      <c r="AR26" s="136">
        <v>7582</v>
      </c>
      <c r="AS26" s="136">
        <v>0</v>
      </c>
      <c r="AT26" s="140">
        <v>1</v>
      </c>
      <c r="AU26" s="140">
        <v>1</v>
      </c>
      <c r="AV26" s="136">
        <v>17985</v>
      </c>
      <c r="AW26" s="136">
        <v>7170</v>
      </c>
      <c r="AX26" s="140">
        <v>1</v>
      </c>
      <c r="AY26" s="140">
        <v>1</v>
      </c>
      <c r="AZ26" s="136">
        <v>16845</v>
      </c>
      <c r="BA26" s="136">
        <v>7803</v>
      </c>
      <c r="BB26" s="140">
        <v>1</v>
      </c>
      <c r="BC26" s="140">
        <v>1</v>
      </c>
      <c r="BD26" s="136">
        <v>7219</v>
      </c>
      <c r="BE26" s="136">
        <v>5315</v>
      </c>
      <c r="BF26" s="140">
        <v>0</v>
      </c>
      <c r="BG26" s="140">
        <v>0</v>
      </c>
      <c r="BH26" s="136">
        <v>0</v>
      </c>
      <c r="BI26" s="136">
        <v>0</v>
      </c>
      <c r="BJ26" s="140">
        <v>0</v>
      </c>
      <c r="BK26" s="140">
        <v>0</v>
      </c>
      <c r="BL26" s="136">
        <v>0</v>
      </c>
      <c r="BM26" s="136">
        <v>0</v>
      </c>
      <c r="BN26" s="140">
        <v>0</v>
      </c>
      <c r="BO26" s="140">
        <v>0</v>
      </c>
      <c r="BP26" s="136">
        <v>0</v>
      </c>
      <c r="BQ26" s="136">
        <v>0</v>
      </c>
      <c r="BR26" s="140">
        <v>0</v>
      </c>
      <c r="BS26" s="140">
        <v>0</v>
      </c>
      <c r="BT26" s="136">
        <v>0</v>
      </c>
      <c r="BU26" s="136">
        <v>0</v>
      </c>
      <c r="BV26" s="140">
        <v>0</v>
      </c>
      <c r="BW26" s="140">
        <v>0</v>
      </c>
      <c r="BX26" s="136">
        <v>0</v>
      </c>
      <c r="BY26" s="136">
        <v>0</v>
      </c>
      <c r="BZ26" s="140">
        <v>0</v>
      </c>
      <c r="CA26" s="140">
        <v>0</v>
      </c>
      <c r="CB26" s="136">
        <v>0</v>
      </c>
      <c r="CC26" s="136">
        <v>0</v>
      </c>
      <c r="CD26" s="140">
        <v>0</v>
      </c>
      <c r="CE26" s="140">
        <v>0</v>
      </c>
      <c r="CF26" s="136">
        <v>0</v>
      </c>
      <c r="CG26" s="136">
        <v>0</v>
      </c>
      <c r="CH26" s="140">
        <v>0</v>
      </c>
      <c r="CI26" s="140">
        <v>0</v>
      </c>
      <c r="CJ26" s="136">
        <v>0</v>
      </c>
      <c r="CK26" s="136">
        <v>0</v>
      </c>
      <c r="CL26" s="140">
        <v>0</v>
      </c>
      <c r="CM26" s="140">
        <v>0</v>
      </c>
      <c r="CN26" s="136">
        <v>0</v>
      </c>
      <c r="CO26" s="136">
        <v>0</v>
      </c>
      <c r="CP26" s="140">
        <v>0</v>
      </c>
      <c r="CQ26" s="140">
        <v>0</v>
      </c>
      <c r="CR26" s="136">
        <v>0</v>
      </c>
      <c r="CS26" s="136">
        <v>0</v>
      </c>
      <c r="CT26" s="140">
        <v>0</v>
      </c>
      <c r="CU26" s="140">
        <v>0</v>
      </c>
      <c r="CV26" s="136">
        <v>0</v>
      </c>
      <c r="CW26" s="136">
        <v>0</v>
      </c>
      <c r="CX26" s="140">
        <v>0</v>
      </c>
      <c r="CY26" s="140">
        <v>0</v>
      </c>
      <c r="CZ26" s="136">
        <v>0</v>
      </c>
      <c r="DA26" s="136">
        <v>0</v>
      </c>
      <c r="DB26" s="140">
        <v>0</v>
      </c>
      <c r="DC26" s="140">
        <v>0</v>
      </c>
      <c r="DD26" s="136">
        <v>0</v>
      </c>
      <c r="DE26" s="136">
        <v>0</v>
      </c>
      <c r="DF26" s="140">
        <v>0</v>
      </c>
      <c r="DG26" s="140">
        <v>0</v>
      </c>
      <c r="DH26" s="136">
        <v>0</v>
      </c>
      <c r="DI26" s="136">
        <v>0</v>
      </c>
      <c r="DJ26" s="140">
        <v>0</v>
      </c>
      <c r="DK26" s="140">
        <v>0</v>
      </c>
      <c r="DL26" s="136">
        <v>0</v>
      </c>
      <c r="DM26" s="136">
        <v>0</v>
      </c>
      <c r="DN26" s="140">
        <v>0</v>
      </c>
      <c r="DO26" s="140">
        <v>0</v>
      </c>
      <c r="DP26" s="136">
        <v>0</v>
      </c>
      <c r="DQ26" s="136">
        <v>0</v>
      </c>
      <c r="DR26" s="140">
        <v>0</v>
      </c>
      <c r="DS26" s="140">
        <v>0</v>
      </c>
      <c r="DT26" s="136">
        <v>0</v>
      </c>
      <c r="DU26" s="136">
        <v>0</v>
      </c>
    </row>
    <row r="27" spans="1:125" s="139" customFormat="1" ht="12" customHeight="1">
      <c r="A27" s="134" t="s">
        <v>476</v>
      </c>
      <c r="B27" s="134">
        <v>21000</v>
      </c>
      <c r="C27" s="134" t="s">
        <v>477</v>
      </c>
      <c r="D27" s="136">
        <f t="shared" si="0"/>
        <v>4921394</v>
      </c>
      <c r="E27" s="136">
        <f t="shared" si="1"/>
        <v>1491399</v>
      </c>
      <c r="F27" s="140">
        <v>9</v>
      </c>
      <c r="G27" s="140">
        <v>9</v>
      </c>
      <c r="H27" s="136">
        <v>1534200</v>
      </c>
      <c r="I27" s="136">
        <v>625880</v>
      </c>
      <c r="J27" s="140">
        <v>9</v>
      </c>
      <c r="K27" s="140">
        <v>9</v>
      </c>
      <c r="L27" s="136">
        <v>1703066</v>
      </c>
      <c r="M27" s="136">
        <v>365994</v>
      </c>
      <c r="N27" s="140">
        <v>7</v>
      </c>
      <c r="O27" s="140">
        <v>7</v>
      </c>
      <c r="P27" s="136">
        <v>509102</v>
      </c>
      <c r="Q27" s="136">
        <v>65833</v>
      </c>
      <c r="R27" s="140">
        <v>5</v>
      </c>
      <c r="S27" s="140">
        <v>5</v>
      </c>
      <c r="T27" s="136">
        <v>400305</v>
      </c>
      <c r="U27" s="136">
        <v>84120</v>
      </c>
      <c r="V27" s="140">
        <v>5</v>
      </c>
      <c r="W27" s="140">
        <v>5</v>
      </c>
      <c r="X27" s="136">
        <v>98871</v>
      </c>
      <c r="Y27" s="136">
        <v>34634</v>
      </c>
      <c r="Z27" s="140">
        <v>4</v>
      </c>
      <c r="AA27" s="140">
        <v>4</v>
      </c>
      <c r="AB27" s="136">
        <v>101008</v>
      </c>
      <c r="AC27" s="136">
        <v>33383</v>
      </c>
      <c r="AD27" s="140">
        <v>4</v>
      </c>
      <c r="AE27" s="140">
        <v>4</v>
      </c>
      <c r="AF27" s="136">
        <v>140898</v>
      </c>
      <c r="AG27" s="136">
        <v>84673</v>
      </c>
      <c r="AH27" s="140">
        <v>4</v>
      </c>
      <c r="AI27" s="140">
        <v>4</v>
      </c>
      <c r="AJ27" s="136">
        <v>150794</v>
      </c>
      <c r="AK27" s="136">
        <v>89262</v>
      </c>
      <c r="AL27" s="140">
        <v>3</v>
      </c>
      <c r="AM27" s="140">
        <v>3</v>
      </c>
      <c r="AN27" s="136">
        <v>80940</v>
      </c>
      <c r="AO27" s="136">
        <v>63979</v>
      </c>
      <c r="AP27" s="140">
        <v>2</v>
      </c>
      <c r="AQ27" s="140">
        <v>2</v>
      </c>
      <c r="AR27" s="136">
        <v>202210</v>
      </c>
      <c r="AS27" s="136">
        <v>43641</v>
      </c>
      <c r="AT27" s="140">
        <v>0</v>
      </c>
      <c r="AU27" s="140">
        <v>0</v>
      </c>
      <c r="AV27" s="136">
        <v>0</v>
      </c>
      <c r="AW27" s="136">
        <v>0</v>
      </c>
      <c r="AX27" s="140">
        <v>0</v>
      </c>
      <c r="AY27" s="140">
        <v>0</v>
      </c>
      <c r="AZ27" s="136">
        <v>0</v>
      </c>
      <c r="BA27" s="136">
        <v>0</v>
      </c>
      <c r="BB27" s="140">
        <v>0</v>
      </c>
      <c r="BC27" s="140">
        <v>0</v>
      </c>
      <c r="BD27" s="136">
        <v>0</v>
      </c>
      <c r="BE27" s="136">
        <v>0</v>
      </c>
      <c r="BF27" s="140">
        <v>0</v>
      </c>
      <c r="BG27" s="140">
        <v>0</v>
      </c>
      <c r="BH27" s="136">
        <v>0</v>
      </c>
      <c r="BI27" s="136">
        <v>0</v>
      </c>
      <c r="BJ27" s="140">
        <v>0</v>
      </c>
      <c r="BK27" s="140">
        <v>0</v>
      </c>
      <c r="BL27" s="136">
        <v>0</v>
      </c>
      <c r="BM27" s="136">
        <v>0</v>
      </c>
      <c r="BN27" s="140">
        <v>0</v>
      </c>
      <c r="BO27" s="140">
        <v>0</v>
      </c>
      <c r="BP27" s="136">
        <v>0</v>
      </c>
      <c r="BQ27" s="136">
        <v>0</v>
      </c>
      <c r="BR27" s="140">
        <v>0</v>
      </c>
      <c r="BS27" s="140">
        <v>0</v>
      </c>
      <c r="BT27" s="136">
        <v>0</v>
      </c>
      <c r="BU27" s="136">
        <v>0</v>
      </c>
      <c r="BV27" s="140">
        <v>0</v>
      </c>
      <c r="BW27" s="140">
        <v>0</v>
      </c>
      <c r="BX27" s="136">
        <v>0</v>
      </c>
      <c r="BY27" s="136">
        <v>0</v>
      </c>
      <c r="BZ27" s="140">
        <v>0</v>
      </c>
      <c r="CA27" s="140">
        <v>0</v>
      </c>
      <c r="CB27" s="136">
        <v>0</v>
      </c>
      <c r="CC27" s="136">
        <v>0</v>
      </c>
      <c r="CD27" s="140">
        <v>0</v>
      </c>
      <c r="CE27" s="140">
        <v>0</v>
      </c>
      <c r="CF27" s="136">
        <v>0</v>
      </c>
      <c r="CG27" s="136">
        <v>0</v>
      </c>
      <c r="CH27" s="140">
        <v>0</v>
      </c>
      <c r="CI27" s="140">
        <v>0</v>
      </c>
      <c r="CJ27" s="136">
        <v>0</v>
      </c>
      <c r="CK27" s="136">
        <v>0</v>
      </c>
      <c r="CL27" s="140">
        <v>0</v>
      </c>
      <c r="CM27" s="140">
        <v>0</v>
      </c>
      <c r="CN27" s="136">
        <v>0</v>
      </c>
      <c r="CO27" s="136">
        <v>0</v>
      </c>
      <c r="CP27" s="140">
        <v>0</v>
      </c>
      <c r="CQ27" s="140">
        <v>0</v>
      </c>
      <c r="CR27" s="136">
        <v>0</v>
      </c>
      <c r="CS27" s="136">
        <v>0</v>
      </c>
      <c r="CT27" s="140">
        <v>0</v>
      </c>
      <c r="CU27" s="140">
        <v>0</v>
      </c>
      <c r="CV27" s="136">
        <v>0</v>
      </c>
      <c r="CW27" s="136">
        <v>0</v>
      </c>
      <c r="CX27" s="140">
        <v>0</v>
      </c>
      <c r="CY27" s="140">
        <v>0</v>
      </c>
      <c r="CZ27" s="136">
        <v>0</v>
      </c>
      <c r="DA27" s="136">
        <v>0</v>
      </c>
      <c r="DB27" s="140">
        <v>0</v>
      </c>
      <c r="DC27" s="140">
        <v>0</v>
      </c>
      <c r="DD27" s="136">
        <v>0</v>
      </c>
      <c r="DE27" s="136">
        <v>0</v>
      </c>
      <c r="DF27" s="140">
        <v>0</v>
      </c>
      <c r="DG27" s="140">
        <v>0</v>
      </c>
      <c r="DH27" s="136">
        <v>0</v>
      </c>
      <c r="DI27" s="136">
        <v>0</v>
      </c>
      <c r="DJ27" s="140">
        <v>0</v>
      </c>
      <c r="DK27" s="140">
        <v>0</v>
      </c>
      <c r="DL27" s="136">
        <v>0</v>
      </c>
      <c r="DM27" s="136">
        <v>0</v>
      </c>
      <c r="DN27" s="140">
        <v>0</v>
      </c>
      <c r="DO27" s="140">
        <v>0</v>
      </c>
      <c r="DP27" s="136">
        <v>0</v>
      </c>
      <c r="DQ27" s="136">
        <v>0</v>
      </c>
      <c r="DR27" s="140">
        <v>0</v>
      </c>
      <c r="DS27" s="140">
        <v>0</v>
      </c>
      <c r="DT27" s="136">
        <v>0</v>
      </c>
      <c r="DU27" s="136">
        <v>0</v>
      </c>
    </row>
    <row r="28" spans="1:125" s="139" customFormat="1" ht="12" customHeight="1">
      <c r="A28" s="134" t="s">
        <v>321</v>
      </c>
      <c r="B28" s="134">
        <v>22000</v>
      </c>
      <c r="C28" s="134" t="s">
        <v>288</v>
      </c>
      <c r="D28" s="136">
        <f t="shared" si="0"/>
        <v>6028104</v>
      </c>
      <c r="E28" s="136">
        <f t="shared" si="1"/>
        <v>2205017</v>
      </c>
      <c r="F28" s="140">
        <v>14</v>
      </c>
      <c r="G28" s="140">
        <v>14</v>
      </c>
      <c r="H28" s="136">
        <v>3942456</v>
      </c>
      <c r="I28" s="136">
        <v>1214456</v>
      </c>
      <c r="J28" s="140">
        <v>14</v>
      </c>
      <c r="K28" s="140">
        <v>14</v>
      </c>
      <c r="L28" s="136">
        <v>2058345</v>
      </c>
      <c r="M28" s="136">
        <v>818940</v>
      </c>
      <c r="N28" s="140">
        <v>2</v>
      </c>
      <c r="O28" s="140">
        <v>2</v>
      </c>
      <c r="P28" s="136">
        <v>27303</v>
      </c>
      <c r="Q28" s="136">
        <v>111948</v>
      </c>
      <c r="R28" s="140">
        <v>1</v>
      </c>
      <c r="S28" s="140">
        <v>1</v>
      </c>
      <c r="T28" s="136">
        <v>0</v>
      </c>
      <c r="U28" s="136">
        <v>59673</v>
      </c>
      <c r="V28" s="140">
        <v>0</v>
      </c>
      <c r="W28" s="140">
        <v>0</v>
      </c>
      <c r="X28" s="136">
        <v>0</v>
      </c>
      <c r="Y28" s="136">
        <v>0</v>
      </c>
      <c r="Z28" s="140">
        <v>0</v>
      </c>
      <c r="AA28" s="140">
        <v>0</v>
      </c>
      <c r="AB28" s="136">
        <v>0</v>
      </c>
      <c r="AC28" s="136">
        <v>0</v>
      </c>
      <c r="AD28" s="140">
        <v>0</v>
      </c>
      <c r="AE28" s="140">
        <v>0</v>
      </c>
      <c r="AF28" s="136">
        <v>0</v>
      </c>
      <c r="AG28" s="136">
        <v>0</v>
      </c>
      <c r="AH28" s="140">
        <v>0</v>
      </c>
      <c r="AI28" s="140">
        <v>0</v>
      </c>
      <c r="AJ28" s="136">
        <v>0</v>
      </c>
      <c r="AK28" s="136">
        <v>0</v>
      </c>
      <c r="AL28" s="140">
        <v>0</v>
      </c>
      <c r="AM28" s="140">
        <v>0</v>
      </c>
      <c r="AN28" s="136">
        <v>0</v>
      </c>
      <c r="AO28" s="136">
        <v>0</v>
      </c>
      <c r="AP28" s="140">
        <v>0</v>
      </c>
      <c r="AQ28" s="140">
        <v>0</v>
      </c>
      <c r="AR28" s="136">
        <v>0</v>
      </c>
      <c r="AS28" s="136">
        <v>0</v>
      </c>
      <c r="AT28" s="140">
        <v>0</v>
      </c>
      <c r="AU28" s="140">
        <v>0</v>
      </c>
      <c r="AV28" s="136">
        <v>0</v>
      </c>
      <c r="AW28" s="136">
        <v>0</v>
      </c>
      <c r="AX28" s="140">
        <v>0</v>
      </c>
      <c r="AY28" s="140">
        <v>0</v>
      </c>
      <c r="AZ28" s="136">
        <v>0</v>
      </c>
      <c r="BA28" s="136">
        <v>0</v>
      </c>
      <c r="BB28" s="140">
        <v>0</v>
      </c>
      <c r="BC28" s="140">
        <v>0</v>
      </c>
      <c r="BD28" s="136">
        <v>0</v>
      </c>
      <c r="BE28" s="136">
        <v>0</v>
      </c>
      <c r="BF28" s="140">
        <v>0</v>
      </c>
      <c r="BG28" s="140">
        <v>0</v>
      </c>
      <c r="BH28" s="136">
        <v>0</v>
      </c>
      <c r="BI28" s="136">
        <v>0</v>
      </c>
      <c r="BJ28" s="140">
        <v>0</v>
      </c>
      <c r="BK28" s="140">
        <v>0</v>
      </c>
      <c r="BL28" s="136">
        <v>0</v>
      </c>
      <c r="BM28" s="136">
        <v>0</v>
      </c>
      <c r="BN28" s="140">
        <v>0</v>
      </c>
      <c r="BO28" s="140">
        <v>0</v>
      </c>
      <c r="BP28" s="136">
        <v>0</v>
      </c>
      <c r="BQ28" s="136">
        <v>0</v>
      </c>
      <c r="BR28" s="140">
        <v>0</v>
      </c>
      <c r="BS28" s="140">
        <v>0</v>
      </c>
      <c r="BT28" s="136">
        <v>0</v>
      </c>
      <c r="BU28" s="136">
        <v>0</v>
      </c>
      <c r="BV28" s="140">
        <v>0</v>
      </c>
      <c r="BW28" s="140">
        <v>0</v>
      </c>
      <c r="BX28" s="136">
        <v>0</v>
      </c>
      <c r="BY28" s="136">
        <v>0</v>
      </c>
      <c r="BZ28" s="140">
        <v>0</v>
      </c>
      <c r="CA28" s="140">
        <v>0</v>
      </c>
      <c r="CB28" s="136">
        <v>0</v>
      </c>
      <c r="CC28" s="136">
        <v>0</v>
      </c>
      <c r="CD28" s="140">
        <v>0</v>
      </c>
      <c r="CE28" s="140">
        <v>0</v>
      </c>
      <c r="CF28" s="136">
        <v>0</v>
      </c>
      <c r="CG28" s="136">
        <v>0</v>
      </c>
      <c r="CH28" s="140">
        <v>0</v>
      </c>
      <c r="CI28" s="140">
        <v>0</v>
      </c>
      <c r="CJ28" s="136">
        <v>0</v>
      </c>
      <c r="CK28" s="136">
        <v>0</v>
      </c>
      <c r="CL28" s="140">
        <v>0</v>
      </c>
      <c r="CM28" s="140">
        <v>0</v>
      </c>
      <c r="CN28" s="136">
        <v>0</v>
      </c>
      <c r="CO28" s="136">
        <v>0</v>
      </c>
      <c r="CP28" s="140">
        <v>0</v>
      </c>
      <c r="CQ28" s="140">
        <v>0</v>
      </c>
      <c r="CR28" s="136">
        <v>0</v>
      </c>
      <c r="CS28" s="136">
        <v>0</v>
      </c>
      <c r="CT28" s="140">
        <v>0</v>
      </c>
      <c r="CU28" s="140">
        <v>0</v>
      </c>
      <c r="CV28" s="136">
        <v>0</v>
      </c>
      <c r="CW28" s="136">
        <v>0</v>
      </c>
      <c r="CX28" s="140">
        <v>0</v>
      </c>
      <c r="CY28" s="140">
        <v>0</v>
      </c>
      <c r="CZ28" s="136">
        <v>0</v>
      </c>
      <c r="DA28" s="136">
        <v>0</v>
      </c>
      <c r="DB28" s="140">
        <v>0</v>
      </c>
      <c r="DC28" s="140">
        <v>0</v>
      </c>
      <c r="DD28" s="136">
        <v>0</v>
      </c>
      <c r="DE28" s="136">
        <v>0</v>
      </c>
      <c r="DF28" s="140">
        <v>0</v>
      </c>
      <c r="DG28" s="140">
        <v>0</v>
      </c>
      <c r="DH28" s="136">
        <v>0</v>
      </c>
      <c r="DI28" s="136">
        <v>0</v>
      </c>
      <c r="DJ28" s="140">
        <v>0</v>
      </c>
      <c r="DK28" s="140">
        <v>0</v>
      </c>
      <c r="DL28" s="136">
        <v>0</v>
      </c>
      <c r="DM28" s="136">
        <v>0</v>
      </c>
      <c r="DN28" s="140">
        <v>0</v>
      </c>
      <c r="DO28" s="140">
        <v>0</v>
      </c>
      <c r="DP28" s="136">
        <v>0</v>
      </c>
      <c r="DQ28" s="136">
        <v>0</v>
      </c>
      <c r="DR28" s="140">
        <v>0</v>
      </c>
      <c r="DS28" s="140">
        <v>0</v>
      </c>
      <c r="DT28" s="136">
        <v>0</v>
      </c>
      <c r="DU28" s="136">
        <v>0</v>
      </c>
    </row>
    <row r="29" spans="1:125" s="139" customFormat="1" ht="12" customHeight="1">
      <c r="A29" s="134" t="s">
        <v>486</v>
      </c>
      <c r="B29" s="134">
        <v>23000</v>
      </c>
      <c r="C29" s="134" t="s">
        <v>487</v>
      </c>
      <c r="D29" s="136">
        <f t="shared" si="0"/>
        <v>9492533</v>
      </c>
      <c r="E29" s="136">
        <f t="shared" si="1"/>
        <v>3676746</v>
      </c>
      <c r="F29" s="140">
        <v>20</v>
      </c>
      <c r="G29" s="140">
        <v>20</v>
      </c>
      <c r="H29" s="136">
        <v>5128921</v>
      </c>
      <c r="I29" s="136">
        <v>2056386</v>
      </c>
      <c r="J29" s="140">
        <v>20</v>
      </c>
      <c r="K29" s="140">
        <v>20</v>
      </c>
      <c r="L29" s="136">
        <v>2887033</v>
      </c>
      <c r="M29" s="136">
        <v>1070756</v>
      </c>
      <c r="N29" s="140">
        <v>8</v>
      </c>
      <c r="O29" s="140">
        <v>8</v>
      </c>
      <c r="P29" s="136">
        <v>888351</v>
      </c>
      <c r="Q29" s="136">
        <v>229019</v>
      </c>
      <c r="R29" s="140">
        <v>4</v>
      </c>
      <c r="S29" s="140">
        <v>4</v>
      </c>
      <c r="T29" s="136">
        <v>310886</v>
      </c>
      <c r="U29" s="136">
        <v>161205</v>
      </c>
      <c r="V29" s="140">
        <v>2</v>
      </c>
      <c r="W29" s="140">
        <v>2</v>
      </c>
      <c r="X29" s="136">
        <v>109891</v>
      </c>
      <c r="Y29" s="136">
        <v>93253</v>
      </c>
      <c r="Z29" s="140">
        <v>1</v>
      </c>
      <c r="AA29" s="140">
        <v>1</v>
      </c>
      <c r="AB29" s="136">
        <v>148518</v>
      </c>
      <c r="AC29" s="136">
        <v>49030</v>
      </c>
      <c r="AD29" s="140">
        <v>1</v>
      </c>
      <c r="AE29" s="140">
        <v>1</v>
      </c>
      <c r="AF29" s="136">
        <v>18933</v>
      </c>
      <c r="AG29" s="136">
        <v>17097</v>
      </c>
      <c r="AH29" s="140">
        <v>0</v>
      </c>
      <c r="AI29" s="140">
        <v>0</v>
      </c>
      <c r="AJ29" s="136">
        <v>0</v>
      </c>
      <c r="AK29" s="136">
        <v>0</v>
      </c>
      <c r="AL29" s="140">
        <v>0</v>
      </c>
      <c r="AM29" s="140">
        <v>0</v>
      </c>
      <c r="AN29" s="136">
        <v>0</v>
      </c>
      <c r="AO29" s="136">
        <v>0</v>
      </c>
      <c r="AP29" s="140">
        <v>0</v>
      </c>
      <c r="AQ29" s="140">
        <v>0</v>
      </c>
      <c r="AR29" s="136">
        <v>0</v>
      </c>
      <c r="AS29" s="136">
        <v>0</v>
      </c>
      <c r="AT29" s="140">
        <v>0</v>
      </c>
      <c r="AU29" s="140">
        <v>0</v>
      </c>
      <c r="AV29" s="136">
        <v>0</v>
      </c>
      <c r="AW29" s="136">
        <v>0</v>
      </c>
      <c r="AX29" s="140">
        <v>0</v>
      </c>
      <c r="AY29" s="140">
        <v>0</v>
      </c>
      <c r="AZ29" s="136">
        <v>0</v>
      </c>
      <c r="BA29" s="136">
        <v>0</v>
      </c>
      <c r="BB29" s="140">
        <v>0</v>
      </c>
      <c r="BC29" s="140">
        <v>0</v>
      </c>
      <c r="BD29" s="136">
        <v>0</v>
      </c>
      <c r="BE29" s="136">
        <v>0</v>
      </c>
      <c r="BF29" s="140">
        <v>0</v>
      </c>
      <c r="BG29" s="140">
        <v>0</v>
      </c>
      <c r="BH29" s="136">
        <v>0</v>
      </c>
      <c r="BI29" s="136">
        <v>0</v>
      </c>
      <c r="BJ29" s="140">
        <v>0</v>
      </c>
      <c r="BK29" s="140">
        <v>0</v>
      </c>
      <c r="BL29" s="136">
        <v>0</v>
      </c>
      <c r="BM29" s="136">
        <v>0</v>
      </c>
      <c r="BN29" s="140">
        <v>0</v>
      </c>
      <c r="BO29" s="140">
        <v>0</v>
      </c>
      <c r="BP29" s="136">
        <v>0</v>
      </c>
      <c r="BQ29" s="136">
        <v>0</v>
      </c>
      <c r="BR29" s="140">
        <v>0</v>
      </c>
      <c r="BS29" s="140">
        <v>0</v>
      </c>
      <c r="BT29" s="136">
        <v>0</v>
      </c>
      <c r="BU29" s="136">
        <v>0</v>
      </c>
      <c r="BV29" s="140">
        <v>0</v>
      </c>
      <c r="BW29" s="140">
        <v>0</v>
      </c>
      <c r="BX29" s="136">
        <v>0</v>
      </c>
      <c r="BY29" s="136">
        <v>0</v>
      </c>
      <c r="BZ29" s="140">
        <v>0</v>
      </c>
      <c r="CA29" s="140">
        <v>0</v>
      </c>
      <c r="CB29" s="136">
        <v>0</v>
      </c>
      <c r="CC29" s="136">
        <v>0</v>
      </c>
      <c r="CD29" s="140">
        <v>0</v>
      </c>
      <c r="CE29" s="140">
        <v>0</v>
      </c>
      <c r="CF29" s="136">
        <v>0</v>
      </c>
      <c r="CG29" s="136">
        <v>0</v>
      </c>
      <c r="CH29" s="140">
        <v>0</v>
      </c>
      <c r="CI29" s="140">
        <v>0</v>
      </c>
      <c r="CJ29" s="136">
        <v>0</v>
      </c>
      <c r="CK29" s="136">
        <v>0</v>
      </c>
      <c r="CL29" s="140">
        <v>0</v>
      </c>
      <c r="CM29" s="140">
        <v>0</v>
      </c>
      <c r="CN29" s="136">
        <v>0</v>
      </c>
      <c r="CO29" s="136">
        <v>0</v>
      </c>
      <c r="CP29" s="140">
        <v>0</v>
      </c>
      <c r="CQ29" s="140">
        <v>0</v>
      </c>
      <c r="CR29" s="136">
        <v>0</v>
      </c>
      <c r="CS29" s="136">
        <v>0</v>
      </c>
      <c r="CT29" s="140">
        <v>0</v>
      </c>
      <c r="CU29" s="140">
        <v>0</v>
      </c>
      <c r="CV29" s="136">
        <v>0</v>
      </c>
      <c r="CW29" s="136">
        <v>0</v>
      </c>
      <c r="CX29" s="140">
        <v>0</v>
      </c>
      <c r="CY29" s="140">
        <v>0</v>
      </c>
      <c r="CZ29" s="136">
        <v>0</v>
      </c>
      <c r="DA29" s="136">
        <v>0</v>
      </c>
      <c r="DB29" s="140">
        <v>0</v>
      </c>
      <c r="DC29" s="140">
        <v>0</v>
      </c>
      <c r="DD29" s="136">
        <v>0</v>
      </c>
      <c r="DE29" s="136">
        <v>0</v>
      </c>
      <c r="DF29" s="140">
        <v>0</v>
      </c>
      <c r="DG29" s="140">
        <v>0</v>
      </c>
      <c r="DH29" s="136">
        <v>0</v>
      </c>
      <c r="DI29" s="136">
        <v>0</v>
      </c>
      <c r="DJ29" s="140">
        <v>0</v>
      </c>
      <c r="DK29" s="140">
        <v>0</v>
      </c>
      <c r="DL29" s="136">
        <v>0</v>
      </c>
      <c r="DM29" s="136">
        <v>0</v>
      </c>
      <c r="DN29" s="140">
        <v>0</v>
      </c>
      <c r="DO29" s="140">
        <v>0</v>
      </c>
      <c r="DP29" s="136">
        <v>0</v>
      </c>
      <c r="DQ29" s="136">
        <v>0</v>
      </c>
      <c r="DR29" s="140">
        <v>0</v>
      </c>
      <c r="DS29" s="140">
        <v>0</v>
      </c>
      <c r="DT29" s="136">
        <v>0</v>
      </c>
      <c r="DU29" s="136">
        <v>0</v>
      </c>
    </row>
    <row r="30" spans="1:125" s="139" customFormat="1" ht="12" customHeight="1">
      <c r="A30" s="134" t="s">
        <v>358</v>
      </c>
      <c r="B30" s="134">
        <v>24000</v>
      </c>
      <c r="C30" s="134" t="s">
        <v>288</v>
      </c>
      <c r="D30" s="136">
        <f t="shared" si="0"/>
        <v>4047677</v>
      </c>
      <c r="E30" s="136">
        <f t="shared" si="1"/>
        <v>2061530</v>
      </c>
      <c r="F30" s="140">
        <v>12</v>
      </c>
      <c r="G30" s="140">
        <v>12</v>
      </c>
      <c r="H30" s="136">
        <v>2424718</v>
      </c>
      <c r="I30" s="136">
        <v>1208601</v>
      </c>
      <c r="J30" s="140">
        <v>12</v>
      </c>
      <c r="K30" s="140">
        <v>12</v>
      </c>
      <c r="L30" s="136">
        <v>868060</v>
      </c>
      <c r="M30" s="136">
        <v>648990</v>
      </c>
      <c r="N30" s="140">
        <v>8</v>
      </c>
      <c r="O30" s="140">
        <v>8</v>
      </c>
      <c r="P30" s="136">
        <v>400133</v>
      </c>
      <c r="Q30" s="136">
        <v>171656</v>
      </c>
      <c r="R30" s="140">
        <v>5</v>
      </c>
      <c r="S30" s="140">
        <v>5</v>
      </c>
      <c r="T30" s="136">
        <v>354766</v>
      </c>
      <c r="U30" s="136">
        <v>32283</v>
      </c>
      <c r="V30" s="140">
        <v>0</v>
      </c>
      <c r="W30" s="140">
        <v>0</v>
      </c>
      <c r="X30" s="136">
        <v>0</v>
      </c>
      <c r="Y30" s="136">
        <v>0</v>
      </c>
      <c r="Z30" s="140">
        <v>0</v>
      </c>
      <c r="AA30" s="140">
        <v>0</v>
      </c>
      <c r="AB30" s="136">
        <v>0</v>
      </c>
      <c r="AC30" s="136">
        <v>0</v>
      </c>
      <c r="AD30" s="140">
        <v>0</v>
      </c>
      <c r="AE30" s="140">
        <v>0</v>
      </c>
      <c r="AF30" s="136">
        <v>0</v>
      </c>
      <c r="AG30" s="136">
        <v>0</v>
      </c>
      <c r="AH30" s="140">
        <v>0</v>
      </c>
      <c r="AI30" s="140">
        <v>0</v>
      </c>
      <c r="AJ30" s="136">
        <v>0</v>
      </c>
      <c r="AK30" s="136">
        <v>0</v>
      </c>
      <c r="AL30" s="140">
        <v>0</v>
      </c>
      <c r="AM30" s="140">
        <v>0</v>
      </c>
      <c r="AN30" s="136">
        <v>0</v>
      </c>
      <c r="AO30" s="136">
        <v>0</v>
      </c>
      <c r="AP30" s="140">
        <v>0</v>
      </c>
      <c r="AQ30" s="140">
        <v>0</v>
      </c>
      <c r="AR30" s="136">
        <v>0</v>
      </c>
      <c r="AS30" s="136">
        <v>0</v>
      </c>
      <c r="AT30" s="140">
        <v>0</v>
      </c>
      <c r="AU30" s="140">
        <v>0</v>
      </c>
      <c r="AV30" s="136">
        <v>0</v>
      </c>
      <c r="AW30" s="136">
        <v>0</v>
      </c>
      <c r="AX30" s="140">
        <v>0</v>
      </c>
      <c r="AY30" s="140">
        <v>0</v>
      </c>
      <c r="AZ30" s="136">
        <v>0</v>
      </c>
      <c r="BA30" s="136">
        <v>0</v>
      </c>
      <c r="BB30" s="140">
        <v>0</v>
      </c>
      <c r="BC30" s="140">
        <v>0</v>
      </c>
      <c r="BD30" s="136">
        <v>0</v>
      </c>
      <c r="BE30" s="136">
        <v>0</v>
      </c>
      <c r="BF30" s="140">
        <v>0</v>
      </c>
      <c r="BG30" s="140">
        <v>0</v>
      </c>
      <c r="BH30" s="136">
        <v>0</v>
      </c>
      <c r="BI30" s="136">
        <v>0</v>
      </c>
      <c r="BJ30" s="140">
        <v>0</v>
      </c>
      <c r="BK30" s="140">
        <v>0</v>
      </c>
      <c r="BL30" s="136">
        <v>0</v>
      </c>
      <c r="BM30" s="136">
        <v>0</v>
      </c>
      <c r="BN30" s="140">
        <v>0</v>
      </c>
      <c r="BO30" s="140">
        <v>0</v>
      </c>
      <c r="BP30" s="136">
        <v>0</v>
      </c>
      <c r="BQ30" s="136">
        <v>0</v>
      </c>
      <c r="BR30" s="140">
        <v>0</v>
      </c>
      <c r="BS30" s="140">
        <v>0</v>
      </c>
      <c r="BT30" s="136">
        <v>0</v>
      </c>
      <c r="BU30" s="136">
        <v>0</v>
      </c>
      <c r="BV30" s="140">
        <v>0</v>
      </c>
      <c r="BW30" s="140">
        <v>0</v>
      </c>
      <c r="BX30" s="136">
        <v>0</v>
      </c>
      <c r="BY30" s="136">
        <v>0</v>
      </c>
      <c r="BZ30" s="140">
        <v>0</v>
      </c>
      <c r="CA30" s="140">
        <v>0</v>
      </c>
      <c r="CB30" s="136">
        <v>0</v>
      </c>
      <c r="CC30" s="136">
        <v>0</v>
      </c>
      <c r="CD30" s="140">
        <v>0</v>
      </c>
      <c r="CE30" s="140">
        <v>0</v>
      </c>
      <c r="CF30" s="136">
        <v>0</v>
      </c>
      <c r="CG30" s="136">
        <v>0</v>
      </c>
      <c r="CH30" s="140">
        <v>0</v>
      </c>
      <c r="CI30" s="140">
        <v>0</v>
      </c>
      <c r="CJ30" s="136">
        <v>0</v>
      </c>
      <c r="CK30" s="136">
        <v>0</v>
      </c>
      <c r="CL30" s="140">
        <v>0</v>
      </c>
      <c r="CM30" s="140">
        <v>0</v>
      </c>
      <c r="CN30" s="136">
        <v>0</v>
      </c>
      <c r="CO30" s="136">
        <v>0</v>
      </c>
      <c r="CP30" s="140">
        <v>0</v>
      </c>
      <c r="CQ30" s="140">
        <v>0</v>
      </c>
      <c r="CR30" s="136">
        <v>0</v>
      </c>
      <c r="CS30" s="136">
        <v>0</v>
      </c>
      <c r="CT30" s="140">
        <v>0</v>
      </c>
      <c r="CU30" s="140">
        <v>0</v>
      </c>
      <c r="CV30" s="136">
        <v>0</v>
      </c>
      <c r="CW30" s="136">
        <v>0</v>
      </c>
      <c r="CX30" s="140">
        <v>0</v>
      </c>
      <c r="CY30" s="140">
        <v>0</v>
      </c>
      <c r="CZ30" s="136">
        <v>0</v>
      </c>
      <c r="DA30" s="136">
        <v>0</v>
      </c>
      <c r="DB30" s="140">
        <v>0</v>
      </c>
      <c r="DC30" s="140">
        <v>0</v>
      </c>
      <c r="DD30" s="136">
        <v>0</v>
      </c>
      <c r="DE30" s="136">
        <v>0</v>
      </c>
      <c r="DF30" s="140">
        <v>0</v>
      </c>
      <c r="DG30" s="140">
        <v>0</v>
      </c>
      <c r="DH30" s="136">
        <v>0</v>
      </c>
      <c r="DI30" s="136">
        <v>0</v>
      </c>
      <c r="DJ30" s="140">
        <v>0</v>
      </c>
      <c r="DK30" s="140">
        <v>0</v>
      </c>
      <c r="DL30" s="136">
        <v>0</v>
      </c>
      <c r="DM30" s="136">
        <v>0</v>
      </c>
      <c r="DN30" s="140">
        <v>0</v>
      </c>
      <c r="DO30" s="140">
        <v>0</v>
      </c>
      <c r="DP30" s="136">
        <v>0</v>
      </c>
      <c r="DQ30" s="136">
        <v>0</v>
      </c>
      <c r="DR30" s="140">
        <v>0</v>
      </c>
      <c r="DS30" s="140">
        <v>0</v>
      </c>
      <c r="DT30" s="136">
        <v>0</v>
      </c>
      <c r="DU30" s="136">
        <v>0</v>
      </c>
    </row>
    <row r="31" spans="1:125" s="139" customFormat="1" ht="12" customHeight="1">
      <c r="A31" s="134" t="s">
        <v>498</v>
      </c>
      <c r="B31" s="134">
        <v>25000</v>
      </c>
      <c r="C31" s="134" t="s">
        <v>487</v>
      </c>
      <c r="D31" s="136">
        <f t="shared" si="0"/>
        <v>2759906</v>
      </c>
      <c r="E31" s="136">
        <f t="shared" si="1"/>
        <v>1230660</v>
      </c>
      <c r="F31" s="140">
        <v>8</v>
      </c>
      <c r="G31" s="140">
        <v>8</v>
      </c>
      <c r="H31" s="136">
        <v>1964162</v>
      </c>
      <c r="I31" s="136">
        <v>763331</v>
      </c>
      <c r="J31" s="140">
        <v>8</v>
      </c>
      <c r="K31" s="140">
        <v>8</v>
      </c>
      <c r="L31" s="136">
        <v>596580</v>
      </c>
      <c r="M31" s="136">
        <v>256030</v>
      </c>
      <c r="N31" s="140">
        <v>5</v>
      </c>
      <c r="O31" s="140">
        <v>5</v>
      </c>
      <c r="P31" s="136">
        <v>78775</v>
      </c>
      <c r="Q31" s="136">
        <v>79745</v>
      </c>
      <c r="R31" s="140">
        <v>5</v>
      </c>
      <c r="S31" s="140">
        <v>5</v>
      </c>
      <c r="T31" s="136">
        <v>75304</v>
      </c>
      <c r="U31" s="136">
        <v>102911</v>
      </c>
      <c r="V31" s="140">
        <v>2</v>
      </c>
      <c r="W31" s="140">
        <v>2</v>
      </c>
      <c r="X31" s="136">
        <v>45085</v>
      </c>
      <c r="Y31" s="136">
        <v>28643</v>
      </c>
      <c r="Z31" s="140">
        <v>0</v>
      </c>
      <c r="AA31" s="140">
        <v>0</v>
      </c>
      <c r="AB31" s="136">
        <v>0</v>
      </c>
      <c r="AC31" s="136">
        <v>0</v>
      </c>
      <c r="AD31" s="140">
        <v>0</v>
      </c>
      <c r="AE31" s="140">
        <v>0</v>
      </c>
      <c r="AF31" s="136">
        <v>0</v>
      </c>
      <c r="AG31" s="136">
        <v>0</v>
      </c>
      <c r="AH31" s="140">
        <v>0</v>
      </c>
      <c r="AI31" s="140">
        <v>0</v>
      </c>
      <c r="AJ31" s="136">
        <v>0</v>
      </c>
      <c r="AK31" s="136">
        <v>0</v>
      </c>
      <c r="AL31" s="140">
        <v>0</v>
      </c>
      <c r="AM31" s="140">
        <v>0</v>
      </c>
      <c r="AN31" s="136">
        <v>0</v>
      </c>
      <c r="AO31" s="136">
        <v>0</v>
      </c>
      <c r="AP31" s="140">
        <v>0</v>
      </c>
      <c r="AQ31" s="140">
        <v>0</v>
      </c>
      <c r="AR31" s="136">
        <v>0</v>
      </c>
      <c r="AS31" s="136">
        <v>0</v>
      </c>
      <c r="AT31" s="140">
        <v>0</v>
      </c>
      <c r="AU31" s="140">
        <v>0</v>
      </c>
      <c r="AV31" s="136">
        <v>0</v>
      </c>
      <c r="AW31" s="136">
        <v>0</v>
      </c>
      <c r="AX31" s="140">
        <v>0</v>
      </c>
      <c r="AY31" s="140">
        <v>0</v>
      </c>
      <c r="AZ31" s="136">
        <v>0</v>
      </c>
      <c r="BA31" s="136">
        <v>0</v>
      </c>
      <c r="BB31" s="140">
        <v>0</v>
      </c>
      <c r="BC31" s="140">
        <v>0</v>
      </c>
      <c r="BD31" s="136">
        <v>0</v>
      </c>
      <c r="BE31" s="136">
        <v>0</v>
      </c>
      <c r="BF31" s="140">
        <v>0</v>
      </c>
      <c r="BG31" s="140">
        <v>0</v>
      </c>
      <c r="BH31" s="136">
        <v>0</v>
      </c>
      <c r="BI31" s="136">
        <v>0</v>
      </c>
      <c r="BJ31" s="140">
        <v>0</v>
      </c>
      <c r="BK31" s="140">
        <v>0</v>
      </c>
      <c r="BL31" s="136">
        <v>0</v>
      </c>
      <c r="BM31" s="136">
        <v>0</v>
      </c>
      <c r="BN31" s="140">
        <v>0</v>
      </c>
      <c r="BO31" s="140">
        <v>0</v>
      </c>
      <c r="BP31" s="136">
        <v>0</v>
      </c>
      <c r="BQ31" s="136">
        <v>0</v>
      </c>
      <c r="BR31" s="140">
        <v>0</v>
      </c>
      <c r="BS31" s="140">
        <v>0</v>
      </c>
      <c r="BT31" s="136">
        <v>0</v>
      </c>
      <c r="BU31" s="136">
        <v>0</v>
      </c>
      <c r="BV31" s="140">
        <v>0</v>
      </c>
      <c r="BW31" s="140">
        <v>0</v>
      </c>
      <c r="BX31" s="136">
        <v>0</v>
      </c>
      <c r="BY31" s="136">
        <v>0</v>
      </c>
      <c r="BZ31" s="140">
        <v>0</v>
      </c>
      <c r="CA31" s="140">
        <v>0</v>
      </c>
      <c r="CB31" s="136">
        <v>0</v>
      </c>
      <c r="CC31" s="136">
        <v>0</v>
      </c>
      <c r="CD31" s="140">
        <v>0</v>
      </c>
      <c r="CE31" s="140">
        <v>0</v>
      </c>
      <c r="CF31" s="136">
        <v>0</v>
      </c>
      <c r="CG31" s="136">
        <v>0</v>
      </c>
      <c r="CH31" s="140">
        <v>0</v>
      </c>
      <c r="CI31" s="140">
        <v>0</v>
      </c>
      <c r="CJ31" s="136">
        <v>0</v>
      </c>
      <c r="CK31" s="136">
        <v>0</v>
      </c>
      <c r="CL31" s="140">
        <v>0</v>
      </c>
      <c r="CM31" s="140">
        <v>0</v>
      </c>
      <c r="CN31" s="136">
        <v>0</v>
      </c>
      <c r="CO31" s="136">
        <v>0</v>
      </c>
      <c r="CP31" s="140">
        <v>0</v>
      </c>
      <c r="CQ31" s="140">
        <v>0</v>
      </c>
      <c r="CR31" s="136">
        <v>0</v>
      </c>
      <c r="CS31" s="136">
        <v>0</v>
      </c>
      <c r="CT31" s="140">
        <v>0</v>
      </c>
      <c r="CU31" s="140">
        <v>0</v>
      </c>
      <c r="CV31" s="136">
        <v>0</v>
      </c>
      <c r="CW31" s="136">
        <v>0</v>
      </c>
      <c r="CX31" s="140">
        <v>0</v>
      </c>
      <c r="CY31" s="140">
        <v>0</v>
      </c>
      <c r="CZ31" s="136">
        <v>0</v>
      </c>
      <c r="DA31" s="136">
        <v>0</v>
      </c>
      <c r="DB31" s="140">
        <v>0</v>
      </c>
      <c r="DC31" s="140">
        <v>0</v>
      </c>
      <c r="DD31" s="136">
        <v>0</v>
      </c>
      <c r="DE31" s="136">
        <v>0</v>
      </c>
      <c r="DF31" s="140">
        <v>0</v>
      </c>
      <c r="DG31" s="140">
        <v>0</v>
      </c>
      <c r="DH31" s="136">
        <v>0</v>
      </c>
      <c r="DI31" s="136">
        <v>0</v>
      </c>
      <c r="DJ31" s="140">
        <v>0</v>
      </c>
      <c r="DK31" s="140">
        <v>0</v>
      </c>
      <c r="DL31" s="136">
        <v>0</v>
      </c>
      <c r="DM31" s="136">
        <v>0</v>
      </c>
      <c r="DN31" s="140">
        <v>0</v>
      </c>
      <c r="DO31" s="140">
        <v>0</v>
      </c>
      <c r="DP31" s="136">
        <v>0</v>
      </c>
      <c r="DQ31" s="136">
        <v>0</v>
      </c>
      <c r="DR31" s="140">
        <v>0</v>
      </c>
      <c r="DS31" s="140">
        <v>0</v>
      </c>
      <c r="DT31" s="136">
        <v>0</v>
      </c>
      <c r="DU31" s="136">
        <v>0</v>
      </c>
    </row>
    <row r="32" spans="1:125" s="139" customFormat="1" ht="12" customHeight="1">
      <c r="A32" s="134" t="s">
        <v>504</v>
      </c>
      <c r="B32" s="134">
        <v>26000</v>
      </c>
      <c r="C32" s="134" t="s">
        <v>505</v>
      </c>
      <c r="D32" s="136">
        <f t="shared" si="0"/>
        <v>3680264</v>
      </c>
      <c r="E32" s="136">
        <f t="shared" si="1"/>
        <v>1325997</v>
      </c>
      <c r="F32" s="140">
        <v>6</v>
      </c>
      <c r="G32" s="140">
        <v>6</v>
      </c>
      <c r="H32" s="136">
        <v>1657949</v>
      </c>
      <c r="I32" s="136">
        <v>682990</v>
      </c>
      <c r="J32" s="140">
        <v>6</v>
      </c>
      <c r="K32" s="140">
        <v>6</v>
      </c>
      <c r="L32" s="136">
        <v>1302539</v>
      </c>
      <c r="M32" s="136">
        <v>330791</v>
      </c>
      <c r="N32" s="140">
        <v>4</v>
      </c>
      <c r="O32" s="140">
        <v>4</v>
      </c>
      <c r="P32" s="136">
        <v>528038</v>
      </c>
      <c r="Q32" s="136">
        <v>120151</v>
      </c>
      <c r="R32" s="140">
        <v>2</v>
      </c>
      <c r="S32" s="140">
        <v>2</v>
      </c>
      <c r="T32" s="136">
        <v>95247</v>
      </c>
      <c r="U32" s="136">
        <v>84243</v>
      </c>
      <c r="V32" s="140">
        <v>2</v>
      </c>
      <c r="W32" s="140">
        <v>2</v>
      </c>
      <c r="X32" s="136">
        <v>50112</v>
      </c>
      <c r="Y32" s="136">
        <v>79600</v>
      </c>
      <c r="Z32" s="140">
        <v>1</v>
      </c>
      <c r="AA32" s="140">
        <v>1</v>
      </c>
      <c r="AB32" s="136">
        <v>46379</v>
      </c>
      <c r="AC32" s="136">
        <v>28222</v>
      </c>
      <c r="AD32" s="140">
        <v>0</v>
      </c>
      <c r="AE32" s="140">
        <v>0</v>
      </c>
      <c r="AF32" s="136">
        <v>0</v>
      </c>
      <c r="AG32" s="136">
        <v>0</v>
      </c>
      <c r="AH32" s="140">
        <v>0</v>
      </c>
      <c r="AI32" s="140">
        <v>0</v>
      </c>
      <c r="AJ32" s="136">
        <v>0</v>
      </c>
      <c r="AK32" s="136">
        <v>0</v>
      </c>
      <c r="AL32" s="140">
        <v>0</v>
      </c>
      <c r="AM32" s="140">
        <v>0</v>
      </c>
      <c r="AN32" s="136">
        <v>0</v>
      </c>
      <c r="AO32" s="136">
        <v>0</v>
      </c>
      <c r="AP32" s="140">
        <v>0</v>
      </c>
      <c r="AQ32" s="140">
        <v>0</v>
      </c>
      <c r="AR32" s="136">
        <v>0</v>
      </c>
      <c r="AS32" s="136">
        <v>0</v>
      </c>
      <c r="AT32" s="140">
        <v>0</v>
      </c>
      <c r="AU32" s="140">
        <v>0</v>
      </c>
      <c r="AV32" s="136">
        <v>0</v>
      </c>
      <c r="AW32" s="136">
        <v>0</v>
      </c>
      <c r="AX32" s="140">
        <v>0</v>
      </c>
      <c r="AY32" s="140">
        <v>0</v>
      </c>
      <c r="AZ32" s="136">
        <v>0</v>
      </c>
      <c r="BA32" s="136">
        <v>0</v>
      </c>
      <c r="BB32" s="140">
        <v>0</v>
      </c>
      <c r="BC32" s="140">
        <v>0</v>
      </c>
      <c r="BD32" s="136">
        <v>0</v>
      </c>
      <c r="BE32" s="136">
        <v>0</v>
      </c>
      <c r="BF32" s="140">
        <v>0</v>
      </c>
      <c r="BG32" s="140">
        <v>0</v>
      </c>
      <c r="BH32" s="136">
        <v>0</v>
      </c>
      <c r="BI32" s="136">
        <v>0</v>
      </c>
      <c r="BJ32" s="140">
        <v>0</v>
      </c>
      <c r="BK32" s="140">
        <v>0</v>
      </c>
      <c r="BL32" s="136">
        <v>0</v>
      </c>
      <c r="BM32" s="136">
        <v>0</v>
      </c>
      <c r="BN32" s="140">
        <v>0</v>
      </c>
      <c r="BO32" s="140">
        <v>0</v>
      </c>
      <c r="BP32" s="136">
        <v>0</v>
      </c>
      <c r="BQ32" s="136">
        <v>0</v>
      </c>
      <c r="BR32" s="140">
        <v>0</v>
      </c>
      <c r="BS32" s="140">
        <v>0</v>
      </c>
      <c r="BT32" s="136">
        <v>0</v>
      </c>
      <c r="BU32" s="136">
        <v>0</v>
      </c>
      <c r="BV32" s="140">
        <v>0</v>
      </c>
      <c r="BW32" s="140">
        <v>0</v>
      </c>
      <c r="BX32" s="136">
        <v>0</v>
      </c>
      <c r="BY32" s="136">
        <v>0</v>
      </c>
      <c r="BZ32" s="140">
        <v>0</v>
      </c>
      <c r="CA32" s="140">
        <v>0</v>
      </c>
      <c r="CB32" s="136">
        <v>0</v>
      </c>
      <c r="CC32" s="136">
        <v>0</v>
      </c>
      <c r="CD32" s="140">
        <v>0</v>
      </c>
      <c r="CE32" s="140">
        <v>0</v>
      </c>
      <c r="CF32" s="136">
        <v>0</v>
      </c>
      <c r="CG32" s="136">
        <v>0</v>
      </c>
      <c r="CH32" s="140">
        <v>0</v>
      </c>
      <c r="CI32" s="140">
        <v>0</v>
      </c>
      <c r="CJ32" s="136">
        <v>0</v>
      </c>
      <c r="CK32" s="136">
        <v>0</v>
      </c>
      <c r="CL32" s="140">
        <v>0</v>
      </c>
      <c r="CM32" s="140">
        <v>0</v>
      </c>
      <c r="CN32" s="136">
        <v>0</v>
      </c>
      <c r="CO32" s="136">
        <v>0</v>
      </c>
      <c r="CP32" s="140">
        <v>0</v>
      </c>
      <c r="CQ32" s="140">
        <v>0</v>
      </c>
      <c r="CR32" s="136">
        <v>0</v>
      </c>
      <c r="CS32" s="136">
        <v>0</v>
      </c>
      <c r="CT32" s="140">
        <v>0</v>
      </c>
      <c r="CU32" s="140">
        <v>0</v>
      </c>
      <c r="CV32" s="136">
        <v>0</v>
      </c>
      <c r="CW32" s="136">
        <v>0</v>
      </c>
      <c r="CX32" s="140">
        <v>0</v>
      </c>
      <c r="CY32" s="140">
        <v>0</v>
      </c>
      <c r="CZ32" s="136">
        <v>0</v>
      </c>
      <c r="DA32" s="136">
        <v>0</v>
      </c>
      <c r="DB32" s="140">
        <v>0</v>
      </c>
      <c r="DC32" s="140">
        <v>0</v>
      </c>
      <c r="DD32" s="136">
        <v>0</v>
      </c>
      <c r="DE32" s="136">
        <v>0</v>
      </c>
      <c r="DF32" s="140">
        <v>0</v>
      </c>
      <c r="DG32" s="140">
        <v>0</v>
      </c>
      <c r="DH32" s="136">
        <v>0</v>
      </c>
      <c r="DI32" s="136">
        <v>0</v>
      </c>
      <c r="DJ32" s="140">
        <v>0</v>
      </c>
      <c r="DK32" s="140">
        <v>0</v>
      </c>
      <c r="DL32" s="136">
        <v>0</v>
      </c>
      <c r="DM32" s="136">
        <v>0</v>
      </c>
      <c r="DN32" s="140">
        <v>0</v>
      </c>
      <c r="DO32" s="140">
        <v>0</v>
      </c>
      <c r="DP32" s="136">
        <v>0</v>
      </c>
      <c r="DQ32" s="136">
        <v>0</v>
      </c>
      <c r="DR32" s="140">
        <v>0</v>
      </c>
      <c r="DS32" s="140">
        <v>0</v>
      </c>
      <c r="DT32" s="136">
        <v>0</v>
      </c>
      <c r="DU32" s="136">
        <v>0</v>
      </c>
    </row>
    <row r="33" spans="1:125" s="139" customFormat="1" ht="12" customHeight="1">
      <c r="A33" s="134" t="s">
        <v>361</v>
      </c>
      <c r="B33" s="134">
        <v>27000</v>
      </c>
      <c r="C33" s="134" t="s">
        <v>288</v>
      </c>
      <c r="D33" s="136">
        <f t="shared" si="0"/>
        <v>11727384</v>
      </c>
      <c r="E33" s="136">
        <f t="shared" si="1"/>
        <v>886856</v>
      </c>
      <c r="F33" s="140">
        <v>11</v>
      </c>
      <c r="G33" s="140">
        <v>11</v>
      </c>
      <c r="H33" s="136">
        <v>6884970</v>
      </c>
      <c r="I33" s="136">
        <v>424469</v>
      </c>
      <c r="J33" s="140">
        <v>11</v>
      </c>
      <c r="K33" s="140">
        <v>11</v>
      </c>
      <c r="L33" s="136">
        <v>3734348</v>
      </c>
      <c r="M33" s="136">
        <v>283805</v>
      </c>
      <c r="N33" s="140">
        <v>4</v>
      </c>
      <c r="O33" s="140">
        <v>4</v>
      </c>
      <c r="P33" s="136">
        <v>921075</v>
      </c>
      <c r="Q33" s="136">
        <v>147360</v>
      </c>
      <c r="R33" s="140">
        <v>2</v>
      </c>
      <c r="S33" s="140">
        <v>2</v>
      </c>
      <c r="T33" s="136">
        <v>112462</v>
      </c>
      <c r="U33" s="136">
        <v>12511</v>
      </c>
      <c r="V33" s="140">
        <v>1</v>
      </c>
      <c r="W33" s="140">
        <v>1</v>
      </c>
      <c r="X33" s="136">
        <v>48155</v>
      </c>
      <c r="Y33" s="136">
        <v>10625</v>
      </c>
      <c r="Z33" s="140">
        <v>1</v>
      </c>
      <c r="AA33" s="140">
        <v>1</v>
      </c>
      <c r="AB33" s="136">
        <v>26374</v>
      </c>
      <c r="AC33" s="136">
        <v>8086</v>
      </c>
      <c r="AD33" s="140">
        <v>0</v>
      </c>
      <c r="AE33" s="140">
        <v>0</v>
      </c>
      <c r="AF33" s="136">
        <v>0</v>
      </c>
      <c r="AG33" s="136">
        <v>0</v>
      </c>
      <c r="AH33" s="140">
        <v>0</v>
      </c>
      <c r="AI33" s="140">
        <v>0</v>
      </c>
      <c r="AJ33" s="136">
        <v>0</v>
      </c>
      <c r="AK33" s="136">
        <v>0</v>
      </c>
      <c r="AL33" s="140">
        <v>0</v>
      </c>
      <c r="AM33" s="140">
        <v>0</v>
      </c>
      <c r="AN33" s="136">
        <v>0</v>
      </c>
      <c r="AO33" s="136">
        <v>0</v>
      </c>
      <c r="AP33" s="140">
        <v>0</v>
      </c>
      <c r="AQ33" s="140">
        <v>0</v>
      </c>
      <c r="AR33" s="136">
        <v>0</v>
      </c>
      <c r="AS33" s="136">
        <v>0</v>
      </c>
      <c r="AT33" s="140">
        <v>0</v>
      </c>
      <c r="AU33" s="140">
        <v>0</v>
      </c>
      <c r="AV33" s="136">
        <v>0</v>
      </c>
      <c r="AW33" s="136">
        <v>0</v>
      </c>
      <c r="AX33" s="140">
        <v>0</v>
      </c>
      <c r="AY33" s="140">
        <v>0</v>
      </c>
      <c r="AZ33" s="136">
        <v>0</v>
      </c>
      <c r="BA33" s="136">
        <v>0</v>
      </c>
      <c r="BB33" s="140">
        <v>0</v>
      </c>
      <c r="BC33" s="140">
        <v>0</v>
      </c>
      <c r="BD33" s="136">
        <v>0</v>
      </c>
      <c r="BE33" s="136">
        <v>0</v>
      </c>
      <c r="BF33" s="140">
        <v>0</v>
      </c>
      <c r="BG33" s="140">
        <v>0</v>
      </c>
      <c r="BH33" s="136">
        <v>0</v>
      </c>
      <c r="BI33" s="136">
        <v>0</v>
      </c>
      <c r="BJ33" s="140">
        <v>0</v>
      </c>
      <c r="BK33" s="140">
        <v>0</v>
      </c>
      <c r="BL33" s="136">
        <v>0</v>
      </c>
      <c r="BM33" s="136">
        <v>0</v>
      </c>
      <c r="BN33" s="140">
        <v>0</v>
      </c>
      <c r="BO33" s="140">
        <v>0</v>
      </c>
      <c r="BP33" s="136">
        <v>0</v>
      </c>
      <c r="BQ33" s="136">
        <v>0</v>
      </c>
      <c r="BR33" s="140">
        <v>0</v>
      </c>
      <c r="BS33" s="140">
        <v>0</v>
      </c>
      <c r="BT33" s="136">
        <v>0</v>
      </c>
      <c r="BU33" s="136">
        <v>0</v>
      </c>
      <c r="BV33" s="140">
        <v>0</v>
      </c>
      <c r="BW33" s="140">
        <v>0</v>
      </c>
      <c r="BX33" s="136">
        <v>0</v>
      </c>
      <c r="BY33" s="136">
        <v>0</v>
      </c>
      <c r="BZ33" s="140">
        <v>0</v>
      </c>
      <c r="CA33" s="140">
        <v>0</v>
      </c>
      <c r="CB33" s="136">
        <v>0</v>
      </c>
      <c r="CC33" s="136">
        <v>0</v>
      </c>
      <c r="CD33" s="140">
        <v>0</v>
      </c>
      <c r="CE33" s="140">
        <v>0</v>
      </c>
      <c r="CF33" s="136">
        <v>0</v>
      </c>
      <c r="CG33" s="136">
        <v>0</v>
      </c>
      <c r="CH33" s="140">
        <v>0</v>
      </c>
      <c r="CI33" s="140">
        <v>0</v>
      </c>
      <c r="CJ33" s="136">
        <v>0</v>
      </c>
      <c r="CK33" s="136">
        <v>0</v>
      </c>
      <c r="CL33" s="140">
        <v>0</v>
      </c>
      <c r="CM33" s="140">
        <v>0</v>
      </c>
      <c r="CN33" s="136">
        <v>0</v>
      </c>
      <c r="CO33" s="136">
        <v>0</v>
      </c>
      <c r="CP33" s="140">
        <v>0</v>
      </c>
      <c r="CQ33" s="140">
        <v>0</v>
      </c>
      <c r="CR33" s="136">
        <v>0</v>
      </c>
      <c r="CS33" s="136">
        <v>0</v>
      </c>
      <c r="CT33" s="140">
        <v>0</v>
      </c>
      <c r="CU33" s="140">
        <v>0</v>
      </c>
      <c r="CV33" s="136">
        <v>0</v>
      </c>
      <c r="CW33" s="136">
        <v>0</v>
      </c>
      <c r="CX33" s="140">
        <v>0</v>
      </c>
      <c r="CY33" s="140">
        <v>0</v>
      </c>
      <c r="CZ33" s="136">
        <v>0</v>
      </c>
      <c r="DA33" s="136">
        <v>0</v>
      </c>
      <c r="DB33" s="140">
        <v>0</v>
      </c>
      <c r="DC33" s="140">
        <v>0</v>
      </c>
      <c r="DD33" s="136">
        <v>0</v>
      </c>
      <c r="DE33" s="136">
        <v>0</v>
      </c>
      <c r="DF33" s="140">
        <v>0</v>
      </c>
      <c r="DG33" s="140">
        <v>0</v>
      </c>
      <c r="DH33" s="136">
        <v>0</v>
      </c>
      <c r="DI33" s="136">
        <v>0</v>
      </c>
      <c r="DJ33" s="140">
        <v>0</v>
      </c>
      <c r="DK33" s="140">
        <v>0</v>
      </c>
      <c r="DL33" s="136">
        <v>0</v>
      </c>
      <c r="DM33" s="136">
        <v>0</v>
      </c>
      <c r="DN33" s="140">
        <v>0</v>
      </c>
      <c r="DO33" s="140">
        <v>0</v>
      </c>
      <c r="DP33" s="136">
        <v>0</v>
      </c>
      <c r="DQ33" s="136">
        <v>0</v>
      </c>
      <c r="DR33" s="140">
        <v>0</v>
      </c>
      <c r="DS33" s="140">
        <v>0</v>
      </c>
      <c r="DT33" s="136">
        <v>0</v>
      </c>
      <c r="DU33" s="136">
        <v>0</v>
      </c>
    </row>
    <row r="34" spans="1:125" s="139" customFormat="1" ht="12" customHeight="1">
      <c r="A34" s="134" t="s">
        <v>363</v>
      </c>
      <c r="B34" s="134">
        <v>28000</v>
      </c>
      <c r="C34" s="134" t="s">
        <v>288</v>
      </c>
      <c r="D34" s="136">
        <f t="shared" si="0"/>
        <v>5361394</v>
      </c>
      <c r="E34" s="136">
        <f t="shared" si="1"/>
        <v>878329</v>
      </c>
      <c r="F34" s="140">
        <v>15</v>
      </c>
      <c r="G34" s="140">
        <v>15</v>
      </c>
      <c r="H34" s="136">
        <v>3375752</v>
      </c>
      <c r="I34" s="136">
        <v>341635</v>
      </c>
      <c r="J34" s="140">
        <v>15</v>
      </c>
      <c r="K34" s="140">
        <v>15</v>
      </c>
      <c r="L34" s="136">
        <v>1365903</v>
      </c>
      <c r="M34" s="136">
        <v>305474</v>
      </c>
      <c r="N34" s="140">
        <v>8</v>
      </c>
      <c r="O34" s="140">
        <v>8</v>
      </c>
      <c r="P34" s="136">
        <v>468081</v>
      </c>
      <c r="Q34" s="136">
        <v>170453</v>
      </c>
      <c r="R34" s="140">
        <v>3</v>
      </c>
      <c r="S34" s="140">
        <v>3</v>
      </c>
      <c r="T34" s="136">
        <v>96688</v>
      </c>
      <c r="U34" s="136">
        <v>60767</v>
      </c>
      <c r="V34" s="140">
        <v>1</v>
      </c>
      <c r="W34" s="140">
        <v>1</v>
      </c>
      <c r="X34" s="136">
        <v>54970</v>
      </c>
      <c r="Y34" s="136">
        <v>0</v>
      </c>
      <c r="Z34" s="140">
        <v>0</v>
      </c>
      <c r="AA34" s="140">
        <v>0</v>
      </c>
      <c r="AB34" s="136">
        <v>0</v>
      </c>
      <c r="AC34" s="136">
        <v>0</v>
      </c>
      <c r="AD34" s="140">
        <v>0</v>
      </c>
      <c r="AE34" s="140">
        <v>0</v>
      </c>
      <c r="AF34" s="136">
        <v>0</v>
      </c>
      <c r="AG34" s="136">
        <v>0</v>
      </c>
      <c r="AH34" s="140">
        <v>0</v>
      </c>
      <c r="AI34" s="140">
        <v>0</v>
      </c>
      <c r="AJ34" s="136">
        <v>0</v>
      </c>
      <c r="AK34" s="136">
        <v>0</v>
      </c>
      <c r="AL34" s="140">
        <v>0</v>
      </c>
      <c r="AM34" s="140">
        <v>0</v>
      </c>
      <c r="AN34" s="136">
        <v>0</v>
      </c>
      <c r="AO34" s="136">
        <v>0</v>
      </c>
      <c r="AP34" s="140">
        <v>0</v>
      </c>
      <c r="AQ34" s="140">
        <v>0</v>
      </c>
      <c r="AR34" s="136">
        <v>0</v>
      </c>
      <c r="AS34" s="136">
        <v>0</v>
      </c>
      <c r="AT34" s="140">
        <v>0</v>
      </c>
      <c r="AU34" s="140">
        <v>0</v>
      </c>
      <c r="AV34" s="136">
        <v>0</v>
      </c>
      <c r="AW34" s="136">
        <v>0</v>
      </c>
      <c r="AX34" s="140">
        <v>0</v>
      </c>
      <c r="AY34" s="140">
        <v>0</v>
      </c>
      <c r="AZ34" s="136">
        <v>0</v>
      </c>
      <c r="BA34" s="136">
        <v>0</v>
      </c>
      <c r="BB34" s="140">
        <v>0</v>
      </c>
      <c r="BC34" s="140">
        <v>0</v>
      </c>
      <c r="BD34" s="136">
        <v>0</v>
      </c>
      <c r="BE34" s="136">
        <v>0</v>
      </c>
      <c r="BF34" s="140">
        <v>0</v>
      </c>
      <c r="BG34" s="140">
        <v>0</v>
      </c>
      <c r="BH34" s="136">
        <v>0</v>
      </c>
      <c r="BI34" s="136">
        <v>0</v>
      </c>
      <c r="BJ34" s="140">
        <v>0</v>
      </c>
      <c r="BK34" s="140">
        <v>0</v>
      </c>
      <c r="BL34" s="136">
        <v>0</v>
      </c>
      <c r="BM34" s="136">
        <v>0</v>
      </c>
      <c r="BN34" s="140">
        <v>0</v>
      </c>
      <c r="BO34" s="140">
        <v>0</v>
      </c>
      <c r="BP34" s="136">
        <v>0</v>
      </c>
      <c r="BQ34" s="136">
        <v>0</v>
      </c>
      <c r="BR34" s="140">
        <v>0</v>
      </c>
      <c r="BS34" s="140">
        <v>0</v>
      </c>
      <c r="BT34" s="136">
        <v>0</v>
      </c>
      <c r="BU34" s="136">
        <v>0</v>
      </c>
      <c r="BV34" s="140">
        <v>0</v>
      </c>
      <c r="BW34" s="140">
        <v>0</v>
      </c>
      <c r="BX34" s="136">
        <v>0</v>
      </c>
      <c r="BY34" s="136">
        <v>0</v>
      </c>
      <c r="BZ34" s="140">
        <v>0</v>
      </c>
      <c r="CA34" s="140">
        <v>0</v>
      </c>
      <c r="CB34" s="136">
        <v>0</v>
      </c>
      <c r="CC34" s="136">
        <v>0</v>
      </c>
      <c r="CD34" s="140">
        <v>0</v>
      </c>
      <c r="CE34" s="140">
        <v>0</v>
      </c>
      <c r="CF34" s="136">
        <v>0</v>
      </c>
      <c r="CG34" s="136">
        <v>0</v>
      </c>
      <c r="CH34" s="140">
        <v>0</v>
      </c>
      <c r="CI34" s="140">
        <v>0</v>
      </c>
      <c r="CJ34" s="136">
        <v>0</v>
      </c>
      <c r="CK34" s="136">
        <v>0</v>
      </c>
      <c r="CL34" s="140">
        <v>0</v>
      </c>
      <c r="CM34" s="140">
        <v>0</v>
      </c>
      <c r="CN34" s="136">
        <v>0</v>
      </c>
      <c r="CO34" s="136">
        <v>0</v>
      </c>
      <c r="CP34" s="140">
        <v>0</v>
      </c>
      <c r="CQ34" s="140">
        <v>0</v>
      </c>
      <c r="CR34" s="136">
        <v>0</v>
      </c>
      <c r="CS34" s="136">
        <v>0</v>
      </c>
      <c r="CT34" s="140">
        <v>0</v>
      </c>
      <c r="CU34" s="140">
        <v>0</v>
      </c>
      <c r="CV34" s="136">
        <v>0</v>
      </c>
      <c r="CW34" s="136">
        <v>0</v>
      </c>
      <c r="CX34" s="140">
        <v>0</v>
      </c>
      <c r="CY34" s="140">
        <v>0</v>
      </c>
      <c r="CZ34" s="136">
        <v>0</v>
      </c>
      <c r="DA34" s="136">
        <v>0</v>
      </c>
      <c r="DB34" s="140">
        <v>0</v>
      </c>
      <c r="DC34" s="140">
        <v>0</v>
      </c>
      <c r="DD34" s="136">
        <v>0</v>
      </c>
      <c r="DE34" s="136">
        <v>0</v>
      </c>
      <c r="DF34" s="140">
        <v>0</v>
      </c>
      <c r="DG34" s="140">
        <v>0</v>
      </c>
      <c r="DH34" s="136">
        <v>0</v>
      </c>
      <c r="DI34" s="136">
        <v>0</v>
      </c>
      <c r="DJ34" s="140">
        <v>0</v>
      </c>
      <c r="DK34" s="140">
        <v>0</v>
      </c>
      <c r="DL34" s="136">
        <v>0</v>
      </c>
      <c r="DM34" s="136">
        <v>0</v>
      </c>
      <c r="DN34" s="140">
        <v>0</v>
      </c>
      <c r="DO34" s="140">
        <v>0</v>
      </c>
      <c r="DP34" s="136">
        <v>0</v>
      </c>
      <c r="DQ34" s="136">
        <v>0</v>
      </c>
      <c r="DR34" s="140">
        <v>0</v>
      </c>
      <c r="DS34" s="140">
        <v>0</v>
      </c>
      <c r="DT34" s="136">
        <v>0</v>
      </c>
      <c r="DU34" s="136">
        <v>0</v>
      </c>
    </row>
    <row r="35" spans="1:125" s="139" customFormat="1" ht="12" customHeight="1">
      <c r="A35" s="134" t="s">
        <v>517</v>
      </c>
      <c r="B35" s="134">
        <v>29000</v>
      </c>
      <c r="C35" s="134" t="s">
        <v>518</v>
      </c>
      <c r="D35" s="136">
        <f t="shared" si="0"/>
        <v>1600079</v>
      </c>
      <c r="E35" s="136">
        <f t="shared" si="1"/>
        <v>1743252</v>
      </c>
      <c r="F35" s="140">
        <v>8</v>
      </c>
      <c r="G35" s="140">
        <v>8</v>
      </c>
      <c r="H35" s="136">
        <v>1075514</v>
      </c>
      <c r="I35" s="136">
        <v>517084</v>
      </c>
      <c r="J35" s="140">
        <v>8</v>
      </c>
      <c r="K35" s="140">
        <v>8</v>
      </c>
      <c r="L35" s="136">
        <v>399206</v>
      </c>
      <c r="M35" s="136">
        <v>361746</v>
      </c>
      <c r="N35" s="140">
        <v>5</v>
      </c>
      <c r="O35" s="140">
        <v>5</v>
      </c>
      <c r="P35" s="136">
        <v>104262</v>
      </c>
      <c r="Q35" s="136">
        <v>404145</v>
      </c>
      <c r="R35" s="140">
        <v>3</v>
      </c>
      <c r="S35" s="140">
        <v>3</v>
      </c>
      <c r="T35" s="136">
        <v>21097</v>
      </c>
      <c r="U35" s="136">
        <v>103722</v>
      </c>
      <c r="V35" s="140">
        <v>1</v>
      </c>
      <c r="W35" s="140">
        <v>1</v>
      </c>
      <c r="X35" s="136">
        <v>0</v>
      </c>
      <c r="Y35" s="136">
        <v>83117</v>
      </c>
      <c r="Z35" s="140">
        <v>1</v>
      </c>
      <c r="AA35" s="140">
        <v>1</v>
      </c>
      <c r="AB35" s="136">
        <v>0</v>
      </c>
      <c r="AC35" s="136">
        <v>119941</v>
      </c>
      <c r="AD35" s="140">
        <v>1</v>
      </c>
      <c r="AE35" s="140">
        <v>1</v>
      </c>
      <c r="AF35" s="136">
        <v>0</v>
      </c>
      <c r="AG35" s="136">
        <v>116386</v>
      </c>
      <c r="AH35" s="140">
        <v>1</v>
      </c>
      <c r="AI35" s="140">
        <v>1</v>
      </c>
      <c r="AJ35" s="136">
        <v>0</v>
      </c>
      <c r="AK35" s="136">
        <v>37111</v>
      </c>
      <c r="AL35" s="140">
        <v>0</v>
      </c>
      <c r="AM35" s="140">
        <v>0</v>
      </c>
      <c r="AN35" s="136">
        <v>0</v>
      </c>
      <c r="AO35" s="136">
        <v>0</v>
      </c>
      <c r="AP35" s="140">
        <v>0</v>
      </c>
      <c r="AQ35" s="140">
        <v>0</v>
      </c>
      <c r="AR35" s="136">
        <v>0</v>
      </c>
      <c r="AS35" s="136">
        <v>0</v>
      </c>
      <c r="AT35" s="140">
        <v>0</v>
      </c>
      <c r="AU35" s="140">
        <v>0</v>
      </c>
      <c r="AV35" s="136">
        <v>0</v>
      </c>
      <c r="AW35" s="136">
        <v>0</v>
      </c>
      <c r="AX35" s="140">
        <v>0</v>
      </c>
      <c r="AY35" s="140">
        <v>0</v>
      </c>
      <c r="AZ35" s="136">
        <v>0</v>
      </c>
      <c r="BA35" s="136">
        <v>0</v>
      </c>
      <c r="BB35" s="140">
        <v>0</v>
      </c>
      <c r="BC35" s="140">
        <v>0</v>
      </c>
      <c r="BD35" s="136">
        <v>0</v>
      </c>
      <c r="BE35" s="136">
        <v>0</v>
      </c>
      <c r="BF35" s="140">
        <v>0</v>
      </c>
      <c r="BG35" s="140">
        <v>0</v>
      </c>
      <c r="BH35" s="136">
        <v>0</v>
      </c>
      <c r="BI35" s="136">
        <v>0</v>
      </c>
      <c r="BJ35" s="140">
        <v>0</v>
      </c>
      <c r="BK35" s="140">
        <v>0</v>
      </c>
      <c r="BL35" s="136">
        <v>0</v>
      </c>
      <c r="BM35" s="136">
        <v>0</v>
      </c>
      <c r="BN35" s="140">
        <v>0</v>
      </c>
      <c r="BO35" s="140">
        <v>0</v>
      </c>
      <c r="BP35" s="136">
        <v>0</v>
      </c>
      <c r="BQ35" s="136">
        <v>0</v>
      </c>
      <c r="BR35" s="140">
        <v>0</v>
      </c>
      <c r="BS35" s="140">
        <v>0</v>
      </c>
      <c r="BT35" s="136">
        <v>0</v>
      </c>
      <c r="BU35" s="136">
        <v>0</v>
      </c>
      <c r="BV35" s="140">
        <v>0</v>
      </c>
      <c r="BW35" s="140">
        <v>0</v>
      </c>
      <c r="BX35" s="136">
        <v>0</v>
      </c>
      <c r="BY35" s="136">
        <v>0</v>
      </c>
      <c r="BZ35" s="140">
        <v>0</v>
      </c>
      <c r="CA35" s="140">
        <v>0</v>
      </c>
      <c r="CB35" s="136">
        <v>0</v>
      </c>
      <c r="CC35" s="136">
        <v>0</v>
      </c>
      <c r="CD35" s="140">
        <v>0</v>
      </c>
      <c r="CE35" s="140">
        <v>0</v>
      </c>
      <c r="CF35" s="136">
        <v>0</v>
      </c>
      <c r="CG35" s="136">
        <v>0</v>
      </c>
      <c r="CH35" s="140">
        <v>0</v>
      </c>
      <c r="CI35" s="140">
        <v>0</v>
      </c>
      <c r="CJ35" s="136">
        <v>0</v>
      </c>
      <c r="CK35" s="136">
        <v>0</v>
      </c>
      <c r="CL35" s="140">
        <v>0</v>
      </c>
      <c r="CM35" s="140">
        <v>0</v>
      </c>
      <c r="CN35" s="136">
        <v>0</v>
      </c>
      <c r="CO35" s="136">
        <v>0</v>
      </c>
      <c r="CP35" s="140">
        <v>0</v>
      </c>
      <c r="CQ35" s="140">
        <v>0</v>
      </c>
      <c r="CR35" s="136">
        <v>0</v>
      </c>
      <c r="CS35" s="136">
        <v>0</v>
      </c>
      <c r="CT35" s="140">
        <v>0</v>
      </c>
      <c r="CU35" s="140">
        <v>0</v>
      </c>
      <c r="CV35" s="136">
        <v>0</v>
      </c>
      <c r="CW35" s="136">
        <v>0</v>
      </c>
      <c r="CX35" s="140">
        <v>0</v>
      </c>
      <c r="CY35" s="140">
        <v>0</v>
      </c>
      <c r="CZ35" s="136">
        <v>0</v>
      </c>
      <c r="DA35" s="136">
        <v>0</v>
      </c>
      <c r="DB35" s="140">
        <v>0</v>
      </c>
      <c r="DC35" s="140">
        <v>0</v>
      </c>
      <c r="DD35" s="136">
        <v>0</v>
      </c>
      <c r="DE35" s="136">
        <v>0</v>
      </c>
      <c r="DF35" s="140">
        <v>0</v>
      </c>
      <c r="DG35" s="140">
        <v>0</v>
      </c>
      <c r="DH35" s="136">
        <v>0</v>
      </c>
      <c r="DI35" s="136">
        <v>0</v>
      </c>
      <c r="DJ35" s="140">
        <v>0</v>
      </c>
      <c r="DK35" s="140">
        <v>0</v>
      </c>
      <c r="DL35" s="136">
        <v>0</v>
      </c>
      <c r="DM35" s="136">
        <v>0</v>
      </c>
      <c r="DN35" s="140">
        <v>0</v>
      </c>
      <c r="DO35" s="140">
        <v>0</v>
      </c>
      <c r="DP35" s="136">
        <v>0</v>
      </c>
      <c r="DQ35" s="136">
        <v>0</v>
      </c>
      <c r="DR35" s="140">
        <v>0</v>
      </c>
      <c r="DS35" s="140">
        <v>0</v>
      </c>
      <c r="DT35" s="136">
        <v>0</v>
      </c>
      <c r="DU35" s="136">
        <v>0</v>
      </c>
    </row>
    <row r="36" spans="1:125" s="139" customFormat="1" ht="12" customHeight="1">
      <c r="A36" s="134" t="s">
        <v>325</v>
      </c>
      <c r="B36" s="134">
        <v>30000</v>
      </c>
      <c r="C36" s="134" t="s">
        <v>288</v>
      </c>
      <c r="D36" s="136">
        <f t="shared" si="0"/>
        <v>2499782</v>
      </c>
      <c r="E36" s="136">
        <f t="shared" si="1"/>
        <v>2534594</v>
      </c>
      <c r="F36" s="140">
        <v>15</v>
      </c>
      <c r="G36" s="140">
        <v>15</v>
      </c>
      <c r="H36" s="136">
        <v>1452819</v>
      </c>
      <c r="I36" s="136">
        <v>1672494</v>
      </c>
      <c r="J36" s="140">
        <v>15</v>
      </c>
      <c r="K36" s="140">
        <v>15</v>
      </c>
      <c r="L36" s="136">
        <v>677130</v>
      </c>
      <c r="M36" s="136">
        <v>643087</v>
      </c>
      <c r="N36" s="140">
        <v>6</v>
      </c>
      <c r="O36" s="140">
        <v>6</v>
      </c>
      <c r="P36" s="136">
        <v>108799</v>
      </c>
      <c r="Q36" s="136">
        <v>96203</v>
      </c>
      <c r="R36" s="140">
        <v>3</v>
      </c>
      <c r="S36" s="140">
        <v>3</v>
      </c>
      <c r="T36" s="136">
        <v>108073</v>
      </c>
      <c r="U36" s="136">
        <v>36757</v>
      </c>
      <c r="V36" s="140">
        <v>2</v>
      </c>
      <c r="W36" s="140">
        <v>2</v>
      </c>
      <c r="X36" s="136">
        <v>70076</v>
      </c>
      <c r="Y36" s="136">
        <v>57328</v>
      </c>
      <c r="Z36" s="140">
        <v>1</v>
      </c>
      <c r="AA36" s="140">
        <v>1</v>
      </c>
      <c r="AB36" s="136">
        <v>82885</v>
      </c>
      <c r="AC36" s="136">
        <v>28725</v>
      </c>
      <c r="AD36" s="140">
        <v>0</v>
      </c>
      <c r="AE36" s="140">
        <v>0</v>
      </c>
      <c r="AF36" s="136">
        <v>0</v>
      </c>
      <c r="AG36" s="136">
        <v>0</v>
      </c>
      <c r="AH36" s="140">
        <v>0</v>
      </c>
      <c r="AI36" s="140">
        <v>0</v>
      </c>
      <c r="AJ36" s="136">
        <v>0</v>
      </c>
      <c r="AK36" s="136">
        <v>0</v>
      </c>
      <c r="AL36" s="140">
        <v>0</v>
      </c>
      <c r="AM36" s="140">
        <v>0</v>
      </c>
      <c r="AN36" s="136">
        <v>0</v>
      </c>
      <c r="AO36" s="136">
        <v>0</v>
      </c>
      <c r="AP36" s="140">
        <v>0</v>
      </c>
      <c r="AQ36" s="140">
        <v>0</v>
      </c>
      <c r="AR36" s="136">
        <v>0</v>
      </c>
      <c r="AS36" s="136">
        <v>0</v>
      </c>
      <c r="AT36" s="140">
        <v>0</v>
      </c>
      <c r="AU36" s="140">
        <v>0</v>
      </c>
      <c r="AV36" s="136">
        <v>0</v>
      </c>
      <c r="AW36" s="136">
        <v>0</v>
      </c>
      <c r="AX36" s="140">
        <v>0</v>
      </c>
      <c r="AY36" s="140">
        <v>0</v>
      </c>
      <c r="AZ36" s="136">
        <v>0</v>
      </c>
      <c r="BA36" s="136">
        <v>0</v>
      </c>
      <c r="BB36" s="140">
        <v>0</v>
      </c>
      <c r="BC36" s="140">
        <v>0</v>
      </c>
      <c r="BD36" s="136">
        <v>0</v>
      </c>
      <c r="BE36" s="136">
        <v>0</v>
      </c>
      <c r="BF36" s="140">
        <v>0</v>
      </c>
      <c r="BG36" s="140">
        <v>0</v>
      </c>
      <c r="BH36" s="136">
        <v>0</v>
      </c>
      <c r="BI36" s="136">
        <v>0</v>
      </c>
      <c r="BJ36" s="140">
        <v>0</v>
      </c>
      <c r="BK36" s="140">
        <v>0</v>
      </c>
      <c r="BL36" s="136">
        <v>0</v>
      </c>
      <c r="BM36" s="136">
        <v>0</v>
      </c>
      <c r="BN36" s="140">
        <v>0</v>
      </c>
      <c r="BO36" s="140">
        <v>0</v>
      </c>
      <c r="BP36" s="136">
        <v>0</v>
      </c>
      <c r="BQ36" s="136">
        <v>0</v>
      </c>
      <c r="BR36" s="140">
        <v>0</v>
      </c>
      <c r="BS36" s="140">
        <v>0</v>
      </c>
      <c r="BT36" s="136">
        <v>0</v>
      </c>
      <c r="BU36" s="136">
        <v>0</v>
      </c>
      <c r="BV36" s="140">
        <v>0</v>
      </c>
      <c r="BW36" s="140">
        <v>0</v>
      </c>
      <c r="BX36" s="136">
        <v>0</v>
      </c>
      <c r="BY36" s="136">
        <v>0</v>
      </c>
      <c r="BZ36" s="140">
        <v>0</v>
      </c>
      <c r="CA36" s="140">
        <v>0</v>
      </c>
      <c r="CB36" s="136">
        <v>0</v>
      </c>
      <c r="CC36" s="136">
        <v>0</v>
      </c>
      <c r="CD36" s="140">
        <v>0</v>
      </c>
      <c r="CE36" s="140">
        <v>0</v>
      </c>
      <c r="CF36" s="136">
        <v>0</v>
      </c>
      <c r="CG36" s="136">
        <v>0</v>
      </c>
      <c r="CH36" s="140">
        <v>0</v>
      </c>
      <c r="CI36" s="140">
        <v>0</v>
      </c>
      <c r="CJ36" s="136">
        <v>0</v>
      </c>
      <c r="CK36" s="136">
        <v>0</v>
      </c>
      <c r="CL36" s="140">
        <v>0</v>
      </c>
      <c r="CM36" s="140">
        <v>0</v>
      </c>
      <c r="CN36" s="136">
        <v>0</v>
      </c>
      <c r="CO36" s="136">
        <v>0</v>
      </c>
      <c r="CP36" s="140">
        <v>0</v>
      </c>
      <c r="CQ36" s="140">
        <v>0</v>
      </c>
      <c r="CR36" s="136">
        <v>0</v>
      </c>
      <c r="CS36" s="136">
        <v>0</v>
      </c>
      <c r="CT36" s="140">
        <v>0</v>
      </c>
      <c r="CU36" s="140">
        <v>0</v>
      </c>
      <c r="CV36" s="136">
        <v>0</v>
      </c>
      <c r="CW36" s="136">
        <v>0</v>
      </c>
      <c r="CX36" s="140">
        <v>0</v>
      </c>
      <c r="CY36" s="140">
        <v>0</v>
      </c>
      <c r="CZ36" s="136">
        <v>0</v>
      </c>
      <c r="DA36" s="136">
        <v>0</v>
      </c>
      <c r="DB36" s="140">
        <v>0</v>
      </c>
      <c r="DC36" s="140">
        <v>0</v>
      </c>
      <c r="DD36" s="136">
        <v>0</v>
      </c>
      <c r="DE36" s="136">
        <v>0</v>
      </c>
      <c r="DF36" s="140">
        <v>0</v>
      </c>
      <c r="DG36" s="140">
        <v>0</v>
      </c>
      <c r="DH36" s="136">
        <v>0</v>
      </c>
      <c r="DI36" s="136">
        <v>0</v>
      </c>
      <c r="DJ36" s="140">
        <v>0</v>
      </c>
      <c r="DK36" s="140">
        <v>0</v>
      </c>
      <c r="DL36" s="136">
        <v>0</v>
      </c>
      <c r="DM36" s="136">
        <v>0</v>
      </c>
      <c r="DN36" s="140">
        <v>0</v>
      </c>
      <c r="DO36" s="140">
        <v>0</v>
      </c>
      <c r="DP36" s="136">
        <v>0</v>
      </c>
      <c r="DQ36" s="136">
        <v>0</v>
      </c>
      <c r="DR36" s="140">
        <v>0</v>
      </c>
      <c r="DS36" s="140">
        <v>0</v>
      </c>
      <c r="DT36" s="136">
        <v>0</v>
      </c>
      <c r="DU36" s="136">
        <v>0</v>
      </c>
    </row>
    <row r="37" spans="1:125" s="139" customFormat="1" ht="12" customHeight="1">
      <c r="A37" s="134" t="s">
        <v>366</v>
      </c>
      <c r="B37" s="134">
        <v>31000</v>
      </c>
      <c r="C37" s="134" t="s">
        <v>288</v>
      </c>
      <c r="D37" s="136">
        <f t="shared" si="0"/>
        <v>1906376</v>
      </c>
      <c r="E37" s="136">
        <f t="shared" si="1"/>
        <v>869141</v>
      </c>
      <c r="F37" s="140">
        <v>5</v>
      </c>
      <c r="G37" s="140">
        <v>5</v>
      </c>
      <c r="H37" s="136">
        <v>1019697</v>
      </c>
      <c r="I37" s="136">
        <v>522147</v>
      </c>
      <c r="J37" s="140">
        <v>5</v>
      </c>
      <c r="K37" s="140">
        <v>5</v>
      </c>
      <c r="L37" s="136">
        <v>284939</v>
      </c>
      <c r="M37" s="136">
        <v>63589</v>
      </c>
      <c r="N37" s="140">
        <v>4</v>
      </c>
      <c r="O37" s="140">
        <v>4</v>
      </c>
      <c r="P37" s="136">
        <v>63582</v>
      </c>
      <c r="Q37" s="136">
        <v>78629</v>
      </c>
      <c r="R37" s="140">
        <v>3</v>
      </c>
      <c r="S37" s="140">
        <v>3</v>
      </c>
      <c r="T37" s="136">
        <v>158894</v>
      </c>
      <c r="U37" s="136">
        <v>55750</v>
      </c>
      <c r="V37" s="140">
        <v>3</v>
      </c>
      <c r="W37" s="140">
        <v>3</v>
      </c>
      <c r="X37" s="136">
        <v>161927</v>
      </c>
      <c r="Y37" s="136">
        <v>123157</v>
      </c>
      <c r="Z37" s="140">
        <v>1</v>
      </c>
      <c r="AA37" s="140">
        <v>1</v>
      </c>
      <c r="AB37" s="136">
        <v>87076</v>
      </c>
      <c r="AC37" s="136">
        <v>25869</v>
      </c>
      <c r="AD37" s="140">
        <v>1</v>
      </c>
      <c r="AE37" s="140">
        <v>1</v>
      </c>
      <c r="AF37" s="136">
        <v>50097</v>
      </c>
      <c r="AG37" s="136">
        <v>0</v>
      </c>
      <c r="AH37" s="140">
        <v>1</v>
      </c>
      <c r="AI37" s="140">
        <v>1</v>
      </c>
      <c r="AJ37" s="136">
        <v>41060</v>
      </c>
      <c r="AK37" s="136">
        <v>0</v>
      </c>
      <c r="AL37" s="140">
        <v>1</v>
      </c>
      <c r="AM37" s="140">
        <v>1</v>
      </c>
      <c r="AN37" s="136">
        <v>39104</v>
      </c>
      <c r="AO37" s="136">
        <v>0</v>
      </c>
      <c r="AP37" s="140">
        <v>0</v>
      </c>
      <c r="AQ37" s="140">
        <v>0</v>
      </c>
      <c r="AR37" s="136">
        <v>0</v>
      </c>
      <c r="AS37" s="136">
        <v>0</v>
      </c>
      <c r="AT37" s="140">
        <v>0</v>
      </c>
      <c r="AU37" s="140">
        <v>0</v>
      </c>
      <c r="AV37" s="136">
        <v>0</v>
      </c>
      <c r="AW37" s="136">
        <v>0</v>
      </c>
      <c r="AX37" s="140">
        <v>0</v>
      </c>
      <c r="AY37" s="140">
        <v>0</v>
      </c>
      <c r="AZ37" s="136">
        <v>0</v>
      </c>
      <c r="BA37" s="136">
        <v>0</v>
      </c>
      <c r="BB37" s="140">
        <v>0</v>
      </c>
      <c r="BC37" s="140">
        <v>0</v>
      </c>
      <c r="BD37" s="136">
        <v>0</v>
      </c>
      <c r="BE37" s="136">
        <v>0</v>
      </c>
      <c r="BF37" s="140">
        <v>0</v>
      </c>
      <c r="BG37" s="140">
        <v>0</v>
      </c>
      <c r="BH37" s="136">
        <v>0</v>
      </c>
      <c r="BI37" s="136">
        <v>0</v>
      </c>
      <c r="BJ37" s="140">
        <v>0</v>
      </c>
      <c r="BK37" s="140">
        <v>0</v>
      </c>
      <c r="BL37" s="136">
        <v>0</v>
      </c>
      <c r="BM37" s="136">
        <v>0</v>
      </c>
      <c r="BN37" s="140">
        <v>0</v>
      </c>
      <c r="BO37" s="140">
        <v>0</v>
      </c>
      <c r="BP37" s="136">
        <v>0</v>
      </c>
      <c r="BQ37" s="136">
        <v>0</v>
      </c>
      <c r="BR37" s="140">
        <v>0</v>
      </c>
      <c r="BS37" s="140">
        <v>0</v>
      </c>
      <c r="BT37" s="136">
        <v>0</v>
      </c>
      <c r="BU37" s="136">
        <v>0</v>
      </c>
      <c r="BV37" s="140">
        <v>0</v>
      </c>
      <c r="BW37" s="140">
        <v>0</v>
      </c>
      <c r="BX37" s="136">
        <v>0</v>
      </c>
      <c r="BY37" s="136">
        <v>0</v>
      </c>
      <c r="BZ37" s="140">
        <v>0</v>
      </c>
      <c r="CA37" s="140">
        <v>0</v>
      </c>
      <c r="CB37" s="136">
        <v>0</v>
      </c>
      <c r="CC37" s="136">
        <v>0</v>
      </c>
      <c r="CD37" s="140">
        <v>0</v>
      </c>
      <c r="CE37" s="140">
        <v>0</v>
      </c>
      <c r="CF37" s="136">
        <v>0</v>
      </c>
      <c r="CG37" s="136">
        <v>0</v>
      </c>
      <c r="CH37" s="140">
        <v>0</v>
      </c>
      <c r="CI37" s="140">
        <v>0</v>
      </c>
      <c r="CJ37" s="136">
        <v>0</v>
      </c>
      <c r="CK37" s="136">
        <v>0</v>
      </c>
      <c r="CL37" s="140">
        <v>0</v>
      </c>
      <c r="CM37" s="140">
        <v>0</v>
      </c>
      <c r="CN37" s="136">
        <v>0</v>
      </c>
      <c r="CO37" s="136">
        <v>0</v>
      </c>
      <c r="CP37" s="140">
        <v>0</v>
      </c>
      <c r="CQ37" s="140">
        <v>0</v>
      </c>
      <c r="CR37" s="136">
        <v>0</v>
      </c>
      <c r="CS37" s="136">
        <v>0</v>
      </c>
      <c r="CT37" s="140">
        <v>0</v>
      </c>
      <c r="CU37" s="140">
        <v>0</v>
      </c>
      <c r="CV37" s="136">
        <v>0</v>
      </c>
      <c r="CW37" s="136">
        <v>0</v>
      </c>
      <c r="CX37" s="140">
        <v>0</v>
      </c>
      <c r="CY37" s="140">
        <v>0</v>
      </c>
      <c r="CZ37" s="136">
        <v>0</v>
      </c>
      <c r="DA37" s="136">
        <v>0</v>
      </c>
      <c r="DB37" s="140">
        <v>0</v>
      </c>
      <c r="DC37" s="140">
        <v>0</v>
      </c>
      <c r="DD37" s="136">
        <v>0</v>
      </c>
      <c r="DE37" s="136">
        <v>0</v>
      </c>
      <c r="DF37" s="140">
        <v>0</v>
      </c>
      <c r="DG37" s="140">
        <v>0</v>
      </c>
      <c r="DH37" s="136">
        <v>0</v>
      </c>
      <c r="DI37" s="136">
        <v>0</v>
      </c>
      <c r="DJ37" s="140">
        <v>0</v>
      </c>
      <c r="DK37" s="140">
        <v>0</v>
      </c>
      <c r="DL37" s="136">
        <v>0</v>
      </c>
      <c r="DM37" s="136">
        <v>0</v>
      </c>
      <c r="DN37" s="140">
        <v>0</v>
      </c>
      <c r="DO37" s="140">
        <v>0</v>
      </c>
      <c r="DP37" s="136">
        <v>0</v>
      </c>
      <c r="DQ37" s="136">
        <v>0</v>
      </c>
      <c r="DR37" s="140">
        <v>0</v>
      </c>
      <c r="DS37" s="140">
        <v>0</v>
      </c>
      <c r="DT37" s="136">
        <v>0</v>
      </c>
      <c r="DU37" s="136">
        <v>0</v>
      </c>
    </row>
    <row r="38" spans="1:125" s="139" customFormat="1" ht="12" customHeight="1">
      <c r="A38" s="134" t="s">
        <v>369</v>
      </c>
      <c r="B38" s="134">
        <v>32000</v>
      </c>
      <c r="C38" s="134" t="s">
        <v>288</v>
      </c>
      <c r="D38" s="136">
        <f t="shared" si="0"/>
        <v>1877589</v>
      </c>
      <c r="E38" s="136">
        <f t="shared" si="1"/>
        <v>380546</v>
      </c>
      <c r="F38" s="140">
        <v>7</v>
      </c>
      <c r="G38" s="140">
        <v>7</v>
      </c>
      <c r="H38" s="136">
        <v>1304748</v>
      </c>
      <c r="I38" s="136">
        <v>201867</v>
      </c>
      <c r="J38" s="140">
        <v>7</v>
      </c>
      <c r="K38" s="140">
        <v>7</v>
      </c>
      <c r="L38" s="136">
        <v>402379</v>
      </c>
      <c r="M38" s="136">
        <v>88931</v>
      </c>
      <c r="N38" s="140">
        <v>3</v>
      </c>
      <c r="O38" s="140">
        <v>3</v>
      </c>
      <c r="P38" s="136">
        <v>170462</v>
      </c>
      <c r="Q38" s="136">
        <v>81424</v>
      </c>
      <c r="R38" s="140">
        <v>1</v>
      </c>
      <c r="S38" s="140">
        <v>1</v>
      </c>
      <c r="T38" s="136">
        <v>0</v>
      </c>
      <c r="U38" s="136">
        <v>8324</v>
      </c>
      <c r="V38" s="140">
        <v>0</v>
      </c>
      <c r="W38" s="140">
        <v>0</v>
      </c>
      <c r="X38" s="136">
        <v>0</v>
      </c>
      <c r="Y38" s="136">
        <v>0</v>
      </c>
      <c r="Z38" s="140">
        <v>0</v>
      </c>
      <c r="AA38" s="140">
        <v>0</v>
      </c>
      <c r="AB38" s="136">
        <v>0</v>
      </c>
      <c r="AC38" s="136">
        <v>0</v>
      </c>
      <c r="AD38" s="140">
        <v>0</v>
      </c>
      <c r="AE38" s="140">
        <v>0</v>
      </c>
      <c r="AF38" s="136">
        <v>0</v>
      </c>
      <c r="AG38" s="136">
        <v>0</v>
      </c>
      <c r="AH38" s="140">
        <v>0</v>
      </c>
      <c r="AI38" s="140">
        <v>0</v>
      </c>
      <c r="AJ38" s="136">
        <v>0</v>
      </c>
      <c r="AK38" s="136">
        <v>0</v>
      </c>
      <c r="AL38" s="140">
        <v>0</v>
      </c>
      <c r="AM38" s="140">
        <v>0</v>
      </c>
      <c r="AN38" s="136">
        <v>0</v>
      </c>
      <c r="AO38" s="136">
        <v>0</v>
      </c>
      <c r="AP38" s="140">
        <v>0</v>
      </c>
      <c r="AQ38" s="140">
        <v>0</v>
      </c>
      <c r="AR38" s="136">
        <v>0</v>
      </c>
      <c r="AS38" s="136">
        <v>0</v>
      </c>
      <c r="AT38" s="140">
        <v>0</v>
      </c>
      <c r="AU38" s="140">
        <v>0</v>
      </c>
      <c r="AV38" s="136">
        <v>0</v>
      </c>
      <c r="AW38" s="136">
        <v>0</v>
      </c>
      <c r="AX38" s="140">
        <v>0</v>
      </c>
      <c r="AY38" s="140">
        <v>0</v>
      </c>
      <c r="AZ38" s="136">
        <v>0</v>
      </c>
      <c r="BA38" s="136">
        <v>0</v>
      </c>
      <c r="BB38" s="140">
        <v>0</v>
      </c>
      <c r="BC38" s="140">
        <v>0</v>
      </c>
      <c r="BD38" s="136">
        <v>0</v>
      </c>
      <c r="BE38" s="136">
        <v>0</v>
      </c>
      <c r="BF38" s="140">
        <v>0</v>
      </c>
      <c r="BG38" s="140">
        <v>0</v>
      </c>
      <c r="BH38" s="136">
        <v>0</v>
      </c>
      <c r="BI38" s="136">
        <v>0</v>
      </c>
      <c r="BJ38" s="140">
        <v>0</v>
      </c>
      <c r="BK38" s="140">
        <v>0</v>
      </c>
      <c r="BL38" s="136">
        <v>0</v>
      </c>
      <c r="BM38" s="136">
        <v>0</v>
      </c>
      <c r="BN38" s="140">
        <v>0</v>
      </c>
      <c r="BO38" s="140">
        <v>0</v>
      </c>
      <c r="BP38" s="136">
        <v>0</v>
      </c>
      <c r="BQ38" s="136">
        <v>0</v>
      </c>
      <c r="BR38" s="140">
        <v>0</v>
      </c>
      <c r="BS38" s="140">
        <v>0</v>
      </c>
      <c r="BT38" s="136">
        <v>0</v>
      </c>
      <c r="BU38" s="136">
        <v>0</v>
      </c>
      <c r="BV38" s="140">
        <v>0</v>
      </c>
      <c r="BW38" s="140">
        <v>0</v>
      </c>
      <c r="BX38" s="136">
        <v>0</v>
      </c>
      <c r="BY38" s="136">
        <v>0</v>
      </c>
      <c r="BZ38" s="140">
        <v>0</v>
      </c>
      <c r="CA38" s="140">
        <v>0</v>
      </c>
      <c r="CB38" s="136">
        <v>0</v>
      </c>
      <c r="CC38" s="136">
        <v>0</v>
      </c>
      <c r="CD38" s="140">
        <v>0</v>
      </c>
      <c r="CE38" s="140">
        <v>0</v>
      </c>
      <c r="CF38" s="136">
        <v>0</v>
      </c>
      <c r="CG38" s="136">
        <v>0</v>
      </c>
      <c r="CH38" s="140">
        <v>0</v>
      </c>
      <c r="CI38" s="140">
        <v>0</v>
      </c>
      <c r="CJ38" s="136">
        <v>0</v>
      </c>
      <c r="CK38" s="136">
        <v>0</v>
      </c>
      <c r="CL38" s="140">
        <v>0</v>
      </c>
      <c r="CM38" s="140">
        <v>0</v>
      </c>
      <c r="CN38" s="136">
        <v>0</v>
      </c>
      <c r="CO38" s="136">
        <v>0</v>
      </c>
      <c r="CP38" s="140">
        <v>0</v>
      </c>
      <c r="CQ38" s="140">
        <v>0</v>
      </c>
      <c r="CR38" s="136">
        <v>0</v>
      </c>
      <c r="CS38" s="136">
        <v>0</v>
      </c>
      <c r="CT38" s="140">
        <v>0</v>
      </c>
      <c r="CU38" s="140">
        <v>0</v>
      </c>
      <c r="CV38" s="136">
        <v>0</v>
      </c>
      <c r="CW38" s="136">
        <v>0</v>
      </c>
      <c r="CX38" s="140">
        <v>0</v>
      </c>
      <c r="CY38" s="140">
        <v>0</v>
      </c>
      <c r="CZ38" s="136">
        <v>0</v>
      </c>
      <c r="DA38" s="136">
        <v>0</v>
      </c>
      <c r="DB38" s="140">
        <v>0</v>
      </c>
      <c r="DC38" s="140">
        <v>0</v>
      </c>
      <c r="DD38" s="136">
        <v>0</v>
      </c>
      <c r="DE38" s="136">
        <v>0</v>
      </c>
      <c r="DF38" s="140">
        <v>0</v>
      </c>
      <c r="DG38" s="140">
        <v>0</v>
      </c>
      <c r="DH38" s="136">
        <v>0</v>
      </c>
      <c r="DI38" s="136">
        <v>0</v>
      </c>
      <c r="DJ38" s="140">
        <v>0</v>
      </c>
      <c r="DK38" s="140">
        <v>0</v>
      </c>
      <c r="DL38" s="136">
        <v>0</v>
      </c>
      <c r="DM38" s="136">
        <v>0</v>
      </c>
      <c r="DN38" s="140">
        <v>0</v>
      </c>
      <c r="DO38" s="140">
        <v>0</v>
      </c>
      <c r="DP38" s="136">
        <v>0</v>
      </c>
      <c r="DQ38" s="136">
        <v>0</v>
      </c>
      <c r="DR38" s="140">
        <v>0</v>
      </c>
      <c r="DS38" s="140">
        <v>0</v>
      </c>
      <c r="DT38" s="136">
        <v>0</v>
      </c>
      <c r="DU38" s="136">
        <v>0</v>
      </c>
    </row>
    <row r="39" spans="1:125" s="139" customFormat="1" ht="12" customHeight="1">
      <c r="A39" s="134" t="s">
        <v>328</v>
      </c>
      <c r="B39" s="134">
        <v>33000</v>
      </c>
      <c r="C39" s="134" t="s">
        <v>288</v>
      </c>
      <c r="D39" s="136">
        <f t="shared" si="0"/>
        <v>3306050</v>
      </c>
      <c r="E39" s="136">
        <f t="shared" si="1"/>
        <v>1824455</v>
      </c>
      <c r="F39" s="140">
        <v>18</v>
      </c>
      <c r="G39" s="140">
        <v>19</v>
      </c>
      <c r="H39" s="136">
        <v>2199293</v>
      </c>
      <c r="I39" s="136">
        <v>1004773</v>
      </c>
      <c r="J39" s="140">
        <v>18</v>
      </c>
      <c r="K39" s="140">
        <v>19</v>
      </c>
      <c r="L39" s="136">
        <v>774285</v>
      </c>
      <c r="M39" s="136">
        <v>593998</v>
      </c>
      <c r="N39" s="140">
        <v>10</v>
      </c>
      <c r="O39" s="140">
        <v>11</v>
      </c>
      <c r="P39" s="136">
        <v>281874</v>
      </c>
      <c r="Q39" s="136">
        <v>129005</v>
      </c>
      <c r="R39" s="140">
        <v>3</v>
      </c>
      <c r="S39" s="140">
        <v>3</v>
      </c>
      <c r="T39" s="136">
        <v>20526</v>
      </c>
      <c r="U39" s="136">
        <v>33989</v>
      </c>
      <c r="V39" s="140">
        <v>3</v>
      </c>
      <c r="W39" s="140">
        <v>3</v>
      </c>
      <c r="X39" s="136">
        <v>30072</v>
      </c>
      <c r="Y39" s="136">
        <v>62690</v>
      </c>
      <c r="Z39" s="140">
        <v>0</v>
      </c>
      <c r="AA39" s="140">
        <v>0</v>
      </c>
      <c r="AB39" s="136">
        <v>0</v>
      </c>
      <c r="AC39" s="136">
        <v>0</v>
      </c>
      <c r="AD39" s="140">
        <v>0</v>
      </c>
      <c r="AE39" s="140">
        <v>0</v>
      </c>
      <c r="AF39" s="136">
        <v>0</v>
      </c>
      <c r="AG39" s="136">
        <v>0</v>
      </c>
      <c r="AH39" s="140">
        <v>0</v>
      </c>
      <c r="AI39" s="140">
        <v>0</v>
      </c>
      <c r="AJ39" s="136">
        <v>0</v>
      </c>
      <c r="AK39" s="136">
        <v>0</v>
      </c>
      <c r="AL39" s="140">
        <v>0</v>
      </c>
      <c r="AM39" s="140">
        <v>0</v>
      </c>
      <c r="AN39" s="136">
        <v>0</v>
      </c>
      <c r="AO39" s="136">
        <v>0</v>
      </c>
      <c r="AP39" s="140">
        <v>0</v>
      </c>
      <c r="AQ39" s="140">
        <v>0</v>
      </c>
      <c r="AR39" s="136">
        <v>0</v>
      </c>
      <c r="AS39" s="136">
        <v>0</v>
      </c>
      <c r="AT39" s="140">
        <v>0</v>
      </c>
      <c r="AU39" s="140">
        <v>0</v>
      </c>
      <c r="AV39" s="136">
        <v>0</v>
      </c>
      <c r="AW39" s="136">
        <v>0</v>
      </c>
      <c r="AX39" s="140">
        <v>0</v>
      </c>
      <c r="AY39" s="140">
        <v>0</v>
      </c>
      <c r="AZ39" s="136">
        <v>0</v>
      </c>
      <c r="BA39" s="136">
        <v>0</v>
      </c>
      <c r="BB39" s="140">
        <v>0</v>
      </c>
      <c r="BC39" s="140">
        <v>0</v>
      </c>
      <c r="BD39" s="136">
        <v>0</v>
      </c>
      <c r="BE39" s="136">
        <v>0</v>
      </c>
      <c r="BF39" s="140">
        <v>0</v>
      </c>
      <c r="BG39" s="140">
        <v>0</v>
      </c>
      <c r="BH39" s="136">
        <v>0</v>
      </c>
      <c r="BI39" s="136">
        <v>0</v>
      </c>
      <c r="BJ39" s="140">
        <v>0</v>
      </c>
      <c r="BK39" s="140">
        <v>0</v>
      </c>
      <c r="BL39" s="136">
        <v>0</v>
      </c>
      <c r="BM39" s="136">
        <v>0</v>
      </c>
      <c r="BN39" s="140">
        <v>0</v>
      </c>
      <c r="BO39" s="140">
        <v>0</v>
      </c>
      <c r="BP39" s="136">
        <v>0</v>
      </c>
      <c r="BQ39" s="136">
        <v>0</v>
      </c>
      <c r="BR39" s="140">
        <v>0</v>
      </c>
      <c r="BS39" s="140">
        <v>0</v>
      </c>
      <c r="BT39" s="136">
        <v>0</v>
      </c>
      <c r="BU39" s="136">
        <v>0</v>
      </c>
      <c r="BV39" s="140">
        <v>0</v>
      </c>
      <c r="BW39" s="140">
        <v>0</v>
      </c>
      <c r="BX39" s="136">
        <v>0</v>
      </c>
      <c r="BY39" s="136">
        <v>0</v>
      </c>
      <c r="BZ39" s="140">
        <v>0</v>
      </c>
      <c r="CA39" s="140">
        <v>0</v>
      </c>
      <c r="CB39" s="136">
        <v>0</v>
      </c>
      <c r="CC39" s="136">
        <v>0</v>
      </c>
      <c r="CD39" s="140">
        <v>0</v>
      </c>
      <c r="CE39" s="140">
        <v>0</v>
      </c>
      <c r="CF39" s="136">
        <v>0</v>
      </c>
      <c r="CG39" s="136">
        <v>0</v>
      </c>
      <c r="CH39" s="140">
        <v>0</v>
      </c>
      <c r="CI39" s="140">
        <v>0</v>
      </c>
      <c r="CJ39" s="136">
        <v>0</v>
      </c>
      <c r="CK39" s="136">
        <v>0</v>
      </c>
      <c r="CL39" s="140">
        <v>0</v>
      </c>
      <c r="CM39" s="140">
        <v>0</v>
      </c>
      <c r="CN39" s="136">
        <v>0</v>
      </c>
      <c r="CO39" s="136">
        <v>0</v>
      </c>
      <c r="CP39" s="140">
        <v>0</v>
      </c>
      <c r="CQ39" s="140">
        <v>0</v>
      </c>
      <c r="CR39" s="136">
        <v>0</v>
      </c>
      <c r="CS39" s="136">
        <v>0</v>
      </c>
      <c r="CT39" s="140">
        <v>0</v>
      </c>
      <c r="CU39" s="140">
        <v>0</v>
      </c>
      <c r="CV39" s="136">
        <v>0</v>
      </c>
      <c r="CW39" s="136">
        <v>0</v>
      </c>
      <c r="CX39" s="140">
        <v>0</v>
      </c>
      <c r="CY39" s="140">
        <v>0</v>
      </c>
      <c r="CZ39" s="136">
        <v>0</v>
      </c>
      <c r="DA39" s="136">
        <v>0</v>
      </c>
      <c r="DB39" s="140">
        <v>0</v>
      </c>
      <c r="DC39" s="140">
        <v>0</v>
      </c>
      <c r="DD39" s="136">
        <v>0</v>
      </c>
      <c r="DE39" s="136">
        <v>0</v>
      </c>
      <c r="DF39" s="140">
        <v>0</v>
      </c>
      <c r="DG39" s="140">
        <v>0</v>
      </c>
      <c r="DH39" s="136">
        <v>0</v>
      </c>
      <c r="DI39" s="136">
        <v>0</v>
      </c>
      <c r="DJ39" s="140">
        <v>0</v>
      </c>
      <c r="DK39" s="140">
        <v>0</v>
      </c>
      <c r="DL39" s="136">
        <v>0</v>
      </c>
      <c r="DM39" s="136">
        <v>0</v>
      </c>
      <c r="DN39" s="140">
        <v>0</v>
      </c>
      <c r="DO39" s="140">
        <v>0</v>
      </c>
      <c r="DP39" s="136">
        <v>0</v>
      </c>
      <c r="DQ39" s="136">
        <v>0</v>
      </c>
      <c r="DR39" s="140">
        <v>0</v>
      </c>
      <c r="DS39" s="140">
        <v>0</v>
      </c>
      <c r="DT39" s="136">
        <v>0</v>
      </c>
      <c r="DU39" s="136">
        <v>0</v>
      </c>
    </row>
    <row r="40" spans="1:125" s="139" customFormat="1" ht="12" customHeight="1">
      <c r="A40" s="134" t="s">
        <v>524</v>
      </c>
      <c r="B40" s="134">
        <v>34000</v>
      </c>
      <c r="C40" s="134" t="s">
        <v>525</v>
      </c>
      <c r="D40" s="136">
        <f t="shared" si="0"/>
        <v>2832639</v>
      </c>
      <c r="E40" s="136">
        <f t="shared" si="1"/>
        <v>875355</v>
      </c>
      <c r="F40" s="140">
        <v>6</v>
      </c>
      <c r="G40" s="140">
        <v>6</v>
      </c>
      <c r="H40" s="136">
        <v>1853290</v>
      </c>
      <c r="I40" s="136">
        <v>384126</v>
      </c>
      <c r="J40" s="140">
        <v>6</v>
      </c>
      <c r="K40" s="140">
        <v>6</v>
      </c>
      <c r="L40" s="136">
        <v>622672</v>
      </c>
      <c r="M40" s="136">
        <v>148806</v>
      </c>
      <c r="N40" s="140">
        <v>3</v>
      </c>
      <c r="O40" s="140">
        <v>3</v>
      </c>
      <c r="P40" s="136">
        <v>278771</v>
      </c>
      <c r="Q40" s="136">
        <v>86182</v>
      </c>
      <c r="R40" s="140">
        <v>1</v>
      </c>
      <c r="S40" s="140">
        <v>1</v>
      </c>
      <c r="T40" s="136">
        <v>77906</v>
      </c>
      <c r="U40" s="136">
        <v>11333</v>
      </c>
      <c r="V40" s="140">
        <v>1</v>
      </c>
      <c r="W40" s="140">
        <v>1</v>
      </c>
      <c r="X40" s="136">
        <v>0</v>
      </c>
      <c r="Y40" s="136">
        <v>244908</v>
      </c>
      <c r="Z40" s="140">
        <v>0</v>
      </c>
      <c r="AA40" s="140">
        <v>0</v>
      </c>
      <c r="AB40" s="136">
        <v>0</v>
      </c>
      <c r="AC40" s="136">
        <v>0</v>
      </c>
      <c r="AD40" s="140">
        <v>0</v>
      </c>
      <c r="AE40" s="140">
        <v>0</v>
      </c>
      <c r="AF40" s="136">
        <v>0</v>
      </c>
      <c r="AG40" s="136">
        <v>0</v>
      </c>
      <c r="AH40" s="140">
        <v>0</v>
      </c>
      <c r="AI40" s="140">
        <v>0</v>
      </c>
      <c r="AJ40" s="136">
        <v>0</v>
      </c>
      <c r="AK40" s="136">
        <v>0</v>
      </c>
      <c r="AL40" s="140">
        <v>0</v>
      </c>
      <c r="AM40" s="140">
        <v>0</v>
      </c>
      <c r="AN40" s="136">
        <v>0</v>
      </c>
      <c r="AO40" s="136">
        <v>0</v>
      </c>
      <c r="AP40" s="140">
        <v>0</v>
      </c>
      <c r="AQ40" s="140">
        <v>0</v>
      </c>
      <c r="AR40" s="136">
        <v>0</v>
      </c>
      <c r="AS40" s="136">
        <v>0</v>
      </c>
      <c r="AT40" s="140">
        <v>0</v>
      </c>
      <c r="AU40" s="140">
        <v>0</v>
      </c>
      <c r="AV40" s="136">
        <v>0</v>
      </c>
      <c r="AW40" s="136">
        <v>0</v>
      </c>
      <c r="AX40" s="140">
        <v>0</v>
      </c>
      <c r="AY40" s="140">
        <v>0</v>
      </c>
      <c r="AZ40" s="136">
        <v>0</v>
      </c>
      <c r="BA40" s="136">
        <v>0</v>
      </c>
      <c r="BB40" s="140">
        <v>0</v>
      </c>
      <c r="BC40" s="140">
        <v>0</v>
      </c>
      <c r="BD40" s="136">
        <v>0</v>
      </c>
      <c r="BE40" s="136">
        <v>0</v>
      </c>
      <c r="BF40" s="140">
        <v>0</v>
      </c>
      <c r="BG40" s="140">
        <v>0</v>
      </c>
      <c r="BH40" s="136">
        <v>0</v>
      </c>
      <c r="BI40" s="136">
        <v>0</v>
      </c>
      <c r="BJ40" s="140">
        <v>0</v>
      </c>
      <c r="BK40" s="140">
        <v>0</v>
      </c>
      <c r="BL40" s="136">
        <v>0</v>
      </c>
      <c r="BM40" s="136">
        <v>0</v>
      </c>
      <c r="BN40" s="140">
        <v>0</v>
      </c>
      <c r="BO40" s="140">
        <v>0</v>
      </c>
      <c r="BP40" s="136">
        <v>0</v>
      </c>
      <c r="BQ40" s="136">
        <v>0</v>
      </c>
      <c r="BR40" s="140">
        <v>0</v>
      </c>
      <c r="BS40" s="140">
        <v>0</v>
      </c>
      <c r="BT40" s="136">
        <v>0</v>
      </c>
      <c r="BU40" s="136">
        <v>0</v>
      </c>
      <c r="BV40" s="140">
        <v>0</v>
      </c>
      <c r="BW40" s="140">
        <v>0</v>
      </c>
      <c r="BX40" s="136">
        <v>0</v>
      </c>
      <c r="BY40" s="136">
        <v>0</v>
      </c>
      <c r="BZ40" s="140">
        <v>0</v>
      </c>
      <c r="CA40" s="140">
        <v>0</v>
      </c>
      <c r="CB40" s="136">
        <v>0</v>
      </c>
      <c r="CC40" s="136">
        <v>0</v>
      </c>
      <c r="CD40" s="140">
        <v>0</v>
      </c>
      <c r="CE40" s="140">
        <v>0</v>
      </c>
      <c r="CF40" s="136">
        <v>0</v>
      </c>
      <c r="CG40" s="136">
        <v>0</v>
      </c>
      <c r="CH40" s="140">
        <v>0</v>
      </c>
      <c r="CI40" s="140">
        <v>0</v>
      </c>
      <c r="CJ40" s="136">
        <v>0</v>
      </c>
      <c r="CK40" s="136">
        <v>0</v>
      </c>
      <c r="CL40" s="140">
        <v>0</v>
      </c>
      <c r="CM40" s="140">
        <v>0</v>
      </c>
      <c r="CN40" s="136">
        <v>0</v>
      </c>
      <c r="CO40" s="136">
        <v>0</v>
      </c>
      <c r="CP40" s="140">
        <v>0</v>
      </c>
      <c r="CQ40" s="140">
        <v>0</v>
      </c>
      <c r="CR40" s="136">
        <v>0</v>
      </c>
      <c r="CS40" s="136">
        <v>0</v>
      </c>
      <c r="CT40" s="140">
        <v>0</v>
      </c>
      <c r="CU40" s="140">
        <v>0</v>
      </c>
      <c r="CV40" s="136">
        <v>0</v>
      </c>
      <c r="CW40" s="136">
        <v>0</v>
      </c>
      <c r="CX40" s="140">
        <v>0</v>
      </c>
      <c r="CY40" s="140">
        <v>0</v>
      </c>
      <c r="CZ40" s="136">
        <v>0</v>
      </c>
      <c r="DA40" s="136">
        <v>0</v>
      </c>
      <c r="DB40" s="140">
        <v>0</v>
      </c>
      <c r="DC40" s="140">
        <v>0</v>
      </c>
      <c r="DD40" s="136">
        <v>0</v>
      </c>
      <c r="DE40" s="136">
        <v>0</v>
      </c>
      <c r="DF40" s="140">
        <v>0</v>
      </c>
      <c r="DG40" s="140">
        <v>0</v>
      </c>
      <c r="DH40" s="136">
        <v>0</v>
      </c>
      <c r="DI40" s="136">
        <v>0</v>
      </c>
      <c r="DJ40" s="140">
        <v>0</v>
      </c>
      <c r="DK40" s="140">
        <v>0</v>
      </c>
      <c r="DL40" s="136">
        <v>0</v>
      </c>
      <c r="DM40" s="136">
        <v>0</v>
      </c>
      <c r="DN40" s="140">
        <v>0</v>
      </c>
      <c r="DO40" s="140">
        <v>0</v>
      </c>
      <c r="DP40" s="136">
        <v>0</v>
      </c>
      <c r="DQ40" s="136">
        <v>0</v>
      </c>
      <c r="DR40" s="140">
        <v>0</v>
      </c>
      <c r="DS40" s="140">
        <v>0</v>
      </c>
      <c r="DT40" s="136">
        <v>0</v>
      </c>
      <c r="DU40" s="136">
        <v>0</v>
      </c>
    </row>
    <row r="41" spans="1:125" s="139" customFormat="1" ht="12" customHeight="1">
      <c r="A41" s="134" t="s">
        <v>372</v>
      </c>
      <c r="B41" s="134">
        <v>35000</v>
      </c>
      <c r="C41" s="134" t="s">
        <v>288</v>
      </c>
      <c r="D41" s="136">
        <f t="shared" si="0"/>
        <v>2711468</v>
      </c>
      <c r="E41" s="136">
        <f t="shared" si="1"/>
        <v>826840</v>
      </c>
      <c r="F41" s="140">
        <v>8</v>
      </c>
      <c r="G41" s="140">
        <v>8</v>
      </c>
      <c r="H41" s="136">
        <v>1389498</v>
      </c>
      <c r="I41" s="136">
        <v>606300</v>
      </c>
      <c r="J41" s="140">
        <v>8</v>
      </c>
      <c r="K41" s="140">
        <v>8</v>
      </c>
      <c r="L41" s="136">
        <v>806264</v>
      </c>
      <c r="M41" s="136">
        <v>160238</v>
      </c>
      <c r="N41" s="140">
        <v>3</v>
      </c>
      <c r="O41" s="140">
        <v>3</v>
      </c>
      <c r="P41" s="136">
        <v>409569</v>
      </c>
      <c r="Q41" s="136">
        <v>9966</v>
      </c>
      <c r="R41" s="140">
        <v>1</v>
      </c>
      <c r="S41" s="140">
        <v>1</v>
      </c>
      <c r="T41" s="136">
        <v>53350</v>
      </c>
      <c r="U41" s="136">
        <v>26856</v>
      </c>
      <c r="V41" s="140">
        <v>1</v>
      </c>
      <c r="W41" s="140">
        <v>1</v>
      </c>
      <c r="X41" s="136">
        <v>52787</v>
      </c>
      <c r="Y41" s="136">
        <v>23480</v>
      </c>
      <c r="Z41" s="140">
        <v>0</v>
      </c>
      <c r="AA41" s="140">
        <v>0</v>
      </c>
      <c r="AB41" s="136">
        <v>0</v>
      </c>
      <c r="AC41" s="136">
        <v>0</v>
      </c>
      <c r="AD41" s="140">
        <v>0</v>
      </c>
      <c r="AE41" s="140">
        <v>0</v>
      </c>
      <c r="AF41" s="136">
        <v>0</v>
      </c>
      <c r="AG41" s="136">
        <v>0</v>
      </c>
      <c r="AH41" s="140">
        <v>0</v>
      </c>
      <c r="AI41" s="140">
        <v>0</v>
      </c>
      <c r="AJ41" s="136">
        <v>0</v>
      </c>
      <c r="AK41" s="136">
        <v>0</v>
      </c>
      <c r="AL41" s="140">
        <v>0</v>
      </c>
      <c r="AM41" s="140">
        <v>0</v>
      </c>
      <c r="AN41" s="136">
        <v>0</v>
      </c>
      <c r="AO41" s="136">
        <v>0</v>
      </c>
      <c r="AP41" s="140">
        <v>0</v>
      </c>
      <c r="AQ41" s="140">
        <v>0</v>
      </c>
      <c r="AR41" s="136">
        <v>0</v>
      </c>
      <c r="AS41" s="136">
        <v>0</v>
      </c>
      <c r="AT41" s="140">
        <v>0</v>
      </c>
      <c r="AU41" s="140">
        <v>0</v>
      </c>
      <c r="AV41" s="136">
        <v>0</v>
      </c>
      <c r="AW41" s="136">
        <v>0</v>
      </c>
      <c r="AX41" s="140">
        <v>0</v>
      </c>
      <c r="AY41" s="140">
        <v>0</v>
      </c>
      <c r="AZ41" s="136">
        <v>0</v>
      </c>
      <c r="BA41" s="136">
        <v>0</v>
      </c>
      <c r="BB41" s="140">
        <v>0</v>
      </c>
      <c r="BC41" s="140">
        <v>0</v>
      </c>
      <c r="BD41" s="136">
        <v>0</v>
      </c>
      <c r="BE41" s="136">
        <v>0</v>
      </c>
      <c r="BF41" s="140">
        <v>0</v>
      </c>
      <c r="BG41" s="140">
        <v>0</v>
      </c>
      <c r="BH41" s="136">
        <v>0</v>
      </c>
      <c r="BI41" s="136">
        <v>0</v>
      </c>
      <c r="BJ41" s="140">
        <v>0</v>
      </c>
      <c r="BK41" s="140">
        <v>0</v>
      </c>
      <c r="BL41" s="136">
        <v>0</v>
      </c>
      <c r="BM41" s="136">
        <v>0</v>
      </c>
      <c r="BN41" s="140">
        <v>0</v>
      </c>
      <c r="BO41" s="140">
        <v>0</v>
      </c>
      <c r="BP41" s="136">
        <v>0</v>
      </c>
      <c r="BQ41" s="136">
        <v>0</v>
      </c>
      <c r="BR41" s="140">
        <v>0</v>
      </c>
      <c r="BS41" s="140">
        <v>0</v>
      </c>
      <c r="BT41" s="136">
        <v>0</v>
      </c>
      <c r="BU41" s="136">
        <v>0</v>
      </c>
      <c r="BV41" s="140">
        <v>0</v>
      </c>
      <c r="BW41" s="140">
        <v>0</v>
      </c>
      <c r="BX41" s="136">
        <v>0</v>
      </c>
      <c r="BY41" s="136">
        <v>0</v>
      </c>
      <c r="BZ41" s="140">
        <v>0</v>
      </c>
      <c r="CA41" s="140">
        <v>0</v>
      </c>
      <c r="CB41" s="136">
        <v>0</v>
      </c>
      <c r="CC41" s="136">
        <v>0</v>
      </c>
      <c r="CD41" s="140">
        <v>0</v>
      </c>
      <c r="CE41" s="140">
        <v>0</v>
      </c>
      <c r="CF41" s="136">
        <v>0</v>
      </c>
      <c r="CG41" s="136">
        <v>0</v>
      </c>
      <c r="CH41" s="140">
        <v>0</v>
      </c>
      <c r="CI41" s="140">
        <v>0</v>
      </c>
      <c r="CJ41" s="136">
        <v>0</v>
      </c>
      <c r="CK41" s="136">
        <v>0</v>
      </c>
      <c r="CL41" s="140">
        <v>0</v>
      </c>
      <c r="CM41" s="140">
        <v>0</v>
      </c>
      <c r="CN41" s="136">
        <v>0</v>
      </c>
      <c r="CO41" s="136">
        <v>0</v>
      </c>
      <c r="CP41" s="140">
        <v>0</v>
      </c>
      <c r="CQ41" s="140">
        <v>0</v>
      </c>
      <c r="CR41" s="136">
        <v>0</v>
      </c>
      <c r="CS41" s="136">
        <v>0</v>
      </c>
      <c r="CT41" s="140">
        <v>0</v>
      </c>
      <c r="CU41" s="140">
        <v>0</v>
      </c>
      <c r="CV41" s="136">
        <v>0</v>
      </c>
      <c r="CW41" s="136">
        <v>0</v>
      </c>
      <c r="CX41" s="140">
        <v>0</v>
      </c>
      <c r="CY41" s="140">
        <v>0</v>
      </c>
      <c r="CZ41" s="136">
        <v>0</v>
      </c>
      <c r="DA41" s="136">
        <v>0</v>
      </c>
      <c r="DB41" s="140">
        <v>0</v>
      </c>
      <c r="DC41" s="140">
        <v>0</v>
      </c>
      <c r="DD41" s="136">
        <v>0</v>
      </c>
      <c r="DE41" s="136">
        <v>0</v>
      </c>
      <c r="DF41" s="140">
        <v>0</v>
      </c>
      <c r="DG41" s="140">
        <v>0</v>
      </c>
      <c r="DH41" s="136">
        <v>0</v>
      </c>
      <c r="DI41" s="136">
        <v>0</v>
      </c>
      <c r="DJ41" s="140">
        <v>0</v>
      </c>
      <c r="DK41" s="140">
        <v>0</v>
      </c>
      <c r="DL41" s="136">
        <v>0</v>
      </c>
      <c r="DM41" s="136">
        <v>0</v>
      </c>
      <c r="DN41" s="140">
        <v>0</v>
      </c>
      <c r="DO41" s="140">
        <v>0</v>
      </c>
      <c r="DP41" s="136">
        <v>0</v>
      </c>
      <c r="DQ41" s="136">
        <v>0</v>
      </c>
      <c r="DR41" s="140">
        <v>0</v>
      </c>
      <c r="DS41" s="140">
        <v>0</v>
      </c>
      <c r="DT41" s="136">
        <v>0</v>
      </c>
      <c r="DU41" s="136">
        <v>0</v>
      </c>
    </row>
    <row r="42" spans="1:125" s="139" customFormat="1" ht="12" customHeight="1">
      <c r="A42" s="134" t="s">
        <v>532</v>
      </c>
      <c r="B42" s="134">
        <v>36000</v>
      </c>
      <c r="C42" s="134" t="s">
        <v>533</v>
      </c>
      <c r="D42" s="136">
        <f t="shared" si="0"/>
        <v>2910426</v>
      </c>
      <c r="E42" s="136">
        <f t="shared" si="1"/>
        <v>688463</v>
      </c>
      <c r="F42" s="140">
        <v>7</v>
      </c>
      <c r="G42" s="140">
        <v>7</v>
      </c>
      <c r="H42" s="136">
        <v>1796058</v>
      </c>
      <c r="I42" s="136">
        <v>438849</v>
      </c>
      <c r="J42" s="140">
        <v>7</v>
      </c>
      <c r="K42" s="140">
        <v>7</v>
      </c>
      <c r="L42" s="136">
        <v>722766</v>
      </c>
      <c r="M42" s="136">
        <v>164491</v>
      </c>
      <c r="N42" s="140">
        <v>4</v>
      </c>
      <c r="O42" s="140">
        <v>4</v>
      </c>
      <c r="P42" s="136">
        <v>277513</v>
      </c>
      <c r="Q42" s="136">
        <v>51768</v>
      </c>
      <c r="R42" s="140">
        <v>3</v>
      </c>
      <c r="S42" s="140">
        <v>3</v>
      </c>
      <c r="T42" s="136">
        <v>114089</v>
      </c>
      <c r="U42" s="136">
        <v>33355</v>
      </c>
      <c r="V42" s="140">
        <v>0</v>
      </c>
      <c r="W42" s="140">
        <v>0</v>
      </c>
      <c r="X42" s="136">
        <v>0</v>
      </c>
      <c r="Y42" s="136">
        <v>0</v>
      </c>
      <c r="Z42" s="140">
        <v>0</v>
      </c>
      <c r="AA42" s="140">
        <v>0</v>
      </c>
      <c r="AB42" s="136">
        <v>0</v>
      </c>
      <c r="AC42" s="136">
        <v>0</v>
      </c>
      <c r="AD42" s="140">
        <v>0</v>
      </c>
      <c r="AE42" s="140">
        <v>0</v>
      </c>
      <c r="AF42" s="136">
        <v>0</v>
      </c>
      <c r="AG42" s="136">
        <v>0</v>
      </c>
      <c r="AH42" s="140">
        <v>0</v>
      </c>
      <c r="AI42" s="140">
        <v>0</v>
      </c>
      <c r="AJ42" s="136">
        <v>0</v>
      </c>
      <c r="AK42" s="136">
        <v>0</v>
      </c>
      <c r="AL42" s="140">
        <v>0</v>
      </c>
      <c r="AM42" s="140">
        <v>0</v>
      </c>
      <c r="AN42" s="136">
        <v>0</v>
      </c>
      <c r="AO42" s="136">
        <v>0</v>
      </c>
      <c r="AP42" s="140">
        <v>0</v>
      </c>
      <c r="AQ42" s="140">
        <v>0</v>
      </c>
      <c r="AR42" s="136">
        <v>0</v>
      </c>
      <c r="AS42" s="136">
        <v>0</v>
      </c>
      <c r="AT42" s="140">
        <v>0</v>
      </c>
      <c r="AU42" s="140">
        <v>0</v>
      </c>
      <c r="AV42" s="136">
        <v>0</v>
      </c>
      <c r="AW42" s="136">
        <v>0</v>
      </c>
      <c r="AX42" s="140">
        <v>0</v>
      </c>
      <c r="AY42" s="140">
        <v>0</v>
      </c>
      <c r="AZ42" s="136">
        <v>0</v>
      </c>
      <c r="BA42" s="136">
        <v>0</v>
      </c>
      <c r="BB42" s="140">
        <v>0</v>
      </c>
      <c r="BC42" s="140">
        <v>0</v>
      </c>
      <c r="BD42" s="136">
        <v>0</v>
      </c>
      <c r="BE42" s="136">
        <v>0</v>
      </c>
      <c r="BF42" s="140">
        <v>0</v>
      </c>
      <c r="BG42" s="140">
        <v>0</v>
      </c>
      <c r="BH42" s="136">
        <v>0</v>
      </c>
      <c r="BI42" s="136">
        <v>0</v>
      </c>
      <c r="BJ42" s="140">
        <v>0</v>
      </c>
      <c r="BK42" s="140">
        <v>0</v>
      </c>
      <c r="BL42" s="136">
        <v>0</v>
      </c>
      <c r="BM42" s="136">
        <v>0</v>
      </c>
      <c r="BN42" s="140">
        <v>0</v>
      </c>
      <c r="BO42" s="140">
        <v>0</v>
      </c>
      <c r="BP42" s="136">
        <v>0</v>
      </c>
      <c r="BQ42" s="136">
        <v>0</v>
      </c>
      <c r="BR42" s="140">
        <v>0</v>
      </c>
      <c r="BS42" s="140">
        <v>0</v>
      </c>
      <c r="BT42" s="136">
        <v>0</v>
      </c>
      <c r="BU42" s="136">
        <v>0</v>
      </c>
      <c r="BV42" s="140">
        <v>0</v>
      </c>
      <c r="BW42" s="140">
        <v>0</v>
      </c>
      <c r="BX42" s="136">
        <v>0</v>
      </c>
      <c r="BY42" s="136">
        <v>0</v>
      </c>
      <c r="BZ42" s="140">
        <v>0</v>
      </c>
      <c r="CA42" s="140">
        <v>0</v>
      </c>
      <c r="CB42" s="136">
        <v>0</v>
      </c>
      <c r="CC42" s="136">
        <v>0</v>
      </c>
      <c r="CD42" s="140">
        <v>0</v>
      </c>
      <c r="CE42" s="140">
        <v>0</v>
      </c>
      <c r="CF42" s="136">
        <v>0</v>
      </c>
      <c r="CG42" s="136">
        <v>0</v>
      </c>
      <c r="CH42" s="140">
        <v>0</v>
      </c>
      <c r="CI42" s="140">
        <v>0</v>
      </c>
      <c r="CJ42" s="136">
        <v>0</v>
      </c>
      <c r="CK42" s="136">
        <v>0</v>
      </c>
      <c r="CL42" s="140">
        <v>0</v>
      </c>
      <c r="CM42" s="140">
        <v>0</v>
      </c>
      <c r="CN42" s="136">
        <v>0</v>
      </c>
      <c r="CO42" s="136">
        <v>0</v>
      </c>
      <c r="CP42" s="140">
        <v>0</v>
      </c>
      <c r="CQ42" s="140">
        <v>0</v>
      </c>
      <c r="CR42" s="136">
        <v>0</v>
      </c>
      <c r="CS42" s="136">
        <v>0</v>
      </c>
      <c r="CT42" s="140">
        <v>0</v>
      </c>
      <c r="CU42" s="140">
        <v>0</v>
      </c>
      <c r="CV42" s="136">
        <v>0</v>
      </c>
      <c r="CW42" s="136">
        <v>0</v>
      </c>
      <c r="CX42" s="140">
        <v>0</v>
      </c>
      <c r="CY42" s="140">
        <v>0</v>
      </c>
      <c r="CZ42" s="136">
        <v>0</v>
      </c>
      <c r="DA42" s="136">
        <v>0</v>
      </c>
      <c r="DB42" s="140">
        <v>0</v>
      </c>
      <c r="DC42" s="140">
        <v>0</v>
      </c>
      <c r="DD42" s="136">
        <v>0</v>
      </c>
      <c r="DE42" s="136">
        <v>0</v>
      </c>
      <c r="DF42" s="140">
        <v>0</v>
      </c>
      <c r="DG42" s="140">
        <v>0</v>
      </c>
      <c r="DH42" s="136">
        <v>0</v>
      </c>
      <c r="DI42" s="136">
        <v>0</v>
      </c>
      <c r="DJ42" s="140">
        <v>0</v>
      </c>
      <c r="DK42" s="140">
        <v>0</v>
      </c>
      <c r="DL42" s="136">
        <v>0</v>
      </c>
      <c r="DM42" s="136">
        <v>0</v>
      </c>
      <c r="DN42" s="140">
        <v>0</v>
      </c>
      <c r="DO42" s="140">
        <v>0</v>
      </c>
      <c r="DP42" s="136">
        <v>0</v>
      </c>
      <c r="DQ42" s="136">
        <v>0</v>
      </c>
      <c r="DR42" s="140">
        <v>0</v>
      </c>
      <c r="DS42" s="140">
        <v>0</v>
      </c>
      <c r="DT42" s="136">
        <v>0</v>
      </c>
      <c r="DU42" s="136">
        <v>0</v>
      </c>
    </row>
    <row r="43" spans="1:125" s="139" customFormat="1" ht="12" customHeight="1">
      <c r="A43" s="134" t="s">
        <v>539</v>
      </c>
      <c r="B43" s="134">
        <v>37000</v>
      </c>
      <c r="C43" s="134" t="s">
        <v>540</v>
      </c>
      <c r="D43" s="136">
        <f t="shared" si="0"/>
        <v>2174296</v>
      </c>
      <c r="E43" s="136">
        <f t="shared" si="1"/>
        <v>736526</v>
      </c>
      <c r="F43" s="140">
        <v>8</v>
      </c>
      <c r="G43" s="140">
        <v>8</v>
      </c>
      <c r="H43" s="136">
        <v>1111717</v>
      </c>
      <c r="I43" s="136">
        <v>486873</v>
      </c>
      <c r="J43" s="140">
        <v>8</v>
      </c>
      <c r="K43" s="140">
        <v>8</v>
      </c>
      <c r="L43" s="136">
        <v>686321</v>
      </c>
      <c r="M43" s="136">
        <v>159030</v>
      </c>
      <c r="N43" s="140">
        <v>2</v>
      </c>
      <c r="O43" s="140">
        <v>2</v>
      </c>
      <c r="P43" s="136">
        <v>165903</v>
      </c>
      <c r="Q43" s="136">
        <v>21866</v>
      </c>
      <c r="R43" s="140">
        <v>1</v>
      </c>
      <c r="S43" s="140">
        <v>1</v>
      </c>
      <c r="T43" s="136">
        <v>145361</v>
      </c>
      <c r="U43" s="136">
        <v>34653</v>
      </c>
      <c r="V43" s="140">
        <v>1</v>
      </c>
      <c r="W43" s="140">
        <v>1</v>
      </c>
      <c r="X43" s="136">
        <v>64994</v>
      </c>
      <c r="Y43" s="136">
        <v>34104</v>
      </c>
      <c r="Z43" s="140">
        <v>0</v>
      </c>
      <c r="AA43" s="140">
        <v>0</v>
      </c>
      <c r="AB43" s="136">
        <v>0</v>
      </c>
      <c r="AC43" s="136">
        <v>0</v>
      </c>
      <c r="AD43" s="140">
        <v>0</v>
      </c>
      <c r="AE43" s="140">
        <v>0</v>
      </c>
      <c r="AF43" s="136">
        <v>0</v>
      </c>
      <c r="AG43" s="136">
        <v>0</v>
      </c>
      <c r="AH43" s="140">
        <v>0</v>
      </c>
      <c r="AI43" s="140">
        <v>0</v>
      </c>
      <c r="AJ43" s="136">
        <v>0</v>
      </c>
      <c r="AK43" s="136">
        <v>0</v>
      </c>
      <c r="AL43" s="140">
        <v>0</v>
      </c>
      <c r="AM43" s="140">
        <v>0</v>
      </c>
      <c r="AN43" s="136">
        <v>0</v>
      </c>
      <c r="AO43" s="136">
        <v>0</v>
      </c>
      <c r="AP43" s="140">
        <v>0</v>
      </c>
      <c r="AQ43" s="140">
        <v>0</v>
      </c>
      <c r="AR43" s="136">
        <v>0</v>
      </c>
      <c r="AS43" s="136">
        <v>0</v>
      </c>
      <c r="AT43" s="140">
        <v>0</v>
      </c>
      <c r="AU43" s="140">
        <v>0</v>
      </c>
      <c r="AV43" s="136">
        <v>0</v>
      </c>
      <c r="AW43" s="136">
        <v>0</v>
      </c>
      <c r="AX43" s="140">
        <v>0</v>
      </c>
      <c r="AY43" s="140">
        <v>0</v>
      </c>
      <c r="AZ43" s="136">
        <v>0</v>
      </c>
      <c r="BA43" s="136">
        <v>0</v>
      </c>
      <c r="BB43" s="140">
        <v>0</v>
      </c>
      <c r="BC43" s="140">
        <v>0</v>
      </c>
      <c r="BD43" s="136">
        <v>0</v>
      </c>
      <c r="BE43" s="136">
        <v>0</v>
      </c>
      <c r="BF43" s="140">
        <v>0</v>
      </c>
      <c r="BG43" s="140">
        <v>0</v>
      </c>
      <c r="BH43" s="136">
        <v>0</v>
      </c>
      <c r="BI43" s="136">
        <v>0</v>
      </c>
      <c r="BJ43" s="140">
        <v>0</v>
      </c>
      <c r="BK43" s="140">
        <v>0</v>
      </c>
      <c r="BL43" s="136">
        <v>0</v>
      </c>
      <c r="BM43" s="136">
        <v>0</v>
      </c>
      <c r="BN43" s="140">
        <v>0</v>
      </c>
      <c r="BO43" s="140">
        <v>0</v>
      </c>
      <c r="BP43" s="136">
        <v>0</v>
      </c>
      <c r="BQ43" s="136">
        <v>0</v>
      </c>
      <c r="BR43" s="140">
        <v>0</v>
      </c>
      <c r="BS43" s="140">
        <v>0</v>
      </c>
      <c r="BT43" s="136">
        <v>0</v>
      </c>
      <c r="BU43" s="136">
        <v>0</v>
      </c>
      <c r="BV43" s="140">
        <v>0</v>
      </c>
      <c r="BW43" s="140">
        <v>0</v>
      </c>
      <c r="BX43" s="136">
        <v>0</v>
      </c>
      <c r="BY43" s="136">
        <v>0</v>
      </c>
      <c r="BZ43" s="140">
        <v>0</v>
      </c>
      <c r="CA43" s="140">
        <v>0</v>
      </c>
      <c r="CB43" s="136">
        <v>0</v>
      </c>
      <c r="CC43" s="136">
        <v>0</v>
      </c>
      <c r="CD43" s="140">
        <v>0</v>
      </c>
      <c r="CE43" s="140">
        <v>0</v>
      </c>
      <c r="CF43" s="136">
        <v>0</v>
      </c>
      <c r="CG43" s="136">
        <v>0</v>
      </c>
      <c r="CH43" s="140">
        <v>0</v>
      </c>
      <c r="CI43" s="140">
        <v>0</v>
      </c>
      <c r="CJ43" s="136">
        <v>0</v>
      </c>
      <c r="CK43" s="136">
        <v>0</v>
      </c>
      <c r="CL43" s="140">
        <v>0</v>
      </c>
      <c r="CM43" s="140">
        <v>0</v>
      </c>
      <c r="CN43" s="136">
        <v>0</v>
      </c>
      <c r="CO43" s="136">
        <v>0</v>
      </c>
      <c r="CP43" s="140">
        <v>0</v>
      </c>
      <c r="CQ43" s="140">
        <v>0</v>
      </c>
      <c r="CR43" s="136">
        <v>0</v>
      </c>
      <c r="CS43" s="136">
        <v>0</v>
      </c>
      <c r="CT43" s="140">
        <v>0</v>
      </c>
      <c r="CU43" s="140">
        <v>0</v>
      </c>
      <c r="CV43" s="136">
        <v>0</v>
      </c>
      <c r="CW43" s="136">
        <v>0</v>
      </c>
      <c r="CX43" s="140">
        <v>0</v>
      </c>
      <c r="CY43" s="140">
        <v>0</v>
      </c>
      <c r="CZ43" s="136">
        <v>0</v>
      </c>
      <c r="DA43" s="136">
        <v>0</v>
      </c>
      <c r="DB43" s="140">
        <v>0</v>
      </c>
      <c r="DC43" s="140">
        <v>0</v>
      </c>
      <c r="DD43" s="136">
        <v>0</v>
      </c>
      <c r="DE43" s="136">
        <v>0</v>
      </c>
      <c r="DF43" s="140">
        <v>0</v>
      </c>
      <c r="DG43" s="140">
        <v>0</v>
      </c>
      <c r="DH43" s="136">
        <v>0</v>
      </c>
      <c r="DI43" s="136">
        <v>0</v>
      </c>
      <c r="DJ43" s="140">
        <v>0</v>
      </c>
      <c r="DK43" s="140">
        <v>0</v>
      </c>
      <c r="DL43" s="136">
        <v>0</v>
      </c>
      <c r="DM43" s="136">
        <v>0</v>
      </c>
      <c r="DN43" s="140">
        <v>0</v>
      </c>
      <c r="DO43" s="140">
        <v>0</v>
      </c>
      <c r="DP43" s="136">
        <v>0</v>
      </c>
      <c r="DQ43" s="136">
        <v>0</v>
      </c>
      <c r="DR43" s="140">
        <v>0</v>
      </c>
      <c r="DS43" s="140">
        <v>0</v>
      </c>
      <c r="DT43" s="136">
        <v>0</v>
      </c>
      <c r="DU43" s="136">
        <v>0</v>
      </c>
    </row>
    <row r="44" spans="1:125" s="139" customFormat="1" ht="12" customHeight="1">
      <c r="A44" s="134" t="s">
        <v>375</v>
      </c>
      <c r="B44" s="134">
        <v>38000</v>
      </c>
      <c r="C44" s="134" t="s">
        <v>288</v>
      </c>
      <c r="D44" s="136">
        <f t="shared" si="0"/>
        <v>883368</v>
      </c>
      <c r="E44" s="136">
        <f t="shared" si="1"/>
        <v>1384916</v>
      </c>
      <c r="F44" s="140">
        <v>6</v>
      </c>
      <c r="G44" s="140">
        <v>7</v>
      </c>
      <c r="H44" s="136">
        <v>472833</v>
      </c>
      <c r="I44" s="136">
        <v>1031835</v>
      </c>
      <c r="J44" s="140">
        <v>6</v>
      </c>
      <c r="K44" s="140">
        <v>7</v>
      </c>
      <c r="L44" s="136">
        <v>178360</v>
      </c>
      <c r="M44" s="136">
        <v>244678</v>
      </c>
      <c r="N44" s="140">
        <v>3</v>
      </c>
      <c r="O44" s="140">
        <v>4</v>
      </c>
      <c r="P44" s="136">
        <v>135484</v>
      </c>
      <c r="Q44" s="136">
        <v>101314</v>
      </c>
      <c r="R44" s="140">
        <v>2</v>
      </c>
      <c r="S44" s="140">
        <v>3</v>
      </c>
      <c r="T44" s="136">
        <v>96691</v>
      </c>
      <c r="U44" s="136">
        <v>7089</v>
      </c>
      <c r="V44" s="140">
        <v>0</v>
      </c>
      <c r="W44" s="140">
        <v>0</v>
      </c>
      <c r="X44" s="136">
        <v>0</v>
      </c>
      <c r="Y44" s="136">
        <v>0</v>
      </c>
      <c r="Z44" s="140">
        <v>0</v>
      </c>
      <c r="AA44" s="140">
        <v>0</v>
      </c>
      <c r="AB44" s="136">
        <v>0</v>
      </c>
      <c r="AC44" s="136">
        <v>0</v>
      </c>
      <c r="AD44" s="140">
        <v>0</v>
      </c>
      <c r="AE44" s="140">
        <v>0</v>
      </c>
      <c r="AF44" s="136">
        <v>0</v>
      </c>
      <c r="AG44" s="136">
        <v>0</v>
      </c>
      <c r="AH44" s="140">
        <v>0</v>
      </c>
      <c r="AI44" s="140">
        <v>0</v>
      </c>
      <c r="AJ44" s="136">
        <v>0</v>
      </c>
      <c r="AK44" s="136">
        <v>0</v>
      </c>
      <c r="AL44" s="140">
        <v>0</v>
      </c>
      <c r="AM44" s="140">
        <v>0</v>
      </c>
      <c r="AN44" s="136">
        <v>0</v>
      </c>
      <c r="AO44" s="136">
        <v>0</v>
      </c>
      <c r="AP44" s="140">
        <v>0</v>
      </c>
      <c r="AQ44" s="140">
        <v>0</v>
      </c>
      <c r="AR44" s="136">
        <v>0</v>
      </c>
      <c r="AS44" s="136">
        <v>0</v>
      </c>
      <c r="AT44" s="140">
        <v>0</v>
      </c>
      <c r="AU44" s="140">
        <v>0</v>
      </c>
      <c r="AV44" s="136">
        <v>0</v>
      </c>
      <c r="AW44" s="136">
        <v>0</v>
      </c>
      <c r="AX44" s="140">
        <v>0</v>
      </c>
      <c r="AY44" s="140">
        <v>0</v>
      </c>
      <c r="AZ44" s="136">
        <v>0</v>
      </c>
      <c r="BA44" s="136">
        <v>0</v>
      </c>
      <c r="BB44" s="140">
        <v>0</v>
      </c>
      <c r="BC44" s="140">
        <v>0</v>
      </c>
      <c r="BD44" s="136">
        <v>0</v>
      </c>
      <c r="BE44" s="136">
        <v>0</v>
      </c>
      <c r="BF44" s="140">
        <v>0</v>
      </c>
      <c r="BG44" s="140">
        <v>0</v>
      </c>
      <c r="BH44" s="136">
        <v>0</v>
      </c>
      <c r="BI44" s="136">
        <v>0</v>
      </c>
      <c r="BJ44" s="140">
        <v>0</v>
      </c>
      <c r="BK44" s="140">
        <v>0</v>
      </c>
      <c r="BL44" s="136">
        <v>0</v>
      </c>
      <c r="BM44" s="136">
        <v>0</v>
      </c>
      <c r="BN44" s="140">
        <v>0</v>
      </c>
      <c r="BO44" s="140">
        <v>0</v>
      </c>
      <c r="BP44" s="136">
        <v>0</v>
      </c>
      <c r="BQ44" s="136">
        <v>0</v>
      </c>
      <c r="BR44" s="140">
        <v>0</v>
      </c>
      <c r="BS44" s="140">
        <v>0</v>
      </c>
      <c r="BT44" s="136">
        <v>0</v>
      </c>
      <c r="BU44" s="136">
        <v>0</v>
      </c>
      <c r="BV44" s="140">
        <v>0</v>
      </c>
      <c r="BW44" s="140">
        <v>0</v>
      </c>
      <c r="BX44" s="136">
        <v>0</v>
      </c>
      <c r="BY44" s="136">
        <v>0</v>
      </c>
      <c r="BZ44" s="140">
        <v>0</v>
      </c>
      <c r="CA44" s="140">
        <v>0</v>
      </c>
      <c r="CB44" s="136">
        <v>0</v>
      </c>
      <c r="CC44" s="136">
        <v>0</v>
      </c>
      <c r="CD44" s="140">
        <v>0</v>
      </c>
      <c r="CE44" s="140">
        <v>0</v>
      </c>
      <c r="CF44" s="136">
        <v>0</v>
      </c>
      <c r="CG44" s="136">
        <v>0</v>
      </c>
      <c r="CH44" s="140">
        <v>0</v>
      </c>
      <c r="CI44" s="140">
        <v>0</v>
      </c>
      <c r="CJ44" s="136">
        <v>0</v>
      </c>
      <c r="CK44" s="136">
        <v>0</v>
      </c>
      <c r="CL44" s="140">
        <v>0</v>
      </c>
      <c r="CM44" s="140">
        <v>0</v>
      </c>
      <c r="CN44" s="136">
        <v>0</v>
      </c>
      <c r="CO44" s="136">
        <v>0</v>
      </c>
      <c r="CP44" s="140">
        <v>0</v>
      </c>
      <c r="CQ44" s="140">
        <v>0</v>
      </c>
      <c r="CR44" s="136">
        <v>0</v>
      </c>
      <c r="CS44" s="136">
        <v>0</v>
      </c>
      <c r="CT44" s="140">
        <v>0</v>
      </c>
      <c r="CU44" s="140">
        <v>0</v>
      </c>
      <c r="CV44" s="136">
        <v>0</v>
      </c>
      <c r="CW44" s="136">
        <v>0</v>
      </c>
      <c r="CX44" s="140">
        <v>0</v>
      </c>
      <c r="CY44" s="140">
        <v>0</v>
      </c>
      <c r="CZ44" s="136">
        <v>0</v>
      </c>
      <c r="DA44" s="136">
        <v>0</v>
      </c>
      <c r="DB44" s="140">
        <v>0</v>
      </c>
      <c r="DC44" s="140">
        <v>0</v>
      </c>
      <c r="DD44" s="136">
        <v>0</v>
      </c>
      <c r="DE44" s="136">
        <v>0</v>
      </c>
      <c r="DF44" s="140">
        <v>0</v>
      </c>
      <c r="DG44" s="140">
        <v>0</v>
      </c>
      <c r="DH44" s="136">
        <v>0</v>
      </c>
      <c r="DI44" s="136">
        <v>0</v>
      </c>
      <c r="DJ44" s="140">
        <v>0</v>
      </c>
      <c r="DK44" s="140">
        <v>0</v>
      </c>
      <c r="DL44" s="136">
        <v>0</v>
      </c>
      <c r="DM44" s="136">
        <v>0</v>
      </c>
      <c r="DN44" s="140">
        <v>0</v>
      </c>
      <c r="DO44" s="140">
        <v>0</v>
      </c>
      <c r="DP44" s="136">
        <v>0</v>
      </c>
      <c r="DQ44" s="136">
        <v>0</v>
      </c>
      <c r="DR44" s="140">
        <v>0</v>
      </c>
      <c r="DS44" s="140">
        <v>0</v>
      </c>
      <c r="DT44" s="136">
        <v>0</v>
      </c>
      <c r="DU44" s="136">
        <v>0</v>
      </c>
    </row>
    <row r="45" spans="1:125" s="139" customFormat="1" ht="12" customHeight="1">
      <c r="A45" s="134" t="s">
        <v>333</v>
      </c>
      <c r="B45" s="134">
        <v>39000</v>
      </c>
      <c r="C45" s="134" t="s">
        <v>288</v>
      </c>
      <c r="D45" s="136">
        <f t="shared" si="0"/>
        <v>2607100</v>
      </c>
      <c r="E45" s="136">
        <f t="shared" si="1"/>
        <v>735303</v>
      </c>
      <c r="F45" s="140">
        <v>15</v>
      </c>
      <c r="G45" s="140">
        <v>15</v>
      </c>
      <c r="H45" s="136">
        <v>1080070</v>
      </c>
      <c r="I45" s="136">
        <v>391135</v>
      </c>
      <c r="J45" s="140">
        <v>15</v>
      </c>
      <c r="K45" s="140">
        <v>15</v>
      </c>
      <c r="L45" s="136">
        <v>708581</v>
      </c>
      <c r="M45" s="136">
        <v>207463</v>
      </c>
      <c r="N45" s="140">
        <v>10</v>
      </c>
      <c r="O45" s="140">
        <v>10</v>
      </c>
      <c r="P45" s="136">
        <v>473682</v>
      </c>
      <c r="Q45" s="136">
        <v>93879</v>
      </c>
      <c r="R45" s="140">
        <v>6</v>
      </c>
      <c r="S45" s="140">
        <v>6</v>
      </c>
      <c r="T45" s="136">
        <v>145320</v>
      </c>
      <c r="U45" s="136">
        <v>28038</v>
      </c>
      <c r="V45" s="140">
        <v>4</v>
      </c>
      <c r="W45" s="140">
        <v>4</v>
      </c>
      <c r="X45" s="136">
        <v>73932</v>
      </c>
      <c r="Y45" s="136">
        <v>14788</v>
      </c>
      <c r="Z45" s="140">
        <v>2</v>
      </c>
      <c r="AA45" s="140">
        <v>2</v>
      </c>
      <c r="AB45" s="136">
        <v>47497</v>
      </c>
      <c r="AC45" s="136">
        <v>0</v>
      </c>
      <c r="AD45" s="140">
        <v>1</v>
      </c>
      <c r="AE45" s="140">
        <v>1</v>
      </c>
      <c r="AF45" s="136">
        <v>15440</v>
      </c>
      <c r="AG45" s="136">
        <v>0</v>
      </c>
      <c r="AH45" s="140">
        <v>1</v>
      </c>
      <c r="AI45" s="140">
        <v>1</v>
      </c>
      <c r="AJ45" s="136">
        <v>20981</v>
      </c>
      <c r="AK45" s="136">
        <v>0</v>
      </c>
      <c r="AL45" s="140">
        <v>1</v>
      </c>
      <c r="AM45" s="140">
        <v>1</v>
      </c>
      <c r="AN45" s="136">
        <v>41597</v>
      </c>
      <c r="AO45" s="136">
        <v>0</v>
      </c>
      <c r="AP45" s="140">
        <v>0</v>
      </c>
      <c r="AQ45" s="140">
        <v>0</v>
      </c>
      <c r="AR45" s="136">
        <v>0</v>
      </c>
      <c r="AS45" s="136">
        <v>0</v>
      </c>
      <c r="AT45" s="140">
        <v>0</v>
      </c>
      <c r="AU45" s="140">
        <v>0</v>
      </c>
      <c r="AV45" s="136">
        <v>0</v>
      </c>
      <c r="AW45" s="136">
        <v>0</v>
      </c>
      <c r="AX45" s="140">
        <v>0</v>
      </c>
      <c r="AY45" s="140">
        <v>0</v>
      </c>
      <c r="AZ45" s="136">
        <v>0</v>
      </c>
      <c r="BA45" s="136">
        <v>0</v>
      </c>
      <c r="BB45" s="140">
        <v>0</v>
      </c>
      <c r="BC45" s="140">
        <v>0</v>
      </c>
      <c r="BD45" s="136">
        <v>0</v>
      </c>
      <c r="BE45" s="136">
        <v>0</v>
      </c>
      <c r="BF45" s="140">
        <v>0</v>
      </c>
      <c r="BG45" s="140">
        <v>0</v>
      </c>
      <c r="BH45" s="136">
        <v>0</v>
      </c>
      <c r="BI45" s="136">
        <v>0</v>
      </c>
      <c r="BJ45" s="140">
        <v>0</v>
      </c>
      <c r="BK45" s="140">
        <v>0</v>
      </c>
      <c r="BL45" s="136">
        <v>0</v>
      </c>
      <c r="BM45" s="136">
        <v>0</v>
      </c>
      <c r="BN45" s="140">
        <v>0</v>
      </c>
      <c r="BO45" s="140">
        <v>0</v>
      </c>
      <c r="BP45" s="136">
        <v>0</v>
      </c>
      <c r="BQ45" s="136">
        <v>0</v>
      </c>
      <c r="BR45" s="140">
        <v>0</v>
      </c>
      <c r="BS45" s="140">
        <v>0</v>
      </c>
      <c r="BT45" s="136">
        <v>0</v>
      </c>
      <c r="BU45" s="136">
        <v>0</v>
      </c>
      <c r="BV45" s="140">
        <v>0</v>
      </c>
      <c r="BW45" s="140">
        <v>0</v>
      </c>
      <c r="BX45" s="136">
        <v>0</v>
      </c>
      <c r="BY45" s="136">
        <v>0</v>
      </c>
      <c r="BZ45" s="140">
        <v>0</v>
      </c>
      <c r="CA45" s="140">
        <v>0</v>
      </c>
      <c r="CB45" s="136">
        <v>0</v>
      </c>
      <c r="CC45" s="136">
        <v>0</v>
      </c>
      <c r="CD45" s="140">
        <v>0</v>
      </c>
      <c r="CE45" s="140">
        <v>0</v>
      </c>
      <c r="CF45" s="136">
        <v>0</v>
      </c>
      <c r="CG45" s="136">
        <v>0</v>
      </c>
      <c r="CH45" s="140">
        <v>0</v>
      </c>
      <c r="CI45" s="140">
        <v>0</v>
      </c>
      <c r="CJ45" s="136">
        <v>0</v>
      </c>
      <c r="CK45" s="136">
        <v>0</v>
      </c>
      <c r="CL45" s="140">
        <v>0</v>
      </c>
      <c r="CM45" s="140">
        <v>0</v>
      </c>
      <c r="CN45" s="136">
        <v>0</v>
      </c>
      <c r="CO45" s="136">
        <v>0</v>
      </c>
      <c r="CP45" s="140">
        <v>0</v>
      </c>
      <c r="CQ45" s="140">
        <v>0</v>
      </c>
      <c r="CR45" s="136">
        <v>0</v>
      </c>
      <c r="CS45" s="136">
        <v>0</v>
      </c>
      <c r="CT45" s="140">
        <v>0</v>
      </c>
      <c r="CU45" s="140">
        <v>0</v>
      </c>
      <c r="CV45" s="136">
        <v>0</v>
      </c>
      <c r="CW45" s="136">
        <v>0</v>
      </c>
      <c r="CX45" s="140">
        <v>0</v>
      </c>
      <c r="CY45" s="140">
        <v>0</v>
      </c>
      <c r="CZ45" s="136">
        <v>0</v>
      </c>
      <c r="DA45" s="136">
        <v>0</v>
      </c>
      <c r="DB45" s="140">
        <v>0</v>
      </c>
      <c r="DC45" s="140">
        <v>0</v>
      </c>
      <c r="DD45" s="136">
        <v>0</v>
      </c>
      <c r="DE45" s="136">
        <v>0</v>
      </c>
      <c r="DF45" s="140">
        <v>0</v>
      </c>
      <c r="DG45" s="140">
        <v>0</v>
      </c>
      <c r="DH45" s="136">
        <v>0</v>
      </c>
      <c r="DI45" s="136">
        <v>0</v>
      </c>
      <c r="DJ45" s="140">
        <v>0</v>
      </c>
      <c r="DK45" s="140">
        <v>0</v>
      </c>
      <c r="DL45" s="136">
        <v>0</v>
      </c>
      <c r="DM45" s="136">
        <v>0</v>
      </c>
      <c r="DN45" s="140">
        <v>0</v>
      </c>
      <c r="DO45" s="140">
        <v>0</v>
      </c>
      <c r="DP45" s="136">
        <v>0</v>
      </c>
      <c r="DQ45" s="136">
        <v>0</v>
      </c>
      <c r="DR45" s="140">
        <v>0</v>
      </c>
      <c r="DS45" s="140">
        <v>0</v>
      </c>
      <c r="DT45" s="136">
        <v>0</v>
      </c>
      <c r="DU45" s="136">
        <v>0</v>
      </c>
    </row>
    <row r="46" spans="1:125" s="139" customFormat="1" ht="12" customHeight="1">
      <c r="A46" s="134" t="s">
        <v>336</v>
      </c>
      <c r="B46" s="134">
        <v>40000</v>
      </c>
      <c r="C46" s="134" t="s">
        <v>288</v>
      </c>
      <c r="D46" s="136">
        <f t="shared" si="0"/>
        <v>13414966</v>
      </c>
      <c r="E46" s="136">
        <f t="shared" si="1"/>
        <v>2615494</v>
      </c>
      <c r="F46" s="140">
        <v>25</v>
      </c>
      <c r="G46" s="140">
        <v>25</v>
      </c>
      <c r="H46" s="136">
        <v>5870350</v>
      </c>
      <c r="I46" s="136">
        <v>1210883</v>
      </c>
      <c r="J46" s="140">
        <v>25</v>
      </c>
      <c r="K46" s="140">
        <v>25</v>
      </c>
      <c r="L46" s="136">
        <v>3439782</v>
      </c>
      <c r="M46" s="136">
        <v>745051</v>
      </c>
      <c r="N46" s="140">
        <v>14</v>
      </c>
      <c r="O46" s="140">
        <v>14</v>
      </c>
      <c r="P46" s="136">
        <v>1981064</v>
      </c>
      <c r="Q46" s="136">
        <v>328505</v>
      </c>
      <c r="R46" s="140">
        <v>8</v>
      </c>
      <c r="S46" s="140">
        <v>8</v>
      </c>
      <c r="T46" s="136">
        <v>1578314</v>
      </c>
      <c r="U46" s="136">
        <v>246726</v>
      </c>
      <c r="V46" s="140">
        <v>5</v>
      </c>
      <c r="W46" s="140">
        <v>5</v>
      </c>
      <c r="X46" s="136">
        <v>392314</v>
      </c>
      <c r="Y46" s="136">
        <v>62351</v>
      </c>
      <c r="Z46" s="140">
        <v>2</v>
      </c>
      <c r="AA46" s="140">
        <v>2</v>
      </c>
      <c r="AB46" s="136">
        <v>153142</v>
      </c>
      <c r="AC46" s="136">
        <v>21978</v>
      </c>
      <c r="AD46" s="140">
        <v>0</v>
      </c>
      <c r="AE46" s="140">
        <v>0</v>
      </c>
      <c r="AF46" s="136">
        <v>0</v>
      </c>
      <c r="AG46" s="136">
        <v>0</v>
      </c>
      <c r="AH46" s="140">
        <v>0</v>
      </c>
      <c r="AI46" s="140">
        <v>0</v>
      </c>
      <c r="AJ46" s="136">
        <v>0</v>
      </c>
      <c r="AK46" s="136">
        <v>0</v>
      </c>
      <c r="AL46" s="140">
        <v>0</v>
      </c>
      <c r="AM46" s="140">
        <v>0</v>
      </c>
      <c r="AN46" s="136">
        <v>0</v>
      </c>
      <c r="AO46" s="136">
        <v>0</v>
      </c>
      <c r="AP46" s="140">
        <v>0</v>
      </c>
      <c r="AQ46" s="140">
        <v>0</v>
      </c>
      <c r="AR46" s="136">
        <v>0</v>
      </c>
      <c r="AS46" s="136">
        <v>0</v>
      </c>
      <c r="AT46" s="140">
        <v>0</v>
      </c>
      <c r="AU46" s="140">
        <v>0</v>
      </c>
      <c r="AV46" s="136">
        <v>0</v>
      </c>
      <c r="AW46" s="136">
        <v>0</v>
      </c>
      <c r="AX46" s="140">
        <v>0</v>
      </c>
      <c r="AY46" s="140">
        <v>0</v>
      </c>
      <c r="AZ46" s="136">
        <v>0</v>
      </c>
      <c r="BA46" s="136">
        <v>0</v>
      </c>
      <c r="BB46" s="140">
        <v>0</v>
      </c>
      <c r="BC46" s="140">
        <v>0</v>
      </c>
      <c r="BD46" s="136">
        <v>0</v>
      </c>
      <c r="BE46" s="136">
        <v>0</v>
      </c>
      <c r="BF46" s="140">
        <v>0</v>
      </c>
      <c r="BG46" s="140">
        <v>0</v>
      </c>
      <c r="BH46" s="136">
        <v>0</v>
      </c>
      <c r="BI46" s="136">
        <v>0</v>
      </c>
      <c r="BJ46" s="140">
        <v>0</v>
      </c>
      <c r="BK46" s="140">
        <v>0</v>
      </c>
      <c r="BL46" s="136">
        <v>0</v>
      </c>
      <c r="BM46" s="136">
        <v>0</v>
      </c>
      <c r="BN46" s="140">
        <v>0</v>
      </c>
      <c r="BO46" s="140">
        <v>0</v>
      </c>
      <c r="BP46" s="136">
        <v>0</v>
      </c>
      <c r="BQ46" s="136">
        <v>0</v>
      </c>
      <c r="BR46" s="140">
        <v>0</v>
      </c>
      <c r="BS46" s="140">
        <v>0</v>
      </c>
      <c r="BT46" s="136">
        <v>0</v>
      </c>
      <c r="BU46" s="136">
        <v>0</v>
      </c>
      <c r="BV46" s="140">
        <v>0</v>
      </c>
      <c r="BW46" s="140">
        <v>0</v>
      </c>
      <c r="BX46" s="136">
        <v>0</v>
      </c>
      <c r="BY46" s="136">
        <v>0</v>
      </c>
      <c r="BZ46" s="140">
        <v>0</v>
      </c>
      <c r="CA46" s="140">
        <v>0</v>
      </c>
      <c r="CB46" s="136">
        <v>0</v>
      </c>
      <c r="CC46" s="136">
        <v>0</v>
      </c>
      <c r="CD46" s="140">
        <v>0</v>
      </c>
      <c r="CE46" s="140">
        <v>0</v>
      </c>
      <c r="CF46" s="136">
        <v>0</v>
      </c>
      <c r="CG46" s="136">
        <v>0</v>
      </c>
      <c r="CH46" s="140">
        <v>0</v>
      </c>
      <c r="CI46" s="140">
        <v>0</v>
      </c>
      <c r="CJ46" s="136">
        <v>0</v>
      </c>
      <c r="CK46" s="136">
        <v>0</v>
      </c>
      <c r="CL46" s="140">
        <v>0</v>
      </c>
      <c r="CM46" s="140">
        <v>0</v>
      </c>
      <c r="CN46" s="136">
        <v>0</v>
      </c>
      <c r="CO46" s="136">
        <v>0</v>
      </c>
      <c r="CP46" s="140">
        <v>0</v>
      </c>
      <c r="CQ46" s="140">
        <v>0</v>
      </c>
      <c r="CR46" s="136">
        <v>0</v>
      </c>
      <c r="CS46" s="136">
        <v>0</v>
      </c>
      <c r="CT46" s="140">
        <v>0</v>
      </c>
      <c r="CU46" s="140">
        <v>0</v>
      </c>
      <c r="CV46" s="136">
        <v>0</v>
      </c>
      <c r="CW46" s="136">
        <v>0</v>
      </c>
      <c r="CX46" s="140">
        <v>0</v>
      </c>
      <c r="CY46" s="140">
        <v>0</v>
      </c>
      <c r="CZ46" s="136">
        <v>0</v>
      </c>
      <c r="DA46" s="136">
        <v>0</v>
      </c>
      <c r="DB46" s="140">
        <v>0</v>
      </c>
      <c r="DC46" s="140">
        <v>0</v>
      </c>
      <c r="DD46" s="136">
        <v>0</v>
      </c>
      <c r="DE46" s="136">
        <v>0</v>
      </c>
      <c r="DF46" s="140">
        <v>0</v>
      </c>
      <c r="DG46" s="140">
        <v>0</v>
      </c>
      <c r="DH46" s="136">
        <v>0</v>
      </c>
      <c r="DI46" s="136">
        <v>0</v>
      </c>
      <c r="DJ46" s="140">
        <v>0</v>
      </c>
      <c r="DK46" s="140">
        <v>0</v>
      </c>
      <c r="DL46" s="136">
        <v>0</v>
      </c>
      <c r="DM46" s="136">
        <v>0</v>
      </c>
      <c r="DN46" s="140">
        <v>0</v>
      </c>
      <c r="DO46" s="140">
        <v>0</v>
      </c>
      <c r="DP46" s="136">
        <v>0</v>
      </c>
      <c r="DQ46" s="136">
        <v>0</v>
      </c>
      <c r="DR46" s="140">
        <v>0</v>
      </c>
      <c r="DS46" s="140">
        <v>0</v>
      </c>
      <c r="DT46" s="136">
        <v>0</v>
      </c>
      <c r="DU46" s="136">
        <v>0</v>
      </c>
    </row>
    <row r="47" spans="1:125" s="139" customFormat="1" ht="12" customHeight="1">
      <c r="A47" s="134" t="s">
        <v>553</v>
      </c>
      <c r="B47" s="134">
        <v>41000</v>
      </c>
      <c r="C47" s="134" t="s">
        <v>554</v>
      </c>
      <c r="D47" s="136">
        <f t="shared" si="0"/>
        <v>2359674</v>
      </c>
      <c r="E47" s="136">
        <f t="shared" si="1"/>
        <v>1383845</v>
      </c>
      <c r="F47" s="140">
        <v>9</v>
      </c>
      <c r="G47" s="140">
        <v>9</v>
      </c>
      <c r="H47" s="136">
        <v>1098404</v>
      </c>
      <c r="I47" s="136">
        <v>563716</v>
      </c>
      <c r="J47" s="140">
        <v>9</v>
      </c>
      <c r="K47" s="140">
        <v>9</v>
      </c>
      <c r="L47" s="136">
        <v>513847</v>
      </c>
      <c r="M47" s="136">
        <v>350763</v>
      </c>
      <c r="N47" s="140">
        <v>8</v>
      </c>
      <c r="O47" s="140">
        <v>8</v>
      </c>
      <c r="P47" s="136">
        <v>495188</v>
      </c>
      <c r="Q47" s="136">
        <v>172430</v>
      </c>
      <c r="R47" s="140">
        <v>4</v>
      </c>
      <c r="S47" s="140">
        <v>4</v>
      </c>
      <c r="T47" s="136">
        <v>47849</v>
      </c>
      <c r="U47" s="136">
        <v>161821</v>
      </c>
      <c r="V47" s="140">
        <v>3</v>
      </c>
      <c r="W47" s="140">
        <v>3</v>
      </c>
      <c r="X47" s="136">
        <v>52347</v>
      </c>
      <c r="Y47" s="136">
        <v>100011</v>
      </c>
      <c r="Z47" s="140">
        <v>3</v>
      </c>
      <c r="AA47" s="140">
        <v>3</v>
      </c>
      <c r="AB47" s="136">
        <v>90802</v>
      </c>
      <c r="AC47" s="136">
        <v>35104</v>
      </c>
      <c r="AD47" s="140">
        <v>2</v>
      </c>
      <c r="AE47" s="140">
        <v>2</v>
      </c>
      <c r="AF47" s="136">
        <v>35355</v>
      </c>
      <c r="AG47" s="136">
        <v>0</v>
      </c>
      <c r="AH47" s="140">
        <v>1</v>
      </c>
      <c r="AI47" s="140">
        <v>1</v>
      </c>
      <c r="AJ47" s="136">
        <v>17697</v>
      </c>
      <c r="AK47" s="136">
        <v>0</v>
      </c>
      <c r="AL47" s="140">
        <v>1</v>
      </c>
      <c r="AM47" s="140">
        <v>1</v>
      </c>
      <c r="AN47" s="136">
        <v>8185</v>
      </c>
      <c r="AO47" s="136">
        <v>0</v>
      </c>
      <c r="AP47" s="140">
        <v>0</v>
      </c>
      <c r="AQ47" s="140">
        <v>0</v>
      </c>
      <c r="AR47" s="136">
        <v>0</v>
      </c>
      <c r="AS47" s="136">
        <v>0</v>
      </c>
      <c r="AT47" s="140">
        <v>0</v>
      </c>
      <c r="AU47" s="140">
        <v>0</v>
      </c>
      <c r="AV47" s="136">
        <v>0</v>
      </c>
      <c r="AW47" s="136">
        <v>0</v>
      </c>
      <c r="AX47" s="140">
        <v>0</v>
      </c>
      <c r="AY47" s="140">
        <v>0</v>
      </c>
      <c r="AZ47" s="136">
        <v>0</v>
      </c>
      <c r="BA47" s="136">
        <v>0</v>
      </c>
      <c r="BB47" s="140">
        <v>0</v>
      </c>
      <c r="BC47" s="140">
        <v>0</v>
      </c>
      <c r="BD47" s="136">
        <v>0</v>
      </c>
      <c r="BE47" s="136">
        <v>0</v>
      </c>
      <c r="BF47" s="140">
        <v>0</v>
      </c>
      <c r="BG47" s="140">
        <v>0</v>
      </c>
      <c r="BH47" s="136">
        <v>0</v>
      </c>
      <c r="BI47" s="136">
        <v>0</v>
      </c>
      <c r="BJ47" s="140">
        <v>0</v>
      </c>
      <c r="BK47" s="140">
        <v>0</v>
      </c>
      <c r="BL47" s="136">
        <v>0</v>
      </c>
      <c r="BM47" s="136">
        <v>0</v>
      </c>
      <c r="BN47" s="140">
        <v>0</v>
      </c>
      <c r="BO47" s="140">
        <v>0</v>
      </c>
      <c r="BP47" s="136">
        <v>0</v>
      </c>
      <c r="BQ47" s="136">
        <v>0</v>
      </c>
      <c r="BR47" s="140">
        <v>0</v>
      </c>
      <c r="BS47" s="140">
        <v>0</v>
      </c>
      <c r="BT47" s="136">
        <v>0</v>
      </c>
      <c r="BU47" s="136">
        <v>0</v>
      </c>
      <c r="BV47" s="140">
        <v>0</v>
      </c>
      <c r="BW47" s="140">
        <v>0</v>
      </c>
      <c r="BX47" s="136">
        <v>0</v>
      </c>
      <c r="BY47" s="136">
        <v>0</v>
      </c>
      <c r="BZ47" s="140">
        <v>0</v>
      </c>
      <c r="CA47" s="140">
        <v>0</v>
      </c>
      <c r="CB47" s="136">
        <v>0</v>
      </c>
      <c r="CC47" s="136">
        <v>0</v>
      </c>
      <c r="CD47" s="140">
        <v>0</v>
      </c>
      <c r="CE47" s="140">
        <v>0</v>
      </c>
      <c r="CF47" s="136">
        <v>0</v>
      </c>
      <c r="CG47" s="136">
        <v>0</v>
      </c>
      <c r="CH47" s="140">
        <v>0</v>
      </c>
      <c r="CI47" s="140">
        <v>0</v>
      </c>
      <c r="CJ47" s="136">
        <v>0</v>
      </c>
      <c r="CK47" s="136">
        <v>0</v>
      </c>
      <c r="CL47" s="140">
        <v>0</v>
      </c>
      <c r="CM47" s="140">
        <v>0</v>
      </c>
      <c r="CN47" s="136">
        <v>0</v>
      </c>
      <c r="CO47" s="136">
        <v>0</v>
      </c>
      <c r="CP47" s="140">
        <v>0</v>
      </c>
      <c r="CQ47" s="140">
        <v>0</v>
      </c>
      <c r="CR47" s="136">
        <v>0</v>
      </c>
      <c r="CS47" s="136">
        <v>0</v>
      </c>
      <c r="CT47" s="140">
        <v>0</v>
      </c>
      <c r="CU47" s="140">
        <v>0</v>
      </c>
      <c r="CV47" s="136">
        <v>0</v>
      </c>
      <c r="CW47" s="136">
        <v>0</v>
      </c>
      <c r="CX47" s="140">
        <v>0</v>
      </c>
      <c r="CY47" s="140">
        <v>0</v>
      </c>
      <c r="CZ47" s="136">
        <v>0</v>
      </c>
      <c r="DA47" s="136">
        <v>0</v>
      </c>
      <c r="DB47" s="140">
        <v>0</v>
      </c>
      <c r="DC47" s="140">
        <v>0</v>
      </c>
      <c r="DD47" s="136">
        <v>0</v>
      </c>
      <c r="DE47" s="136">
        <v>0</v>
      </c>
      <c r="DF47" s="140">
        <v>0</v>
      </c>
      <c r="DG47" s="140">
        <v>0</v>
      </c>
      <c r="DH47" s="136">
        <v>0</v>
      </c>
      <c r="DI47" s="136">
        <v>0</v>
      </c>
      <c r="DJ47" s="140">
        <v>0</v>
      </c>
      <c r="DK47" s="140">
        <v>0</v>
      </c>
      <c r="DL47" s="136">
        <v>0</v>
      </c>
      <c r="DM47" s="136">
        <v>0</v>
      </c>
      <c r="DN47" s="140">
        <v>0</v>
      </c>
      <c r="DO47" s="140">
        <v>0</v>
      </c>
      <c r="DP47" s="136">
        <v>0</v>
      </c>
      <c r="DQ47" s="136">
        <v>0</v>
      </c>
      <c r="DR47" s="140">
        <v>0</v>
      </c>
      <c r="DS47" s="140">
        <v>0</v>
      </c>
      <c r="DT47" s="136">
        <v>0</v>
      </c>
      <c r="DU47" s="136">
        <v>0</v>
      </c>
    </row>
    <row r="48" spans="1:125" s="139" customFormat="1" ht="12" customHeight="1">
      <c r="A48" s="134" t="s">
        <v>339</v>
      </c>
      <c r="B48" s="134">
        <v>42000</v>
      </c>
      <c r="C48" s="134" t="s">
        <v>288</v>
      </c>
      <c r="D48" s="136">
        <f t="shared" si="0"/>
        <v>2590753</v>
      </c>
      <c r="E48" s="136">
        <f t="shared" si="1"/>
        <v>797428</v>
      </c>
      <c r="F48" s="140">
        <v>9</v>
      </c>
      <c r="G48" s="140">
        <v>9</v>
      </c>
      <c r="H48" s="136">
        <v>1077408</v>
      </c>
      <c r="I48" s="136">
        <v>409708</v>
      </c>
      <c r="J48" s="140">
        <v>9</v>
      </c>
      <c r="K48" s="140">
        <v>9</v>
      </c>
      <c r="L48" s="136">
        <v>1125262</v>
      </c>
      <c r="M48" s="136">
        <v>352060</v>
      </c>
      <c r="N48" s="140">
        <v>3</v>
      </c>
      <c r="O48" s="140">
        <v>3</v>
      </c>
      <c r="P48" s="136">
        <v>315140</v>
      </c>
      <c r="Q48" s="136">
        <v>35660</v>
      </c>
      <c r="R48" s="140">
        <v>1</v>
      </c>
      <c r="S48" s="140">
        <v>1</v>
      </c>
      <c r="T48" s="136">
        <v>72943</v>
      </c>
      <c r="U48" s="136">
        <v>0</v>
      </c>
      <c r="V48" s="140">
        <v>0</v>
      </c>
      <c r="W48" s="140">
        <v>0</v>
      </c>
      <c r="X48" s="136">
        <v>0</v>
      </c>
      <c r="Y48" s="136">
        <v>0</v>
      </c>
      <c r="Z48" s="140">
        <v>0</v>
      </c>
      <c r="AA48" s="140">
        <v>0</v>
      </c>
      <c r="AB48" s="136">
        <v>0</v>
      </c>
      <c r="AC48" s="136">
        <v>0</v>
      </c>
      <c r="AD48" s="140">
        <v>0</v>
      </c>
      <c r="AE48" s="140">
        <v>0</v>
      </c>
      <c r="AF48" s="136">
        <v>0</v>
      </c>
      <c r="AG48" s="136">
        <v>0</v>
      </c>
      <c r="AH48" s="140">
        <v>0</v>
      </c>
      <c r="AI48" s="140">
        <v>0</v>
      </c>
      <c r="AJ48" s="136">
        <v>0</v>
      </c>
      <c r="AK48" s="136">
        <v>0</v>
      </c>
      <c r="AL48" s="140">
        <v>0</v>
      </c>
      <c r="AM48" s="140">
        <v>0</v>
      </c>
      <c r="AN48" s="136">
        <v>0</v>
      </c>
      <c r="AO48" s="136">
        <v>0</v>
      </c>
      <c r="AP48" s="140">
        <v>0</v>
      </c>
      <c r="AQ48" s="140">
        <v>0</v>
      </c>
      <c r="AR48" s="136">
        <v>0</v>
      </c>
      <c r="AS48" s="136">
        <v>0</v>
      </c>
      <c r="AT48" s="140">
        <v>0</v>
      </c>
      <c r="AU48" s="140">
        <v>0</v>
      </c>
      <c r="AV48" s="136">
        <v>0</v>
      </c>
      <c r="AW48" s="136">
        <v>0</v>
      </c>
      <c r="AX48" s="140">
        <v>0</v>
      </c>
      <c r="AY48" s="140">
        <v>0</v>
      </c>
      <c r="AZ48" s="136">
        <v>0</v>
      </c>
      <c r="BA48" s="136">
        <v>0</v>
      </c>
      <c r="BB48" s="140">
        <v>0</v>
      </c>
      <c r="BC48" s="140">
        <v>0</v>
      </c>
      <c r="BD48" s="136">
        <v>0</v>
      </c>
      <c r="BE48" s="136">
        <v>0</v>
      </c>
      <c r="BF48" s="140">
        <v>0</v>
      </c>
      <c r="BG48" s="140">
        <v>0</v>
      </c>
      <c r="BH48" s="136">
        <v>0</v>
      </c>
      <c r="BI48" s="136">
        <v>0</v>
      </c>
      <c r="BJ48" s="140">
        <v>0</v>
      </c>
      <c r="BK48" s="140">
        <v>0</v>
      </c>
      <c r="BL48" s="136">
        <v>0</v>
      </c>
      <c r="BM48" s="136">
        <v>0</v>
      </c>
      <c r="BN48" s="140">
        <v>0</v>
      </c>
      <c r="BO48" s="140">
        <v>0</v>
      </c>
      <c r="BP48" s="136">
        <v>0</v>
      </c>
      <c r="BQ48" s="136">
        <v>0</v>
      </c>
      <c r="BR48" s="140">
        <v>0</v>
      </c>
      <c r="BS48" s="140">
        <v>0</v>
      </c>
      <c r="BT48" s="136">
        <v>0</v>
      </c>
      <c r="BU48" s="136">
        <v>0</v>
      </c>
      <c r="BV48" s="140">
        <v>0</v>
      </c>
      <c r="BW48" s="140">
        <v>0</v>
      </c>
      <c r="BX48" s="136">
        <v>0</v>
      </c>
      <c r="BY48" s="136">
        <v>0</v>
      </c>
      <c r="BZ48" s="140">
        <v>0</v>
      </c>
      <c r="CA48" s="140">
        <v>0</v>
      </c>
      <c r="CB48" s="136">
        <v>0</v>
      </c>
      <c r="CC48" s="136">
        <v>0</v>
      </c>
      <c r="CD48" s="140">
        <v>0</v>
      </c>
      <c r="CE48" s="140">
        <v>0</v>
      </c>
      <c r="CF48" s="136">
        <v>0</v>
      </c>
      <c r="CG48" s="136">
        <v>0</v>
      </c>
      <c r="CH48" s="140">
        <v>0</v>
      </c>
      <c r="CI48" s="140">
        <v>0</v>
      </c>
      <c r="CJ48" s="136">
        <v>0</v>
      </c>
      <c r="CK48" s="136">
        <v>0</v>
      </c>
      <c r="CL48" s="140">
        <v>0</v>
      </c>
      <c r="CM48" s="140">
        <v>0</v>
      </c>
      <c r="CN48" s="136">
        <v>0</v>
      </c>
      <c r="CO48" s="136">
        <v>0</v>
      </c>
      <c r="CP48" s="140">
        <v>0</v>
      </c>
      <c r="CQ48" s="140">
        <v>0</v>
      </c>
      <c r="CR48" s="136">
        <v>0</v>
      </c>
      <c r="CS48" s="136">
        <v>0</v>
      </c>
      <c r="CT48" s="140">
        <v>0</v>
      </c>
      <c r="CU48" s="140">
        <v>0</v>
      </c>
      <c r="CV48" s="136">
        <v>0</v>
      </c>
      <c r="CW48" s="136">
        <v>0</v>
      </c>
      <c r="CX48" s="140">
        <v>0</v>
      </c>
      <c r="CY48" s="140">
        <v>0</v>
      </c>
      <c r="CZ48" s="136">
        <v>0</v>
      </c>
      <c r="DA48" s="136">
        <v>0</v>
      </c>
      <c r="DB48" s="140">
        <v>0</v>
      </c>
      <c r="DC48" s="140">
        <v>0</v>
      </c>
      <c r="DD48" s="136">
        <v>0</v>
      </c>
      <c r="DE48" s="136">
        <v>0</v>
      </c>
      <c r="DF48" s="140">
        <v>0</v>
      </c>
      <c r="DG48" s="140">
        <v>0</v>
      </c>
      <c r="DH48" s="136">
        <v>0</v>
      </c>
      <c r="DI48" s="136">
        <v>0</v>
      </c>
      <c r="DJ48" s="140">
        <v>0</v>
      </c>
      <c r="DK48" s="140">
        <v>0</v>
      </c>
      <c r="DL48" s="136">
        <v>0</v>
      </c>
      <c r="DM48" s="136">
        <v>0</v>
      </c>
      <c r="DN48" s="140">
        <v>0</v>
      </c>
      <c r="DO48" s="140">
        <v>0</v>
      </c>
      <c r="DP48" s="136">
        <v>0</v>
      </c>
      <c r="DQ48" s="136">
        <v>0</v>
      </c>
      <c r="DR48" s="140">
        <v>0</v>
      </c>
      <c r="DS48" s="140">
        <v>0</v>
      </c>
      <c r="DT48" s="136">
        <v>0</v>
      </c>
      <c r="DU48" s="136">
        <v>0</v>
      </c>
    </row>
    <row r="49" spans="1:125" s="139" customFormat="1" ht="12" customHeight="1">
      <c r="A49" s="134" t="s">
        <v>377</v>
      </c>
      <c r="B49" s="134">
        <v>43000</v>
      </c>
      <c r="C49" s="134" t="s">
        <v>288</v>
      </c>
      <c r="D49" s="136">
        <f t="shared" si="0"/>
        <v>6213425</v>
      </c>
      <c r="E49" s="136">
        <f t="shared" si="1"/>
        <v>2011896</v>
      </c>
      <c r="F49" s="140">
        <v>14</v>
      </c>
      <c r="G49" s="140">
        <v>14</v>
      </c>
      <c r="H49" s="136">
        <v>3039590</v>
      </c>
      <c r="I49" s="136">
        <v>825154</v>
      </c>
      <c r="J49" s="140">
        <v>14</v>
      </c>
      <c r="K49" s="140">
        <v>14</v>
      </c>
      <c r="L49" s="136">
        <v>1308294</v>
      </c>
      <c r="M49" s="136">
        <v>509388</v>
      </c>
      <c r="N49" s="140">
        <v>10</v>
      </c>
      <c r="O49" s="140">
        <v>10</v>
      </c>
      <c r="P49" s="136">
        <v>834281</v>
      </c>
      <c r="Q49" s="136">
        <v>340753</v>
      </c>
      <c r="R49" s="140">
        <v>7</v>
      </c>
      <c r="S49" s="140">
        <v>7</v>
      </c>
      <c r="T49" s="136">
        <v>474955</v>
      </c>
      <c r="U49" s="136">
        <v>126274</v>
      </c>
      <c r="V49" s="140">
        <v>3</v>
      </c>
      <c r="W49" s="140">
        <v>3</v>
      </c>
      <c r="X49" s="136">
        <v>161033</v>
      </c>
      <c r="Y49" s="136">
        <v>80947</v>
      </c>
      <c r="Z49" s="140">
        <v>2</v>
      </c>
      <c r="AA49" s="140">
        <v>2</v>
      </c>
      <c r="AB49" s="136">
        <v>42716</v>
      </c>
      <c r="AC49" s="136">
        <v>37410</v>
      </c>
      <c r="AD49" s="140">
        <v>2</v>
      </c>
      <c r="AE49" s="140">
        <v>2</v>
      </c>
      <c r="AF49" s="136">
        <v>143212</v>
      </c>
      <c r="AG49" s="136">
        <v>51453</v>
      </c>
      <c r="AH49" s="140">
        <v>1</v>
      </c>
      <c r="AI49" s="140">
        <v>1</v>
      </c>
      <c r="AJ49" s="136">
        <v>32500</v>
      </c>
      <c r="AK49" s="136">
        <v>6410</v>
      </c>
      <c r="AL49" s="140">
        <v>1</v>
      </c>
      <c r="AM49" s="140">
        <v>1</v>
      </c>
      <c r="AN49" s="136">
        <v>34795</v>
      </c>
      <c r="AO49" s="136">
        <v>12551</v>
      </c>
      <c r="AP49" s="140">
        <v>1</v>
      </c>
      <c r="AQ49" s="140">
        <v>1</v>
      </c>
      <c r="AR49" s="136">
        <v>142049</v>
      </c>
      <c r="AS49" s="136">
        <v>21556</v>
      </c>
      <c r="AT49" s="140">
        <v>0</v>
      </c>
      <c r="AU49" s="140">
        <v>0</v>
      </c>
      <c r="AV49" s="136">
        <v>0</v>
      </c>
      <c r="AW49" s="136">
        <v>0</v>
      </c>
      <c r="AX49" s="140">
        <v>0</v>
      </c>
      <c r="AY49" s="140">
        <v>0</v>
      </c>
      <c r="AZ49" s="136">
        <v>0</v>
      </c>
      <c r="BA49" s="136">
        <v>0</v>
      </c>
      <c r="BB49" s="140">
        <v>0</v>
      </c>
      <c r="BC49" s="140">
        <v>0</v>
      </c>
      <c r="BD49" s="136">
        <v>0</v>
      </c>
      <c r="BE49" s="136">
        <v>0</v>
      </c>
      <c r="BF49" s="140">
        <v>0</v>
      </c>
      <c r="BG49" s="140">
        <v>0</v>
      </c>
      <c r="BH49" s="136">
        <v>0</v>
      </c>
      <c r="BI49" s="136">
        <v>0</v>
      </c>
      <c r="BJ49" s="140">
        <v>0</v>
      </c>
      <c r="BK49" s="140">
        <v>0</v>
      </c>
      <c r="BL49" s="136">
        <v>0</v>
      </c>
      <c r="BM49" s="136">
        <v>0</v>
      </c>
      <c r="BN49" s="140">
        <v>0</v>
      </c>
      <c r="BO49" s="140">
        <v>0</v>
      </c>
      <c r="BP49" s="136">
        <v>0</v>
      </c>
      <c r="BQ49" s="136">
        <v>0</v>
      </c>
      <c r="BR49" s="140">
        <v>0</v>
      </c>
      <c r="BS49" s="140">
        <v>0</v>
      </c>
      <c r="BT49" s="136">
        <v>0</v>
      </c>
      <c r="BU49" s="136">
        <v>0</v>
      </c>
      <c r="BV49" s="140">
        <v>0</v>
      </c>
      <c r="BW49" s="140">
        <v>0</v>
      </c>
      <c r="BX49" s="136">
        <v>0</v>
      </c>
      <c r="BY49" s="136">
        <v>0</v>
      </c>
      <c r="BZ49" s="140">
        <v>0</v>
      </c>
      <c r="CA49" s="140">
        <v>0</v>
      </c>
      <c r="CB49" s="136">
        <v>0</v>
      </c>
      <c r="CC49" s="136">
        <v>0</v>
      </c>
      <c r="CD49" s="140">
        <v>0</v>
      </c>
      <c r="CE49" s="140">
        <v>0</v>
      </c>
      <c r="CF49" s="136">
        <v>0</v>
      </c>
      <c r="CG49" s="136">
        <v>0</v>
      </c>
      <c r="CH49" s="140">
        <v>0</v>
      </c>
      <c r="CI49" s="140">
        <v>0</v>
      </c>
      <c r="CJ49" s="136">
        <v>0</v>
      </c>
      <c r="CK49" s="136">
        <v>0</v>
      </c>
      <c r="CL49" s="140">
        <v>0</v>
      </c>
      <c r="CM49" s="140">
        <v>0</v>
      </c>
      <c r="CN49" s="136">
        <v>0</v>
      </c>
      <c r="CO49" s="136">
        <v>0</v>
      </c>
      <c r="CP49" s="140">
        <v>0</v>
      </c>
      <c r="CQ49" s="140">
        <v>0</v>
      </c>
      <c r="CR49" s="136">
        <v>0</v>
      </c>
      <c r="CS49" s="136">
        <v>0</v>
      </c>
      <c r="CT49" s="140">
        <v>0</v>
      </c>
      <c r="CU49" s="140">
        <v>0</v>
      </c>
      <c r="CV49" s="136">
        <v>0</v>
      </c>
      <c r="CW49" s="136">
        <v>0</v>
      </c>
      <c r="CX49" s="140">
        <v>0</v>
      </c>
      <c r="CY49" s="140">
        <v>0</v>
      </c>
      <c r="CZ49" s="136">
        <v>0</v>
      </c>
      <c r="DA49" s="136">
        <v>0</v>
      </c>
      <c r="DB49" s="140">
        <v>0</v>
      </c>
      <c r="DC49" s="140">
        <v>0</v>
      </c>
      <c r="DD49" s="136">
        <v>0</v>
      </c>
      <c r="DE49" s="136">
        <v>0</v>
      </c>
      <c r="DF49" s="140">
        <v>0</v>
      </c>
      <c r="DG49" s="140">
        <v>0</v>
      </c>
      <c r="DH49" s="136">
        <v>0</v>
      </c>
      <c r="DI49" s="136">
        <v>0</v>
      </c>
      <c r="DJ49" s="140">
        <v>0</v>
      </c>
      <c r="DK49" s="140">
        <v>0</v>
      </c>
      <c r="DL49" s="136">
        <v>0</v>
      </c>
      <c r="DM49" s="136">
        <v>0</v>
      </c>
      <c r="DN49" s="140">
        <v>0</v>
      </c>
      <c r="DO49" s="140">
        <v>0</v>
      </c>
      <c r="DP49" s="136">
        <v>0</v>
      </c>
      <c r="DQ49" s="136">
        <v>0</v>
      </c>
      <c r="DR49" s="140">
        <v>0</v>
      </c>
      <c r="DS49" s="140">
        <v>0</v>
      </c>
      <c r="DT49" s="136">
        <v>0</v>
      </c>
      <c r="DU49" s="136">
        <v>0</v>
      </c>
    </row>
    <row r="50" spans="1:125" s="139" customFormat="1" ht="12" customHeight="1">
      <c r="A50" s="134" t="s">
        <v>564</v>
      </c>
      <c r="B50" s="134">
        <v>44000</v>
      </c>
      <c r="C50" s="134" t="s">
        <v>487</v>
      </c>
      <c r="D50" s="136">
        <f t="shared" si="0"/>
        <v>1539495</v>
      </c>
      <c r="E50" s="136">
        <f t="shared" si="1"/>
        <v>466410</v>
      </c>
      <c r="F50" s="140">
        <v>4</v>
      </c>
      <c r="G50" s="140">
        <v>4</v>
      </c>
      <c r="H50" s="136">
        <v>868453</v>
      </c>
      <c r="I50" s="136">
        <v>202699</v>
      </c>
      <c r="J50" s="140">
        <v>4</v>
      </c>
      <c r="K50" s="140">
        <v>4</v>
      </c>
      <c r="L50" s="136">
        <v>531455</v>
      </c>
      <c r="M50" s="136">
        <v>263711</v>
      </c>
      <c r="N50" s="140">
        <v>1</v>
      </c>
      <c r="O50" s="140">
        <v>1</v>
      </c>
      <c r="P50" s="136">
        <v>139587</v>
      </c>
      <c r="Q50" s="136">
        <v>0</v>
      </c>
      <c r="R50" s="140">
        <v>0</v>
      </c>
      <c r="S50" s="140">
        <v>0</v>
      </c>
      <c r="T50" s="136">
        <v>0</v>
      </c>
      <c r="U50" s="136">
        <v>0</v>
      </c>
      <c r="V50" s="140">
        <v>0</v>
      </c>
      <c r="W50" s="140">
        <v>0</v>
      </c>
      <c r="X50" s="136">
        <v>0</v>
      </c>
      <c r="Y50" s="136">
        <v>0</v>
      </c>
      <c r="Z50" s="140">
        <v>0</v>
      </c>
      <c r="AA50" s="140">
        <v>0</v>
      </c>
      <c r="AB50" s="136">
        <v>0</v>
      </c>
      <c r="AC50" s="136">
        <v>0</v>
      </c>
      <c r="AD50" s="140">
        <v>0</v>
      </c>
      <c r="AE50" s="140">
        <v>0</v>
      </c>
      <c r="AF50" s="136">
        <v>0</v>
      </c>
      <c r="AG50" s="136">
        <v>0</v>
      </c>
      <c r="AH50" s="140">
        <v>0</v>
      </c>
      <c r="AI50" s="140">
        <v>0</v>
      </c>
      <c r="AJ50" s="136">
        <v>0</v>
      </c>
      <c r="AK50" s="136">
        <v>0</v>
      </c>
      <c r="AL50" s="140">
        <v>0</v>
      </c>
      <c r="AM50" s="140">
        <v>0</v>
      </c>
      <c r="AN50" s="136">
        <v>0</v>
      </c>
      <c r="AO50" s="136">
        <v>0</v>
      </c>
      <c r="AP50" s="140">
        <v>0</v>
      </c>
      <c r="AQ50" s="140">
        <v>0</v>
      </c>
      <c r="AR50" s="136">
        <v>0</v>
      </c>
      <c r="AS50" s="136">
        <v>0</v>
      </c>
      <c r="AT50" s="140">
        <v>0</v>
      </c>
      <c r="AU50" s="140">
        <v>0</v>
      </c>
      <c r="AV50" s="136">
        <v>0</v>
      </c>
      <c r="AW50" s="136">
        <v>0</v>
      </c>
      <c r="AX50" s="140">
        <v>0</v>
      </c>
      <c r="AY50" s="140">
        <v>0</v>
      </c>
      <c r="AZ50" s="136">
        <v>0</v>
      </c>
      <c r="BA50" s="136">
        <v>0</v>
      </c>
      <c r="BB50" s="140">
        <v>0</v>
      </c>
      <c r="BC50" s="140">
        <v>0</v>
      </c>
      <c r="BD50" s="136">
        <v>0</v>
      </c>
      <c r="BE50" s="136">
        <v>0</v>
      </c>
      <c r="BF50" s="140">
        <v>0</v>
      </c>
      <c r="BG50" s="140">
        <v>0</v>
      </c>
      <c r="BH50" s="136">
        <v>0</v>
      </c>
      <c r="BI50" s="136">
        <v>0</v>
      </c>
      <c r="BJ50" s="140">
        <v>0</v>
      </c>
      <c r="BK50" s="140">
        <v>0</v>
      </c>
      <c r="BL50" s="136">
        <v>0</v>
      </c>
      <c r="BM50" s="136">
        <v>0</v>
      </c>
      <c r="BN50" s="140">
        <v>0</v>
      </c>
      <c r="BO50" s="140">
        <v>0</v>
      </c>
      <c r="BP50" s="136">
        <v>0</v>
      </c>
      <c r="BQ50" s="136">
        <v>0</v>
      </c>
      <c r="BR50" s="140">
        <v>0</v>
      </c>
      <c r="BS50" s="140">
        <v>0</v>
      </c>
      <c r="BT50" s="136">
        <v>0</v>
      </c>
      <c r="BU50" s="136">
        <v>0</v>
      </c>
      <c r="BV50" s="140">
        <v>0</v>
      </c>
      <c r="BW50" s="140">
        <v>0</v>
      </c>
      <c r="BX50" s="136">
        <v>0</v>
      </c>
      <c r="BY50" s="136">
        <v>0</v>
      </c>
      <c r="BZ50" s="140">
        <v>0</v>
      </c>
      <c r="CA50" s="140">
        <v>0</v>
      </c>
      <c r="CB50" s="136">
        <v>0</v>
      </c>
      <c r="CC50" s="136">
        <v>0</v>
      </c>
      <c r="CD50" s="140">
        <v>0</v>
      </c>
      <c r="CE50" s="140">
        <v>0</v>
      </c>
      <c r="CF50" s="136">
        <v>0</v>
      </c>
      <c r="CG50" s="136">
        <v>0</v>
      </c>
      <c r="CH50" s="140">
        <v>0</v>
      </c>
      <c r="CI50" s="140">
        <v>0</v>
      </c>
      <c r="CJ50" s="136">
        <v>0</v>
      </c>
      <c r="CK50" s="136">
        <v>0</v>
      </c>
      <c r="CL50" s="140">
        <v>0</v>
      </c>
      <c r="CM50" s="140">
        <v>0</v>
      </c>
      <c r="CN50" s="136">
        <v>0</v>
      </c>
      <c r="CO50" s="136">
        <v>0</v>
      </c>
      <c r="CP50" s="140">
        <v>0</v>
      </c>
      <c r="CQ50" s="140">
        <v>0</v>
      </c>
      <c r="CR50" s="136">
        <v>0</v>
      </c>
      <c r="CS50" s="136">
        <v>0</v>
      </c>
      <c r="CT50" s="140">
        <v>0</v>
      </c>
      <c r="CU50" s="140">
        <v>0</v>
      </c>
      <c r="CV50" s="136">
        <v>0</v>
      </c>
      <c r="CW50" s="136">
        <v>0</v>
      </c>
      <c r="CX50" s="140">
        <v>0</v>
      </c>
      <c r="CY50" s="140">
        <v>0</v>
      </c>
      <c r="CZ50" s="136">
        <v>0</v>
      </c>
      <c r="DA50" s="136">
        <v>0</v>
      </c>
      <c r="DB50" s="140">
        <v>0</v>
      </c>
      <c r="DC50" s="140">
        <v>0</v>
      </c>
      <c r="DD50" s="136">
        <v>0</v>
      </c>
      <c r="DE50" s="136">
        <v>0</v>
      </c>
      <c r="DF50" s="140">
        <v>0</v>
      </c>
      <c r="DG50" s="140">
        <v>0</v>
      </c>
      <c r="DH50" s="136">
        <v>0</v>
      </c>
      <c r="DI50" s="136">
        <v>0</v>
      </c>
      <c r="DJ50" s="140">
        <v>0</v>
      </c>
      <c r="DK50" s="140">
        <v>0</v>
      </c>
      <c r="DL50" s="136">
        <v>0</v>
      </c>
      <c r="DM50" s="136">
        <v>0</v>
      </c>
      <c r="DN50" s="140">
        <v>0</v>
      </c>
      <c r="DO50" s="140">
        <v>0</v>
      </c>
      <c r="DP50" s="136">
        <v>0</v>
      </c>
      <c r="DQ50" s="136">
        <v>0</v>
      </c>
      <c r="DR50" s="140">
        <v>0</v>
      </c>
      <c r="DS50" s="140">
        <v>0</v>
      </c>
      <c r="DT50" s="136">
        <v>0</v>
      </c>
      <c r="DU50" s="136">
        <v>0</v>
      </c>
    </row>
    <row r="51" spans="1:125" s="139" customFormat="1" ht="12" customHeight="1">
      <c r="A51" s="134" t="s">
        <v>573</v>
      </c>
      <c r="B51" s="134">
        <v>45000</v>
      </c>
      <c r="C51" s="134" t="s">
        <v>574</v>
      </c>
      <c r="D51" s="136">
        <f t="shared" si="0"/>
        <v>1156920</v>
      </c>
      <c r="E51" s="136">
        <f t="shared" si="1"/>
        <v>747437</v>
      </c>
      <c r="F51" s="140">
        <v>10</v>
      </c>
      <c r="G51" s="140">
        <v>10</v>
      </c>
      <c r="H51" s="136">
        <v>556891</v>
      </c>
      <c r="I51" s="136">
        <v>514661</v>
      </c>
      <c r="J51" s="140">
        <v>10</v>
      </c>
      <c r="K51" s="140">
        <v>10</v>
      </c>
      <c r="L51" s="136">
        <v>296505</v>
      </c>
      <c r="M51" s="136">
        <v>197892</v>
      </c>
      <c r="N51" s="140">
        <v>4</v>
      </c>
      <c r="O51" s="140">
        <v>4</v>
      </c>
      <c r="P51" s="136">
        <v>144422</v>
      </c>
      <c r="Q51" s="136">
        <v>34884</v>
      </c>
      <c r="R51" s="140">
        <v>2</v>
      </c>
      <c r="S51" s="140">
        <v>2</v>
      </c>
      <c r="T51" s="136">
        <v>27092</v>
      </c>
      <c r="U51" s="136">
        <v>0</v>
      </c>
      <c r="V51" s="140">
        <v>2</v>
      </c>
      <c r="W51" s="140">
        <v>2</v>
      </c>
      <c r="X51" s="136">
        <v>41751</v>
      </c>
      <c r="Y51" s="136">
        <v>0</v>
      </c>
      <c r="Z51" s="140">
        <v>1</v>
      </c>
      <c r="AA51" s="140">
        <v>1</v>
      </c>
      <c r="AB51" s="136">
        <v>57371</v>
      </c>
      <c r="AC51" s="136">
        <v>0</v>
      </c>
      <c r="AD51" s="140">
        <v>1</v>
      </c>
      <c r="AE51" s="140">
        <v>1</v>
      </c>
      <c r="AF51" s="136">
        <v>32888</v>
      </c>
      <c r="AG51" s="136">
        <v>0</v>
      </c>
      <c r="AH51" s="140">
        <v>0</v>
      </c>
      <c r="AI51" s="140">
        <v>0</v>
      </c>
      <c r="AJ51" s="136">
        <v>0</v>
      </c>
      <c r="AK51" s="136">
        <v>0</v>
      </c>
      <c r="AL51" s="140">
        <v>0</v>
      </c>
      <c r="AM51" s="140">
        <v>0</v>
      </c>
      <c r="AN51" s="136">
        <v>0</v>
      </c>
      <c r="AO51" s="136">
        <v>0</v>
      </c>
      <c r="AP51" s="140">
        <v>0</v>
      </c>
      <c r="AQ51" s="140">
        <v>0</v>
      </c>
      <c r="AR51" s="136">
        <v>0</v>
      </c>
      <c r="AS51" s="136">
        <v>0</v>
      </c>
      <c r="AT51" s="140">
        <v>0</v>
      </c>
      <c r="AU51" s="140">
        <v>0</v>
      </c>
      <c r="AV51" s="136">
        <v>0</v>
      </c>
      <c r="AW51" s="136">
        <v>0</v>
      </c>
      <c r="AX51" s="140">
        <v>0</v>
      </c>
      <c r="AY51" s="140">
        <v>0</v>
      </c>
      <c r="AZ51" s="136">
        <v>0</v>
      </c>
      <c r="BA51" s="136">
        <v>0</v>
      </c>
      <c r="BB51" s="140">
        <v>0</v>
      </c>
      <c r="BC51" s="140">
        <v>0</v>
      </c>
      <c r="BD51" s="136">
        <v>0</v>
      </c>
      <c r="BE51" s="136">
        <v>0</v>
      </c>
      <c r="BF51" s="140">
        <v>0</v>
      </c>
      <c r="BG51" s="140">
        <v>0</v>
      </c>
      <c r="BH51" s="136">
        <v>0</v>
      </c>
      <c r="BI51" s="136">
        <v>0</v>
      </c>
      <c r="BJ51" s="140">
        <v>0</v>
      </c>
      <c r="BK51" s="140">
        <v>0</v>
      </c>
      <c r="BL51" s="136">
        <v>0</v>
      </c>
      <c r="BM51" s="136">
        <v>0</v>
      </c>
      <c r="BN51" s="140">
        <v>0</v>
      </c>
      <c r="BO51" s="140">
        <v>0</v>
      </c>
      <c r="BP51" s="136">
        <v>0</v>
      </c>
      <c r="BQ51" s="136">
        <v>0</v>
      </c>
      <c r="BR51" s="140">
        <v>0</v>
      </c>
      <c r="BS51" s="140">
        <v>0</v>
      </c>
      <c r="BT51" s="136">
        <v>0</v>
      </c>
      <c r="BU51" s="136">
        <v>0</v>
      </c>
      <c r="BV51" s="140">
        <v>0</v>
      </c>
      <c r="BW51" s="140">
        <v>0</v>
      </c>
      <c r="BX51" s="136">
        <v>0</v>
      </c>
      <c r="BY51" s="136">
        <v>0</v>
      </c>
      <c r="BZ51" s="140">
        <v>0</v>
      </c>
      <c r="CA51" s="140">
        <v>0</v>
      </c>
      <c r="CB51" s="136">
        <v>0</v>
      </c>
      <c r="CC51" s="136">
        <v>0</v>
      </c>
      <c r="CD51" s="140">
        <v>0</v>
      </c>
      <c r="CE51" s="140">
        <v>0</v>
      </c>
      <c r="CF51" s="136">
        <v>0</v>
      </c>
      <c r="CG51" s="136">
        <v>0</v>
      </c>
      <c r="CH51" s="140">
        <v>0</v>
      </c>
      <c r="CI51" s="140">
        <v>0</v>
      </c>
      <c r="CJ51" s="136">
        <v>0</v>
      </c>
      <c r="CK51" s="136">
        <v>0</v>
      </c>
      <c r="CL51" s="140">
        <v>0</v>
      </c>
      <c r="CM51" s="140">
        <v>0</v>
      </c>
      <c r="CN51" s="136">
        <v>0</v>
      </c>
      <c r="CO51" s="136">
        <v>0</v>
      </c>
      <c r="CP51" s="140">
        <v>0</v>
      </c>
      <c r="CQ51" s="140">
        <v>0</v>
      </c>
      <c r="CR51" s="136">
        <v>0</v>
      </c>
      <c r="CS51" s="136">
        <v>0</v>
      </c>
      <c r="CT51" s="140">
        <v>0</v>
      </c>
      <c r="CU51" s="140">
        <v>0</v>
      </c>
      <c r="CV51" s="136">
        <v>0</v>
      </c>
      <c r="CW51" s="136">
        <v>0</v>
      </c>
      <c r="CX51" s="140">
        <v>0</v>
      </c>
      <c r="CY51" s="140">
        <v>0</v>
      </c>
      <c r="CZ51" s="136">
        <v>0</v>
      </c>
      <c r="DA51" s="136">
        <v>0</v>
      </c>
      <c r="DB51" s="140">
        <v>0</v>
      </c>
      <c r="DC51" s="140">
        <v>0</v>
      </c>
      <c r="DD51" s="136">
        <v>0</v>
      </c>
      <c r="DE51" s="136">
        <v>0</v>
      </c>
      <c r="DF51" s="140">
        <v>0</v>
      </c>
      <c r="DG51" s="140">
        <v>0</v>
      </c>
      <c r="DH51" s="136">
        <v>0</v>
      </c>
      <c r="DI51" s="136">
        <v>0</v>
      </c>
      <c r="DJ51" s="140">
        <v>0</v>
      </c>
      <c r="DK51" s="140">
        <v>0</v>
      </c>
      <c r="DL51" s="136">
        <v>0</v>
      </c>
      <c r="DM51" s="136">
        <v>0</v>
      </c>
      <c r="DN51" s="140">
        <v>0</v>
      </c>
      <c r="DO51" s="140">
        <v>0</v>
      </c>
      <c r="DP51" s="136">
        <v>0</v>
      </c>
      <c r="DQ51" s="136">
        <v>0</v>
      </c>
      <c r="DR51" s="140">
        <v>0</v>
      </c>
      <c r="DS51" s="140">
        <v>0</v>
      </c>
      <c r="DT51" s="136">
        <v>0</v>
      </c>
      <c r="DU51" s="136">
        <v>0</v>
      </c>
    </row>
    <row r="52" spans="1:125" s="139" customFormat="1" ht="12" customHeight="1">
      <c r="A52" s="134" t="s">
        <v>343</v>
      </c>
      <c r="B52" s="134">
        <v>46000</v>
      </c>
      <c r="C52" s="134" t="s">
        <v>288</v>
      </c>
      <c r="D52" s="136">
        <f t="shared" si="0"/>
        <v>3497203</v>
      </c>
      <c r="E52" s="136">
        <f t="shared" si="1"/>
        <v>1358470</v>
      </c>
      <c r="F52" s="140">
        <v>15</v>
      </c>
      <c r="G52" s="140">
        <v>15</v>
      </c>
      <c r="H52" s="136">
        <v>1822740</v>
      </c>
      <c r="I52" s="136">
        <v>728972</v>
      </c>
      <c r="J52" s="140">
        <v>15</v>
      </c>
      <c r="K52" s="140">
        <v>15</v>
      </c>
      <c r="L52" s="136">
        <v>801179</v>
      </c>
      <c r="M52" s="136">
        <v>377762</v>
      </c>
      <c r="N52" s="140">
        <v>8</v>
      </c>
      <c r="O52" s="140">
        <v>8</v>
      </c>
      <c r="P52" s="136">
        <v>550154</v>
      </c>
      <c r="Q52" s="136">
        <v>206123</v>
      </c>
      <c r="R52" s="140">
        <v>3</v>
      </c>
      <c r="S52" s="140">
        <v>3</v>
      </c>
      <c r="T52" s="136">
        <v>188066</v>
      </c>
      <c r="U52" s="136">
        <v>45613</v>
      </c>
      <c r="V52" s="140">
        <v>1</v>
      </c>
      <c r="W52" s="140">
        <v>1</v>
      </c>
      <c r="X52" s="136">
        <v>42280</v>
      </c>
      <c r="Y52" s="136">
        <v>0</v>
      </c>
      <c r="Z52" s="140">
        <v>1</v>
      </c>
      <c r="AA52" s="140">
        <v>1</v>
      </c>
      <c r="AB52" s="136">
        <v>92784</v>
      </c>
      <c r="AC52" s="136">
        <v>0</v>
      </c>
      <c r="AD52" s="140">
        <v>0</v>
      </c>
      <c r="AE52" s="140">
        <v>0</v>
      </c>
      <c r="AF52" s="136">
        <v>0</v>
      </c>
      <c r="AG52" s="136">
        <v>0</v>
      </c>
      <c r="AH52" s="140">
        <v>0</v>
      </c>
      <c r="AI52" s="140">
        <v>0</v>
      </c>
      <c r="AJ52" s="136">
        <v>0</v>
      </c>
      <c r="AK52" s="136">
        <v>0</v>
      </c>
      <c r="AL52" s="140">
        <v>0</v>
      </c>
      <c r="AM52" s="140">
        <v>0</v>
      </c>
      <c r="AN52" s="136">
        <v>0</v>
      </c>
      <c r="AO52" s="136">
        <v>0</v>
      </c>
      <c r="AP52" s="140">
        <v>0</v>
      </c>
      <c r="AQ52" s="140">
        <v>0</v>
      </c>
      <c r="AR52" s="136">
        <v>0</v>
      </c>
      <c r="AS52" s="136">
        <v>0</v>
      </c>
      <c r="AT52" s="140">
        <v>0</v>
      </c>
      <c r="AU52" s="140">
        <v>0</v>
      </c>
      <c r="AV52" s="136">
        <v>0</v>
      </c>
      <c r="AW52" s="136">
        <v>0</v>
      </c>
      <c r="AX52" s="140">
        <v>0</v>
      </c>
      <c r="AY52" s="140">
        <v>0</v>
      </c>
      <c r="AZ52" s="136">
        <v>0</v>
      </c>
      <c r="BA52" s="136">
        <v>0</v>
      </c>
      <c r="BB52" s="140">
        <v>0</v>
      </c>
      <c r="BC52" s="140">
        <v>0</v>
      </c>
      <c r="BD52" s="136">
        <v>0</v>
      </c>
      <c r="BE52" s="136">
        <v>0</v>
      </c>
      <c r="BF52" s="140">
        <v>0</v>
      </c>
      <c r="BG52" s="140">
        <v>0</v>
      </c>
      <c r="BH52" s="136">
        <v>0</v>
      </c>
      <c r="BI52" s="136">
        <v>0</v>
      </c>
      <c r="BJ52" s="140">
        <v>0</v>
      </c>
      <c r="BK52" s="140">
        <v>0</v>
      </c>
      <c r="BL52" s="136">
        <v>0</v>
      </c>
      <c r="BM52" s="136">
        <v>0</v>
      </c>
      <c r="BN52" s="140">
        <v>0</v>
      </c>
      <c r="BO52" s="140">
        <v>0</v>
      </c>
      <c r="BP52" s="136">
        <v>0</v>
      </c>
      <c r="BQ52" s="136">
        <v>0</v>
      </c>
      <c r="BR52" s="140">
        <v>0</v>
      </c>
      <c r="BS52" s="140">
        <v>0</v>
      </c>
      <c r="BT52" s="136">
        <v>0</v>
      </c>
      <c r="BU52" s="136">
        <v>0</v>
      </c>
      <c r="BV52" s="140">
        <v>0</v>
      </c>
      <c r="BW52" s="140">
        <v>0</v>
      </c>
      <c r="BX52" s="136">
        <v>0</v>
      </c>
      <c r="BY52" s="136">
        <v>0</v>
      </c>
      <c r="BZ52" s="140">
        <v>0</v>
      </c>
      <c r="CA52" s="140">
        <v>0</v>
      </c>
      <c r="CB52" s="136">
        <v>0</v>
      </c>
      <c r="CC52" s="136">
        <v>0</v>
      </c>
      <c r="CD52" s="140">
        <v>0</v>
      </c>
      <c r="CE52" s="140">
        <v>0</v>
      </c>
      <c r="CF52" s="136">
        <v>0</v>
      </c>
      <c r="CG52" s="136">
        <v>0</v>
      </c>
      <c r="CH52" s="140">
        <v>0</v>
      </c>
      <c r="CI52" s="140">
        <v>0</v>
      </c>
      <c r="CJ52" s="136">
        <v>0</v>
      </c>
      <c r="CK52" s="136">
        <v>0</v>
      </c>
      <c r="CL52" s="140">
        <v>0</v>
      </c>
      <c r="CM52" s="140">
        <v>0</v>
      </c>
      <c r="CN52" s="136">
        <v>0</v>
      </c>
      <c r="CO52" s="136">
        <v>0</v>
      </c>
      <c r="CP52" s="140">
        <v>0</v>
      </c>
      <c r="CQ52" s="140">
        <v>0</v>
      </c>
      <c r="CR52" s="136">
        <v>0</v>
      </c>
      <c r="CS52" s="136">
        <v>0</v>
      </c>
      <c r="CT52" s="140">
        <v>0</v>
      </c>
      <c r="CU52" s="140">
        <v>0</v>
      </c>
      <c r="CV52" s="136">
        <v>0</v>
      </c>
      <c r="CW52" s="136">
        <v>0</v>
      </c>
      <c r="CX52" s="140">
        <v>0</v>
      </c>
      <c r="CY52" s="140">
        <v>0</v>
      </c>
      <c r="CZ52" s="136">
        <v>0</v>
      </c>
      <c r="DA52" s="136">
        <v>0</v>
      </c>
      <c r="DB52" s="140">
        <v>0</v>
      </c>
      <c r="DC52" s="140">
        <v>0</v>
      </c>
      <c r="DD52" s="136">
        <v>0</v>
      </c>
      <c r="DE52" s="136">
        <v>0</v>
      </c>
      <c r="DF52" s="140">
        <v>0</v>
      </c>
      <c r="DG52" s="140">
        <v>0</v>
      </c>
      <c r="DH52" s="136">
        <v>0</v>
      </c>
      <c r="DI52" s="136">
        <v>0</v>
      </c>
      <c r="DJ52" s="140">
        <v>0</v>
      </c>
      <c r="DK52" s="140">
        <v>0</v>
      </c>
      <c r="DL52" s="136">
        <v>0</v>
      </c>
      <c r="DM52" s="136">
        <v>0</v>
      </c>
      <c r="DN52" s="140">
        <v>0</v>
      </c>
      <c r="DO52" s="140">
        <v>0</v>
      </c>
      <c r="DP52" s="136">
        <v>0</v>
      </c>
      <c r="DQ52" s="136">
        <v>0</v>
      </c>
      <c r="DR52" s="140">
        <v>0</v>
      </c>
      <c r="DS52" s="140">
        <v>0</v>
      </c>
      <c r="DT52" s="136">
        <v>0</v>
      </c>
      <c r="DU52" s="136">
        <v>0</v>
      </c>
    </row>
    <row r="53" spans="1:125" s="139" customFormat="1" ht="12" customHeight="1">
      <c r="A53" s="134" t="s">
        <v>583</v>
      </c>
      <c r="B53" s="134">
        <v>47000</v>
      </c>
      <c r="C53" s="134" t="s">
        <v>487</v>
      </c>
      <c r="D53" s="136">
        <f t="shared" si="0"/>
        <v>4838967</v>
      </c>
      <c r="E53" s="136">
        <f t="shared" si="1"/>
        <v>573727</v>
      </c>
      <c r="F53" s="140">
        <v>12</v>
      </c>
      <c r="G53" s="140">
        <v>12</v>
      </c>
      <c r="H53" s="136">
        <v>3039030</v>
      </c>
      <c r="I53" s="136">
        <v>257046</v>
      </c>
      <c r="J53" s="140">
        <v>12</v>
      </c>
      <c r="K53" s="140">
        <v>12</v>
      </c>
      <c r="L53" s="136">
        <v>1512198</v>
      </c>
      <c r="M53" s="136">
        <v>208595</v>
      </c>
      <c r="N53" s="140">
        <v>4</v>
      </c>
      <c r="O53" s="140">
        <v>4</v>
      </c>
      <c r="P53" s="136">
        <v>287739</v>
      </c>
      <c r="Q53" s="136">
        <v>85263</v>
      </c>
      <c r="R53" s="140">
        <v>1</v>
      </c>
      <c r="S53" s="140">
        <v>1</v>
      </c>
      <c r="T53" s="136">
        <v>0</v>
      </c>
      <c r="U53" s="136">
        <v>22823</v>
      </c>
      <c r="V53" s="140">
        <v>0</v>
      </c>
      <c r="W53" s="140">
        <v>0</v>
      </c>
      <c r="X53" s="136">
        <v>0</v>
      </c>
      <c r="Y53" s="136">
        <v>0</v>
      </c>
      <c r="Z53" s="140">
        <v>0</v>
      </c>
      <c r="AA53" s="140">
        <v>0</v>
      </c>
      <c r="AB53" s="136">
        <v>0</v>
      </c>
      <c r="AC53" s="136">
        <v>0</v>
      </c>
      <c r="AD53" s="140">
        <v>0</v>
      </c>
      <c r="AE53" s="140">
        <v>0</v>
      </c>
      <c r="AF53" s="136">
        <v>0</v>
      </c>
      <c r="AG53" s="136">
        <v>0</v>
      </c>
      <c r="AH53" s="140">
        <v>0</v>
      </c>
      <c r="AI53" s="140">
        <v>0</v>
      </c>
      <c r="AJ53" s="136">
        <v>0</v>
      </c>
      <c r="AK53" s="136">
        <v>0</v>
      </c>
      <c r="AL53" s="140">
        <v>0</v>
      </c>
      <c r="AM53" s="140">
        <v>0</v>
      </c>
      <c r="AN53" s="136">
        <v>0</v>
      </c>
      <c r="AO53" s="136">
        <v>0</v>
      </c>
      <c r="AP53" s="140">
        <v>0</v>
      </c>
      <c r="AQ53" s="140">
        <v>0</v>
      </c>
      <c r="AR53" s="136">
        <v>0</v>
      </c>
      <c r="AS53" s="136">
        <v>0</v>
      </c>
      <c r="AT53" s="140">
        <v>0</v>
      </c>
      <c r="AU53" s="140">
        <v>0</v>
      </c>
      <c r="AV53" s="136">
        <v>0</v>
      </c>
      <c r="AW53" s="136">
        <v>0</v>
      </c>
      <c r="AX53" s="140">
        <v>0</v>
      </c>
      <c r="AY53" s="140">
        <v>0</v>
      </c>
      <c r="AZ53" s="136">
        <v>0</v>
      </c>
      <c r="BA53" s="136">
        <v>0</v>
      </c>
      <c r="BB53" s="140">
        <v>0</v>
      </c>
      <c r="BC53" s="140">
        <v>0</v>
      </c>
      <c r="BD53" s="136">
        <v>0</v>
      </c>
      <c r="BE53" s="136">
        <v>0</v>
      </c>
      <c r="BF53" s="140">
        <v>0</v>
      </c>
      <c r="BG53" s="140">
        <v>0</v>
      </c>
      <c r="BH53" s="136">
        <v>0</v>
      </c>
      <c r="BI53" s="136">
        <v>0</v>
      </c>
      <c r="BJ53" s="140">
        <v>0</v>
      </c>
      <c r="BK53" s="140">
        <v>0</v>
      </c>
      <c r="BL53" s="136">
        <v>0</v>
      </c>
      <c r="BM53" s="136">
        <v>0</v>
      </c>
      <c r="BN53" s="140">
        <v>0</v>
      </c>
      <c r="BO53" s="140">
        <v>0</v>
      </c>
      <c r="BP53" s="136">
        <v>0</v>
      </c>
      <c r="BQ53" s="136">
        <v>0</v>
      </c>
      <c r="BR53" s="140">
        <v>0</v>
      </c>
      <c r="BS53" s="140">
        <v>0</v>
      </c>
      <c r="BT53" s="136">
        <v>0</v>
      </c>
      <c r="BU53" s="136">
        <v>0</v>
      </c>
      <c r="BV53" s="140">
        <v>0</v>
      </c>
      <c r="BW53" s="140">
        <v>0</v>
      </c>
      <c r="BX53" s="136">
        <v>0</v>
      </c>
      <c r="BY53" s="136">
        <v>0</v>
      </c>
      <c r="BZ53" s="140">
        <v>0</v>
      </c>
      <c r="CA53" s="140">
        <v>0</v>
      </c>
      <c r="CB53" s="136">
        <v>0</v>
      </c>
      <c r="CC53" s="136">
        <v>0</v>
      </c>
      <c r="CD53" s="140">
        <v>0</v>
      </c>
      <c r="CE53" s="140">
        <v>0</v>
      </c>
      <c r="CF53" s="136">
        <v>0</v>
      </c>
      <c r="CG53" s="136">
        <v>0</v>
      </c>
      <c r="CH53" s="140">
        <v>0</v>
      </c>
      <c r="CI53" s="140">
        <v>0</v>
      </c>
      <c r="CJ53" s="136">
        <v>0</v>
      </c>
      <c r="CK53" s="136">
        <v>0</v>
      </c>
      <c r="CL53" s="140">
        <v>0</v>
      </c>
      <c r="CM53" s="140">
        <v>0</v>
      </c>
      <c r="CN53" s="136">
        <v>0</v>
      </c>
      <c r="CO53" s="136">
        <v>0</v>
      </c>
      <c r="CP53" s="140">
        <v>0</v>
      </c>
      <c r="CQ53" s="140">
        <v>0</v>
      </c>
      <c r="CR53" s="136">
        <v>0</v>
      </c>
      <c r="CS53" s="136">
        <v>0</v>
      </c>
      <c r="CT53" s="140">
        <v>0</v>
      </c>
      <c r="CU53" s="140">
        <v>0</v>
      </c>
      <c r="CV53" s="136">
        <v>0</v>
      </c>
      <c r="CW53" s="136">
        <v>0</v>
      </c>
      <c r="CX53" s="140">
        <v>0</v>
      </c>
      <c r="CY53" s="140">
        <v>0</v>
      </c>
      <c r="CZ53" s="136">
        <v>0</v>
      </c>
      <c r="DA53" s="136">
        <v>0</v>
      </c>
      <c r="DB53" s="140">
        <v>0</v>
      </c>
      <c r="DC53" s="140">
        <v>0</v>
      </c>
      <c r="DD53" s="136">
        <v>0</v>
      </c>
      <c r="DE53" s="136">
        <v>0</v>
      </c>
      <c r="DF53" s="140">
        <v>0</v>
      </c>
      <c r="DG53" s="140">
        <v>0</v>
      </c>
      <c r="DH53" s="136">
        <v>0</v>
      </c>
      <c r="DI53" s="136">
        <v>0</v>
      </c>
      <c r="DJ53" s="140">
        <v>0</v>
      </c>
      <c r="DK53" s="140">
        <v>0</v>
      </c>
      <c r="DL53" s="136">
        <v>0</v>
      </c>
      <c r="DM53" s="136">
        <v>0</v>
      </c>
      <c r="DN53" s="140">
        <v>0</v>
      </c>
      <c r="DO53" s="140">
        <v>0</v>
      </c>
      <c r="DP53" s="136">
        <v>0</v>
      </c>
      <c r="DQ53" s="136">
        <v>0</v>
      </c>
      <c r="DR53" s="140">
        <v>0</v>
      </c>
      <c r="DS53" s="140">
        <v>0</v>
      </c>
      <c r="DT53" s="136">
        <v>0</v>
      </c>
      <c r="DU53" s="136">
        <v>0</v>
      </c>
    </row>
    <row r="54" spans="1:125" s="139" customFormat="1" ht="12" customHeight="1">
      <c r="A54" s="129" t="s">
        <v>587</v>
      </c>
      <c r="B54" s="129">
        <v>48000</v>
      </c>
      <c r="C54" s="129" t="s">
        <v>288</v>
      </c>
      <c r="D54" s="131">
        <f>SUM($D$7:$D$53)</f>
        <v>257126366</v>
      </c>
      <c r="E54" s="131">
        <f>SUM($E$7:$E$53)</f>
        <v>71237405</v>
      </c>
      <c r="F54" s="138">
        <f>SUM($F$7:$F$53)</f>
        <v>575</v>
      </c>
      <c r="G54" s="138">
        <f>SUM($G$7:$G$53)</f>
        <v>577</v>
      </c>
      <c r="H54" s="131">
        <f>SUM($H$7:$H$53)</f>
        <v>120078585</v>
      </c>
      <c r="I54" s="131">
        <f>SUM($I$7:$I$53)</f>
        <v>37484536</v>
      </c>
      <c r="J54" s="138">
        <f>SUM($J$7:$J$53)</f>
        <v>575</v>
      </c>
      <c r="K54" s="138">
        <f>SUM($K$7:$K$53)</f>
        <v>577</v>
      </c>
      <c r="L54" s="131">
        <f>SUM($L$7:$L$53)</f>
        <v>59941191</v>
      </c>
      <c r="M54" s="131">
        <f>SUM($M$7:$M$53)</f>
        <v>17638965</v>
      </c>
      <c r="N54" s="138">
        <f>SUM($N$7:$N$53)</f>
        <v>345</v>
      </c>
      <c r="O54" s="138">
        <f>SUM($O$7:$O$53)</f>
        <v>347</v>
      </c>
      <c r="P54" s="131">
        <f>SUM($P$7:$P$53)</f>
        <v>27614600</v>
      </c>
      <c r="Q54" s="131">
        <f>SUM($Q$7:$Q$53)</f>
        <v>7780675</v>
      </c>
      <c r="R54" s="138">
        <f>SUM($R$7:$R$53)</f>
        <v>197</v>
      </c>
      <c r="S54" s="138">
        <f>SUM($S$7:$S$53)</f>
        <v>198</v>
      </c>
      <c r="T54" s="131">
        <f>SUM($T$7:$T$53)</f>
        <v>11695202</v>
      </c>
      <c r="U54" s="131">
        <f>SUM($U$7:$U$53)</f>
        <v>4144008</v>
      </c>
      <c r="V54" s="138">
        <f>SUM($V$7:$V$53)</f>
        <v>104</v>
      </c>
      <c r="W54" s="138">
        <f>SUM($W$7:$W$53)</f>
        <v>104</v>
      </c>
      <c r="X54" s="131">
        <f>SUM($X$7:$X$53)</f>
        <v>4784656</v>
      </c>
      <c r="Y54" s="131">
        <f>SUM($Y$7:$Y$53)</f>
        <v>2132039</v>
      </c>
      <c r="Z54" s="138">
        <f>SUM($Z$7:$Z$53)</f>
        <v>51</v>
      </c>
      <c r="AA54" s="138">
        <f>SUM($AA$7:$AA$53)</f>
        <v>51</v>
      </c>
      <c r="AB54" s="131">
        <f>SUM($AB$7:$AB$53)</f>
        <v>2864574</v>
      </c>
      <c r="AC54" s="131">
        <f>SUM($AC$7:$AC$53)</f>
        <v>768729</v>
      </c>
      <c r="AD54" s="138">
        <f>SUM($AD$7:$AD$53)</f>
        <v>32</v>
      </c>
      <c r="AE54" s="138">
        <f>SUM($AE$7:$AE$53)</f>
        <v>32</v>
      </c>
      <c r="AF54" s="131">
        <f>SUM($AF$7:$AF$53)</f>
        <v>1909403</v>
      </c>
      <c r="AG54" s="131">
        <f>SUM($AG$7:$AG$53)</f>
        <v>470653</v>
      </c>
      <c r="AH54" s="138">
        <f>SUM($AH$7:$AH$53)</f>
        <v>26</v>
      </c>
      <c r="AI54" s="138">
        <f>SUM($AI$7:$AI$53)</f>
        <v>26</v>
      </c>
      <c r="AJ54" s="131">
        <f>SUM($AJ$7:$AJ$53)</f>
        <v>2191162</v>
      </c>
      <c r="AK54" s="131">
        <f>SUM($AK$7:$AK$53)</f>
        <v>336001</v>
      </c>
      <c r="AL54" s="138">
        <f>SUM($AL$7:$AL$53)</f>
        <v>16</v>
      </c>
      <c r="AM54" s="138">
        <f>SUM($AM$7:$AM$53)</f>
        <v>16</v>
      </c>
      <c r="AN54" s="131">
        <f>SUM($AN$7:$AN$53)</f>
        <v>2136597</v>
      </c>
      <c r="AO54" s="131">
        <f>SUM($AO$7:$AO$53)</f>
        <v>133568</v>
      </c>
      <c r="AP54" s="138">
        <f>SUM($AP$7:$AP$53)</f>
        <v>11</v>
      </c>
      <c r="AQ54" s="138">
        <f>SUM($AQ$7:$AQ$53)</f>
        <v>11</v>
      </c>
      <c r="AR54" s="131">
        <f>SUM($AR$7:$AR$53)</f>
        <v>1432138</v>
      </c>
      <c r="AS54" s="131">
        <f>SUM($AS$7:$AS$53)</f>
        <v>87480</v>
      </c>
      <c r="AT54" s="138">
        <f>SUM($AT$7:$AT$53)</f>
        <v>6</v>
      </c>
      <c r="AU54" s="138">
        <f>SUM($AU$7:$AU$53)</f>
        <v>6</v>
      </c>
      <c r="AV54" s="131">
        <f>SUM($AV$7:$AV$53)</f>
        <v>2461256</v>
      </c>
      <c r="AW54" s="131">
        <f>SUM($AW$7:$AW$53)</f>
        <v>35814</v>
      </c>
      <c r="AX54" s="138">
        <f>SUM($AX$7:$AX$53)</f>
        <v>6</v>
      </c>
      <c r="AY54" s="138">
        <f>SUM($AY$7:$AY$53)</f>
        <v>6</v>
      </c>
      <c r="AZ54" s="131">
        <f>SUM($AZ$7:$AZ$53)</f>
        <v>2906835</v>
      </c>
      <c r="BA54" s="131">
        <f>SUM($BA$7:$BA$53)</f>
        <v>36375</v>
      </c>
      <c r="BB54" s="138">
        <f>SUM($BB$7:$BB$53)</f>
        <v>5</v>
      </c>
      <c r="BC54" s="138">
        <f>SUM($BC$7:$BC$53)</f>
        <v>5</v>
      </c>
      <c r="BD54" s="131">
        <f>SUM($BD$7:$BD$53)</f>
        <v>1359240</v>
      </c>
      <c r="BE54" s="131">
        <f>SUM($BE$7:$BE$53)</f>
        <v>31669</v>
      </c>
      <c r="BF54" s="138">
        <f>SUM($BF$7:$BF$53)</f>
        <v>4</v>
      </c>
      <c r="BG54" s="138">
        <f>SUM($BG$7:$BG$53)</f>
        <v>4</v>
      </c>
      <c r="BH54" s="131">
        <f>SUM($BH$7:$BH$53)</f>
        <v>1104364</v>
      </c>
      <c r="BI54" s="131">
        <f>SUM($BI$7:$BI$53)</f>
        <v>13431</v>
      </c>
      <c r="BJ54" s="138">
        <f>SUM($BJ$7:$BJ$53)</f>
        <v>3</v>
      </c>
      <c r="BK54" s="138">
        <f>SUM($BK$7:$BK$53)</f>
        <v>3</v>
      </c>
      <c r="BL54" s="131">
        <f>SUM($BL$7:$BL$53)</f>
        <v>1543174</v>
      </c>
      <c r="BM54" s="131">
        <f>SUM($BM$7:$BM$53)</f>
        <v>17330</v>
      </c>
      <c r="BN54" s="138">
        <f>SUM($BN$7:$BN$53)</f>
        <v>3</v>
      </c>
      <c r="BO54" s="138">
        <f>SUM($BO$7:$BO$53)</f>
        <v>3</v>
      </c>
      <c r="BP54" s="131">
        <f>SUM($BP$7:$BP$53)</f>
        <v>1030917</v>
      </c>
      <c r="BQ54" s="131">
        <f>SUM($BQ$7:$BQ$53)</f>
        <v>15486</v>
      </c>
      <c r="BR54" s="138">
        <f>SUM($BR$7:$BR$53)</f>
        <v>3</v>
      </c>
      <c r="BS54" s="138">
        <f>SUM($BS$7:$BS$53)</f>
        <v>3</v>
      </c>
      <c r="BT54" s="131">
        <f>SUM($BT$7:$BT$53)</f>
        <v>1061257</v>
      </c>
      <c r="BU54" s="131">
        <f>SUM($BU$7:$BU$53)</f>
        <v>25070</v>
      </c>
      <c r="BV54" s="138">
        <f>SUM($BV$7:$BV$53)</f>
        <v>3</v>
      </c>
      <c r="BW54" s="138">
        <f>SUM($BW$7:$BW$53)</f>
        <v>3</v>
      </c>
      <c r="BX54" s="131">
        <f>SUM($BX$7:$BX$53)</f>
        <v>818859</v>
      </c>
      <c r="BY54" s="131">
        <f>SUM($BY$7:$BY$53)</f>
        <v>8194</v>
      </c>
      <c r="BZ54" s="138">
        <f>SUM($BZ$7:$BZ$53)</f>
        <v>3</v>
      </c>
      <c r="CA54" s="138">
        <f>SUM($CA$7:$CA$53)</f>
        <v>3</v>
      </c>
      <c r="CB54" s="131">
        <f>SUM($CB$7:$CB$53)</f>
        <v>1820447</v>
      </c>
      <c r="CC54" s="131">
        <f>SUM($CC$7:$CC$53)</f>
        <v>18376</v>
      </c>
      <c r="CD54" s="138">
        <f>SUM($CD$7:$CD$53)</f>
        <v>2</v>
      </c>
      <c r="CE54" s="138">
        <f>SUM($CE$7:$CE$53)</f>
        <v>2</v>
      </c>
      <c r="CF54" s="131">
        <f>SUM($CF$7:$CF$53)</f>
        <v>2040143</v>
      </c>
      <c r="CG54" s="131">
        <f>SUM($CG$7:$CG$53)</f>
        <v>14887</v>
      </c>
      <c r="CH54" s="138">
        <f>SUM($CH$7:$CH$53)</f>
        <v>2</v>
      </c>
      <c r="CI54" s="138">
        <f>SUM($CI$7:$CI$53)</f>
        <v>2</v>
      </c>
      <c r="CJ54" s="131">
        <f>SUM($CJ$7:$CJ$53)</f>
        <v>2260949</v>
      </c>
      <c r="CK54" s="131">
        <f>SUM($CK$7:$CK$53)</f>
        <v>17652</v>
      </c>
      <c r="CL54" s="138">
        <f>SUM($CL$7:$CL$53)</f>
        <v>2</v>
      </c>
      <c r="CM54" s="138">
        <f>SUM($CM$7:$CM$53)</f>
        <v>2</v>
      </c>
      <c r="CN54" s="131">
        <f>SUM($CN$7:$CN$53)</f>
        <v>1486227</v>
      </c>
      <c r="CO54" s="131">
        <f>SUM($CO$7:$CO$53)</f>
        <v>10236</v>
      </c>
      <c r="CP54" s="138">
        <f>SUM($CP$7:$CP$53)</f>
        <v>2</v>
      </c>
      <c r="CQ54" s="138">
        <f>SUM($CQ$7:$CQ$53)</f>
        <v>2</v>
      </c>
      <c r="CR54" s="131">
        <f>SUM($CR$7:$CR$53)</f>
        <v>2042654</v>
      </c>
      <c r="CS54" s="131">
        <f>SUM($CS$7:$CS$53)</f>
        <v>16231</v>
      </c>
      <c r="CT54" s="138">
        <f>SUM($CT$7:$CT$53)</f>
        <v>1</v>
      </c>
      <c r="CU54" s="138">
        <f>SUM($CU$7:$CU$53)</f>
        <v>1</v>
      </c>
      <c r="CV54" s="131">
        <f>SUM($CV$7:$CV$53)</f>
        <v>103200</v>
      </c>
      <c r="CW54" s="131">
        <f>SUM($CW$7:$CW$53)</f>
        <v>0</v>
      </c>
      <c r="CX54" s="138">
        <f>SUM($CX$7:$CX$53)</f>
        <v>1</v>
      </c>
      <c r="CY54" s="138">
        <f>SUM($CY$7:$CY$53)</f>
        <v>1</v>
      </c>
      <c r="CZ54" s="131">
        <f>SUM($CZ$7:$CZ$53)</f>
        <v>366530</v>
      </c>
      <c r="DA54" s="131">
        <f>SUM($DA$7:$DA$53)</f>
        <v>0</v>
      </c>
      <c r="DB54" s="138">
        <f>SUM($DB$7:$DB$53)</f>
        <v>1</v>
      </c>
      <c r="DC54" s="138">
        <f>SUM($DC$7:$DC$53)</f>
        <v>1</v>
      </c>
      <c r="DD54" s="131">
        <f>SUM($DD$7:$DD$53)</f>
        <v>72206</v>
      </c>
      <c r="DE54" s="131">
        <f>SUM($DE$7:$DE$53)</f>
        <v>0</v>
      </c>
      <c r="DF54" s="138">
        <f>SUM($DF$7:$DF$53)</f>
        <v>0</v>
      </c>
      <c r="DG54" s="138">
        <f>SUM($DG$7:$DG$53)</f>
        <v>0</v>
      </c>
      <c r="DH54" s="131">
        <f>SUM($DH$7:$DH$53)</f>
        <v>0</v>
      </c>
      <c r="DI54" s="131">
        <f>SUM($DI$7:$DI$53)</f>
        <v>0</v>
      </c>
      <c r="DJ54" s="138">
        <f>SUM($DJ$7:$DJ$53)</f>
        <v>0</v>
      </c>
      <c r="DK54" s="138">
        <f>SUM($DK$7:$DK$53)</f>
        <v>0</v>
      </c>
      <c r="DL54" s="131">
        <f>SUM($DL$7:$DL$53)</f>
        <v>0</v>
      </c>
      <c r="DM54" s="131">
        <f>SUM($DM$7:$DM$53)</f>
        <v>0</v>
      </c>
      <c r="DN54" s="138">
        <f>SUM($DN$7:$DN$53)</f>
        <v>0</v>
      </c>
      <c r="DO54" s="138">
        <f>SUM($DO$7:$DO$53)</f>
        <v>0</v>
      </c>
      <c r="DP54" s="131">
        <f>SUM($DP$7:$DP$53)</f>
        <v>0</v>
      </c>
      <c r="DQ54" s="131">
        <f>SUM($DQ$7:$DQ$53)</f>
        <v>0</v>
      </c>
      <c r="DR54" s="138">
        <f>SUM($DR$7:$DR$53)</f>
        <v>0</v>
      </c>
      <c r="DS54" s="138">
        <f>SUM($DS$7:$DS$53)</f>
        <v>0</v>
      </c>
      <c r="DT54" s="131">
        <f>SUM($DT$7:$DT$53)</f>
        <v>0</v>
      </c>
      <c r="DU54" s="131">
        <f>SUM($DU$7:$DU$53)</f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M4:CM6"/>
    <mergeCell ref="CN4:CN5"/>
    <mergeCell ref="CO4:CO5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P4:CP6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271"/>
  <sheetViews>
    <sheetView zoomScale="85" zoomScaleNormal="85" zoomScalePageLayoutView="0" workbookViewId="0" topLeftCell="A1">
      <selection activeCell="B4" sqref="B4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588</v>
      </c>
      <c r="E2" s="5" t="s">
        <v>127</v>
      </c>
      <c r="F2" s="3"/>
      <c r="G2" s="3"/>
      <c r="H2" s="3"/>
      <c r="I2" s="3"/>
      <c r="J2" s="3"/>
      <c r="K2" s="3"/>
      <c r="L2" s="3" t="str">
        <f>LEFT(D2,2)</f>
        <v>48</v>
      </c>
      <c r="M2" s="3" t="str">
        <f>IF(L2&lt;&gt;"",VLOOKUP(L2,$AK$6:$AL$56,2,FALSE),"-")</f>
        <v>全国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COUNTA(廃棄物事業経費（歳入）!#REF!)+6</f>
        <v>7</v>
      </c>
      <c r="AI2" s="2">
        <f>IF(AC2=0,0,VLOOKUP(D2,AH5:AI3000,2,FALSE))</f>
        <v>54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IF(ISERROR(M2),"",M2&amp;" 廃棄物処理事業経費（平成２３年度実績）")</f>
        <v>全国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125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32</v>
      </c>
      <c r="C6" s="193"/>
      <c r="D6" s="194"/>
      <c r="E6" s="14" t="s">
        <v>0</v>
      </c>
      <c r="F6" s="15" t="s">
        <v>1</v>
      </c>
      <c r="H6" s="181" t="s">
        <v>33</v>
      </c>
      <c r="I6" s="195"/>
      <c r="J6" s="195"/>
      <c r="K6" s="182"/>
      <c r="L6" s="14" t="s">
        <v>0</v>
      </c>
      <c r="M6" s="14" t="s">
        <v>1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188" t="s">
        <v>34</v>
      </c>
      <c r="C7" s="189"/>
      <c r="D7" s="189"/>
      <c r="E7" s="18">
        <f aca="true" t="shared" si="0" ref="E7:E12">AF7</f>
        <v>38467417</v>
      </c>
      <c r="F7" s="18">
        <f aca="true" t="shared" si="1" ref="F7:F12">AF14</f>
        <v>4398168</v>
      </c>
      <c r="H7" s="176" t="s">
        <v>35</v>
      </c>
      <c r="I7" s="176" t="s">
        <v>36</v>
      </c>
      <c r="J7" s="167" t="s">
        <v>37</v>
      </c>
      <c r="K7" s="169"/>
      <c r="L7" s="18">
        <f aca="true" t="shared" si="2" ref="L7:L12">AF21</f>
        <v>1175731</v>
      </c>
      <c r="M7" s="18">
        <f aca="true" t="shared" si="3" ref="M7:M12">AF42</f>
        <v>266802</v>
      </c>
      <c r="AC7" s="16" t="s">
        <v>34</v>
      </c>
      <c r="AD7" s="42" t="s">
        <v>59</v>
      </c>
      <c r="AE7" s="41" t="s">
        <v>60</v>
      </c>
      <c r="AF7" s="37">
        <f ca="1">IF(AF$2=0,INDIRECT("'"&amp;AD7&amp;"'!"&amp;AE7&amp;$AI$2),0)</f>
        <v>38467417</v>
      </c>
      <c r="AG7" s="41"/>
      <c r="AH7" s="2" t="str">
        <f>+'廃棄物事業経費（歳入）'!B7</f>
        <v>01000</v>
      </c>
      <c r="AI7" s="2">
        <v>7</v>
      </c>
      <c r="AK7" s="27" t="s">
        <v>590</v>
      </c>
      <c r="AL7" s="29" t="s">
        <v>76</v>
      </c>
    </row>
    <row r="8" spans="2:38" ht="19.5" customHeight="1">
      <c r="B8" s="188" t="s">
        <v>38</v>
      </c>
      <c r="C8" s="189"/>
      <c r="D8" s="189"/>
      <c r="E8" s="18">
        <f t="shared" si="0"/>
        <v>9166678</v>
      </c>
      <c r="F8" s="18">
        <f t="shared" si="1"/>
        <v>1410667</v>
      </c>
      <c r="H8" s="177"/>
      <c r="I8" s="177"/>
      <c r="J8" s="181" t="s">
        <v>39</v>
      </c>
      <c r="K8" s="182"/>
      <c r="L8" s="18">
        <f t="shared" si="2"/>
        <v>157111265</v>
      </c>
      <c r="M8" s="18">
        <f t="shared" si="3"/>
        <v>22146640</v>
      </c>
      <c r="AC8" s="16" t="s">
        <v>38</v>
      </c>
      <c r="AD8" s="42" t="s">
        <v>59</v>
      </c>
      <c r="AE8" s="41" t="s">
        <v>61</v>
      </c>
      <c r="AF8" s="37">
        <f aca="true" ca="1" t="shared" si="4" ref="AF8:AF62">IF(AF$2=0,INDIRECT("'"&amp;AD8&amp;"'!"&amp;AE8&amp;$AI$2),0)</f>
        <v>9166678</v>
      </c>
      <c r="AG8" s="41"/>
      <c r="AH8" s="2" t="str">
        <f>+'廃棄物事業経費（歳入）'!B8</f>
        <v>02000</v>
      </c>
      <c r="AI8" s="2">
        <v>8</v>
      </c>
      <c r="AK8" s="27" t="s">
        <v>591</v>
      </c>
      <c r="AL8" s="29" t="s">
        <v>77</v>
      </c>
    </row>
    <row r="9" spans="2:38" ht="19.5" customHeight="1">
      <c r="B9" s="188" t="s">
        <v>40</v>
      </c>
      <c r="C9" s="189"/>
      <c r="D9" s="189"/>
      <c r="E9" s="18">
        <f t="shared" si="0"/>
        <v>94108852</v>
      </c>
      <c r="F9" s="18">
        <f t="shared" si="1"/>
        <v>10340626</v>
      </c>
      <c r="H9" s="177"/>
      <c r="I9" s="177"/>
      <c r="J9" s="167" t="s">
        <v>41</v>
      </c>
      <c r="K9" s="169"/>
      <c r="L9" s="18">
        <f t="shared" si="2"/>
        <v>23322884</v>
      </c>
      <c r="M9" s="18">
        <f t="shared" si="3"/>
        <v>689794</v>
      </c>
      <c r="AC9" s="16" t="s">
        <v>40</v>
      </c>
      <c r="AD9" s="42" t="s">
        <v>59</v>
      </c>
      <c r="AE9" s="41" t="s">
        <v>62</v>
      </c>
      <c r="AF9" s="37">
        <f ca="1" t="shared" si="4"/>
        <v>94108852</v>
      </c>
      <c r="AG9" s="41"/>
      <c r="AH9" s="2" t="str">
        <f>+'廃棄物事業経費（歳入）'!B9</f>
        <v>03000</v>
      </c>
      <c r="AI9" s="2">
        <v>9</v>
      </c>
      <c r="AK9" s="27" t="s">
        <v>592</v>
      </c>
      <c r="AL9" s="29" t="s">
        <v>78</v>
      </c>
    </row>
    <row r="10" spans="2:38" ht="19.5" customHeight="1">
      <c r="B10" s="188" t="s">
        <v>42</v>
      </c>
      <c r="C10" s="189"/>
      <c r="D10" s="189"/>
      <c r="E10" s="18">
        <f t="shared" si="0"/>
        <v>234256229</v>
      </c>
      <c r="F10" s="18">
        <f t="shared" si="1"/>
        <v>29224697</v>
      </c>
      <c r="H10" s="177"/>
      <c r="I10" s="178"/>
      <c r="J10" s="167" t="s">
        <v>43</v>
      </c>
      <c r="K10" s="169"/>
      <c r="L10" s="18">
        <f t="shared" si="2"/>
        <v>5157812</v>
      </c>
      <c r="M10" s="18">
        <f t="shared" si="3"/>
        <v>1327115</v>
      </c>
      <c r="AC10" s="16" t="s">
        <v>42</v>
      </c>
      <c r="AD10" s="42" t="s">
        <v>59</v>
      </c>
      <c r="AE10" s="41" t="s">
        <v>63</v>
      </c>
      <c r="AF10" s="37">
        <f ca="1" t="shared" si="4"/>
        <v>234256229</v>
      </c>
      <c r="AG10" s="41"/>
      <c r="AH10" s="2" t="str">
        <f>+'廃棄物事業経費（歳入）'!B10</f>
        <v>04000</v>
      </c>
      <c r="AI10" s="2">
        <v>10</v>
      </c>
      <c r="AK10" s="27" t="s">
        <v>593</v>
      </c>
      <c r="AL10" s="29" t="s">
        <v>79</v>
      </c>
    </row>
    <row r="11" spans="2:38" ht="19.5" customHeight="1">
      <c r="B11" s="187" t="s">
        <v>165</v>
      </c>
      <c r="C11" s="189"/>
      <c r="D11" s="189"/>
      <c r="E11" s="18">
        <f t="shared" si="0"/>
        <v>257126366</v>
      </c>
      <c r="F11" s="18">
        <f t="shared" si="1"/>
        <v>71237405</v>
      </c>
      <c r="H11" s="177"/>
      <c r="I11" s="190" t="s">
        <v>44</v>
      </c>
      <c r="J11" s="190"/>
      <c r="K11" s="190"/>
      <c r="L11" s="18">
        <f t="shared" si="2"/>
        <v>4781731</v>
      </c>
      <c r="M11" s="18">
        <f t="shared" si="3"/>
        <v>342097</v>
      </c>
      <c r="AC11" s="16" t="s">
        <v>164</v>
      </c>
      <c r="AD11" s="42" t="s">
        <v>59</v>
      </c>
      <c r="AE11" s="41" t="s">
        <v>64</v>
      </c>
      <c r="AF11" s="37">
        <f ca="1" t="shared" si="4"/>
        <v>257126366</v>
      </c>
      <c r="AG11" s="41"/>
      <c r="AH11" s="2" t="str">
        <f>+'廃棄物事業経費（歳入）'!B11</f>
        <v>05000</v>
      </c>
      <c r="AI11" s="2">
        <v>11</v>
      </c>
      <c r="AK11" s="27" t="s">
        <v>594</v>
      </c>
      <c r="AL11" s="29" t="s">
        <v>80</v>
      </c>
    </row>
    <row r="12" spans="2:38" ht="19.5" customHeight="1">
      <c r="B12" s="188" t="s">
        <v>43</v>
      </c>
      <c r="C12" s="189"/>
      <c r="D12" s="189"/>
      <c r="E12" s="18">
        <f t="shared" si="0"/>
        <v>121381332</v>
      </c>
      <c r="F12" s="18">
        <f t="shared" si="1"/>
        <v>7123452</v>
      </c>
      <c r="H12" s="177"/>
      <c r="I12" s="190" t="s">
        <v>45</v>
      </c>
      <c r="J12" s="190"/>
      <c r="K12" s="190"/>
      <c r="L12" s="18">
        <f t="shared" si="2"/>
        <v>20230397</v>
      </c>
      <c r="M12" s="18">
        <f t="shared" si="3"/>
        <v>5387322</v>
      </c>
      <c r="AC12" s="16" t="s">
        <v>43</v>
      </c>
      <c r="AD12" s="42" t="s">
        <v>59</v>
      </c>
      <c r="AE12" s="41" t="s">
        <v>65</v>
      </c>
      <c r="AF12" s="37">
        <f ca="1" t="shared" si="4"/>
        <v>121381332</v>
      </c>
      <c r="AG12" s="41"/>
      <c r="AH12" s="2" t="str">
        <f>+'廃棄物事業経費（歳入）'!B12</f>
        <v>06000</v>
      </c>
      <c r="AI12" s="2">
        <v>12</v>
      </c>
      <c r="AK12" s="27" t="s">
        <v>595</v>
      </c>
      <c r="AL12" s="29" t="s">
        <v>81</v>
      </c>
    </row>
    <row r="13" spans="2:38" ht="19.5" customHeight="1">
      <c r="B13" s="191" t="s">
        <v>46</v>
      </c>
      <c r="C13" s="192"/>
      <c r="D13" s="192"/>
      <c r="E13" s="19">
        <f>SUM(E7:E12)</f>
        <v>754506874</v>
      </c>
      <c r="F13" s="19">
        <f>SUM(F7:F12)</f>
        <v>123735015</v>
      </c>
      <c r="H13" s="177"/>
      <c r="I13" s="170" t="s">
        <v>30</v>
      </c>
      <c r="J13" s="171"/>
      <c r="K13" s="172"/>
      <c r="L13" s="20">
        <f>SUM(L7:L12)</f>
        <v>211779820</v>
      </c>
      <c r="M13" s="20">
        <f>SUM(M7:M12)</f>
        <v>30159770</v>
      </c>
      <c r="AC13" s="16" t="s">
        <v>48</v>
      </c>
      <c r="AD13" s="42" t="s">
        <v>59</v>
      </c>
      <c r="AE13" s="41" t="s">
        <v>66</v>
      </c>
      <c r="AF13" s="37">
        <f ca="1" t="shared" si="4"/>
        <v>1293130217.3007858</v>
      </c>
      <c r="AG13" s="41"/>
      <c r="AH13" s="2" t="str">
        <f>+'廃棄物事業経費（歳入）'!B13</f>
        <v>07000</v>
      </c>
      <c r="AI13" s="2">
        <v>13</v>
      </c>
      <c r="AK13" s="27" t="s">
        <v>596</v>
      </c>
      <c r="AL13" s="29" t="s">
        <v>82</v>
      </c>
    </row>
    <row r="14" spans="2:38" ht="19.5" customHeight="1">
      <c r="B14" s="21"/>
      <c r="C14" s="185" t="s">
        <v>47</v>
      </c>
      <c r="D14" s="186"/>
      <c r="E14" s="23">
        <f>E13-E11</f>
        <v>497380508</v>
      </c>
      <c r="F14" s="23">
        <f>F13-F11</f>
        <v>52497610</v>
      </c>
      <c r="H14" s="178"/>
      <c r="I14" s="21"/>
      <c r="J14" s="25"/>
      <c r="K14" s="22" t="s">
        <v>47</v>
      </c>
      <c r="L14" s="24">
        <f>L13-L12</f>
        <v>191549423</v>
      </c>
      <c r="M14" s="24">
        <f>M13-M12</f>
        <v>24772448</v>
      </c>
      <c r="AC14" s="16" t="s">
        <v>34</v>
      </c>
      <c r="AD14" s="42" t="s">
        <v>59</v>
      </c>
      <c r="AE14" s="41" t="s">
        <v>67</v>
      </c>
      <c r="AF14" s="37">
        <f ca="1" t="shared" si="4"/>
        <v>4398168</v>
      </c>
      <c r="AG14" s="41"/>
      <c r="AH14" s="2" t="str">
        <f>+'廃棄物事業経費（歳入）'!B14</f>
        <v>08000</v>
      </c>
      <c r="AI14" s="2">
        <v>14</v>
      </c>
      <c r="AK14" s="27" t="s">
        <v>597</v>
      </c>
      <c r="AL14" s="29" t="s">
        <v>83</v>
      </c>
    </row>
    <row r="15" spans="2:38" ht="19.5" customHeight="1">
      <c r="B15" s="188" t="s">
        <v>48</v>
      </c>
      <c r="C15" s="189"/>
      <c r="D15" s="189"/>
      <c r="E15" s="18">
        <f>AF13</f>
        <v>1293130217.3007858</v>
      </c>
      <c r="F15" s="18">
        <f>AF20</f>
        <v>173891652</v>
      </c>
      <c r="H15" s="173" t="s">
        <v>49</v>
      </c>
      <c r="I15" s="176" t="s">
        <v>50</v>
      </c>
      <c r="J15" s="17" t="s">
        <v>106</v>
      </c>
      <c r="K15" s="28"/>
      <c r="L15" s="18">
        <f aca="true" t="shared" si="5" ref="L15:L28">AF27</f>
        <v>153072784.2144333</v>
      </c>
      <c r="M15" s="18">
        <f aca="true" t="shared" si="6" ref="M15:M28">AF48</f>
        <v>26438351.36056669</v>
      </c>
      <c r="AC15" s="16" t="s">
        <v>38</v>
      </c>
      <c r="AD15" s="42" t="s">
        <v>59</v>
      </c>
      <c r="AE15" s="41" t="s">
        <v>68</v>
      </c>
      <c r="AF15" s="37">
        <f ca="1" t="shared" si="4"/>
        <v>1410667</v>
      </c>
      <c r="AG15" s="41"/>
      <c r="AH15" s="2" t="str">
        <f>+'廃棄物事業経費（歳入）'!B15</f>
        <v>09000</v>
      </c>
      <c r="AI15" s="2">
        <v>15</v>
      </c>
      <c r="AK15" s="27" t="s">
        <v>598</v>
      </c>
      <c r="AL15" s="29" t="s">
        <v>84</v>
      </c>
    </row>
    <row r="16" spans="2:38" ht="19.5" customHeight="1">
      <c r="B16" s="183" t="s">
        <v>2</v>
      </c>
      <c r="C16" s="184"/>
      <c r="D16" s="184"/>
      <c r="E16" s="19">
        <f>SUM(E13,E15)</f>
        <v>2047637091.3007858</v>
      </c>
      <c r="F16" s="19">
        <f>SUM(F13,F15)</f>
        <v>297626667</v>
      </c>
      <c r="H16" s="174"/>
      <c r="I16" s="177"/>
      <c r="J16" s="177" t="s">
        <v>112</v>
      </c>
      <c r="K16" s="14" t="s">
        <v>107</v>
      </c>
      <c r="L16" s="18">
        <f t="shared" si="5"/>
        <v>201790615.561</v>
      </c>
      <c r="M16" s="18">
        <f t="shared" si="6"/>
        <v>7317653.832</v>
      </c>
      <c r="AC16" s="16" t="s">
        <v>40</v>
      </c>
      <c r="AD16" s="42" t="s">
        <v>59</v>
      </c>
      <c r="AE16" s="41" t="s">
        <v>69</v>
      </c>
      <c r="AF16" s="37">
        <f ca="1" t="shared" si="4"/>
        <v>10340626</v>
      </c>
      <c r="AG16" s="41"/>
      <c r="AH16" s="2" t="str">
        <f>+'廃棄物事業経費（歳入）'!B16</f>
        <v>10000</v>
      </c>
      <c r="AI16" s="2">
        <v>16</v>
      </c>
      <c r="AK16" s="27" t="s">
        <v>599</v>
      </c>
      <c r="AL16" s="29" t="s">
        <v>85</v>
      </c>
    </row>
    <row r="17" spans="2:38" ht="19.5" customHeight="1">
      <c r="B17" s="21"/>
      <c r="C17" s="185" t="s">
        <v>47</v>
      </c>
      <c r="D17" s="186"/>
      <c r="E17" s="23">
        <f>SUM(E14:E15)</f>
        <v>1790510725.3007858</v>
      </c>
      <c r="F17" s="23">
        <f>SUM(F14:F15)</f>
        <v>226389262</v>
      </c>
      <c r="H17" s="174"/>
      <c r="I17" s="177"/>
      <c r="J17" s="177"/>
      <c r="K17" s="14" t="s">
        <v>108</v>
      </c>
      <c r="L17" s="18">
        <f t="shared" si="5"/>
        <v>77185032</v>
      </c>
      <c r="M17" s="18">
        <f t="shared" si="6"/>
        <v>11127862</v>
      </c>
      <c r="AC17" s="16" t="s">
        <v>42</v>
      </c>
      <c r="AD17" s="42" t="s">
        <v>59</v>
      </c>
      <c r="AE17" s="41" t="s">
        <v>70</v>
      </c>
      <c r="AF17" s="37">
        <f ca="1" t="shared" si="4"/>
        <v>29224697</v>
      </c>
      <c r="AG17" s="41"/>
      <c r="AH17" s="2" t="str">
        <f>+'廃棄物事業経費（歳入）'!B17</f>
        <v>11000</v>
      </c>
      <c r="AI17" s="2">
        <v>17</v>
      </c>
      <c r="AK17" s="27" t="s">
        <v>600</v>
      </c>
      <c r="AL17" s="29" t="s">
        <v>86</v>
      </c>
    </row>
    <row r="18" spans="8:38" ht="19.5" customHeight="1">
      <c r="H18" s="174"/>
      <c r="I18" s="178"/>
      <c r="J18" s="178"/>
      <c r="K18" s="14" t="s">
        <v>109</v>
      </c>
      <c r="L18" s="18">
        <f t="shared" si="5"/>
        <v>6399791</v>
      </c>
      <c r="M18" s="18">
        <f t="shared" si="6"/>
        <v>442098</v>
      </c>
      <c r="AC18" s="16" t="s">
        <v>164</v>
      </c>
      <c r="AD18" s="42" t="s">
        <v>59</v>
      </c>
      <c r="AE18" s="41" t="s">
        <v>71</v>
      </c>
      <c r="AF18" s="37">
        <f ca="1" t="shared" si="4"/>
        <v>71237405</v>
      </c>
      <c r="AG18" s="41"/>
      <c r="AH18" s="2" t="str">
        <f>+'廃棄物事業経費（歳入）'!B18</f>
        <v>12000</v>
      </c>
      <c r="AI18" s="2">
        <v>18</v>
      </c>
      <c r="AK18" s="27" t="s">
        <v>601</v>
      </c>
      <c r="AL18" s="29" t="s">
        <v>87</v>
      </c>
    </row>
    <row r="19" spans="8:38" ht="19.5" customHeight="1">
      <c r="H19" s="174"/>
      <c r="I19" s="176" t="s">
        <v>51</v>
      </c>
      <c r="J19" s="167" t="s">
        <v>52</v>
      </c>
      <c r="K19" s="169"/>
      <c r="L19" s="18">
        <f t="shared" si="5"/>
        <v>61618218.175</v>
      </c>
      <c r="M19" s="18">
        <f t="shared" si="6"/>
        <v>3751777.788</v>
      </c>
      <c r="AC19" s="16" t="s">
        <v>43</v>
      </c>
      <c r="AD19" s="42" t="s">
        <v>59</v>
      </c>
      <c r="AE19" s="41" t="s">
        <v>72</v>
      </c>
      <c r="AF19" s="37">
        <f ca="1" t="shared" si="4"/>
        <v>7123452</v>
      </c>
      <c r="AG19" s="41"/>
      <c r="AH19" s="2" t="str">
        <f>+'廃棄物事業経費（歳入）'!B19</f>
        <v>13000</v>
      </c>
      <c r="AI19" s="2">
        <v>19</v>
      </c>
      <c r="AK19" s="27" t="s">
        <v>602</v>
      </c>
      <c r="AL19" s="29" t="s">
        <v>88</v>
      </c>
    </row>
    <row r="20" spans="2:38" ht="19.5" customHeight="1">
      <c r="B20" s="187" t="s">
        <v>128</v>
      </c>
      <c r="C20" s="187"/>
      <c r="D20" s="187"/>
      <c r="E20" s="30">
        <f>E11</f>
        <v>257126366</v>
      </c>
      <c r="F20" s="30">
        <f>F11</f>
        <v>71237405</v>
      </c>
      <c r="H20" s="174"/>
      <c r="I20" s="177"/>
      <c r="J20" s="167" t="s">
        <v>53</v>
      </c>
      <c r="K20" s="169"/>
      <c r="L20" s="18">
        <f t="shared" si="5"/>
        <v>271937608.2062862</v>
      </c>
      <c r="M20" s="18">
        <f t="shared" si="6"/>
        <v>61073131.82871382</v>
      </c>
      <c r="AC20" s="16" t="s">
        <v>48</v>
      </c>
      <c r="AD20" s="42" t="s">
        <v>59</v>
      </c>
      <c r="AE20" s="41" t="s">
        <v>73</v>
      </c>
      <c r="AF20" s="37">
        <f ca="1" t="shared" si="4"/>
        <v>173891652</v>
      </c>
      <c r="AG20" s="41"/>
      <c r="AH20" s="2" t="str">
        <f>+'廃棄物事業経費（歳入）'!B20</f>
        <v>14000</v>
      </c>
      <c r="AI20" s="2">
        <v>20</v>
      </c>
      <c r="AK20" s="27" t="s">
        <v>603</v>
      </c>
      <c r="AL20" s="29" t="s">
        <v>89</v>
      </c>
    </row>
    <row r="21" spans="2:38" ht="19.5" customHeight="1">
      <c r="B21" s="187" t="s">
        <v>57</v>
      </c>
      <c r="C21" s="188"/>
      <c r="D21" s="188"/>
      <c r="E21" s="30">
        <f>L12+L27</f>
        <v>257180608</v>
      </c>
      <c r="F21" s="30">
        <f>M12+M27</f>
        <v>71235926</v>
      </c>
      <c r="H21" s="174"/>
      <c r="I21" s="178"/>
      <c r="J21" s="167" t="s">
        <v>54</v>
      </c>
      <c r="K21" s="169"/>
      <c r="L21" s="18">
        <f t="shared" si="5"/>
        <v>34692644</v>
      </c>
      <c r="M21" s="18">
        <f t="shared" si="6"/>
        <v>1906342</v>
      </c>
      <c r="AB21" s="29" t="s">
        <v>123</v>
      </c>
      <c r="AC21" s="16" t="s">
        <v>120</v>
      </c>
      <c r="AD21" s="42" t="s">
        <v>74</v>
      </c>
      <c r="AE21" s="41" t="s">
        <v>60</v>
      </c>
      <c r="AF21" s="37">
        <f ca="1" t="shared" si="4"/>
        <v>1175731</v>
      </c>
      <c r="AG21" s="41"/>
      <c r="AH21" s="2" t="str">
        <f>+'廃棄物事業経費（歳入）'!B21</f>
        <v>15000</v>
      </c>
      <c r="AI21" s="2">
        <v>21</v>
      </c>
      <c r="AK21" s="27" t="s">
        <v>604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74"/>
      <c r="I22" s="167" t="s">
        <v>55</v>
      </c>
      <c r="J22" s="168"/>
      <c r="K22" s="169"/>
      <c r="L22" s="18">
        <f t="shared" si="5"/>
        <v>8066450</v>
      </c>
      <c r="M22" s="18">
        <f t="shared" si="6"/>
        <v>343091</v>
      </c>
      <c r="AB22" s="29" t="s">
        <v>123</v>
      </c>
      <c r="AC22" s="16" t="s">
        <v>121</v>
      </c>
      <c r="AD22" s="42" t="s">
        <v>74</v>
      </c>
      <c r="AE22" s="41" t="s">
        <v>61</v>
      </c>
      <c r="AF22" s="37">
        <f ca="1" t="shared" si="4"/>
        <v>157111265</v>
      </c>
      <c r="AH22" s="2" t="str">
        <f>+'廃棄物事業経費（歳入）'!B22</f>
        <v>16000</v>
      </c>
      <c r="AI22" s="2">
        <v>22</v>
      </c>
      <c r="AK22" s="27" t="s">
        <v>605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74"/>
      <c r="I23" s="176" t="s">
        <v>56</v>
      </c>
      <c r="J23" s="170" t="s">
        <v>52</v>
      </c>
      <c r="K23" s="172"/>
      <c r="L23" s="18">
        <f t="shared" si="5"/>
        <v>305141902</v>
      </c>
      <c r="M23" s="18">
        <f t="shared" si="6"/>
        <v>27178484</v>
      </c>
      <c r="AB23" s="29" t="s">
        <v>123</v>
      </c>
      <c r="AC23" s="1" t="s">
        <v>122</v>
      </c>
      <c r="AD23" s="42" t="s">
        <v>74</v>
      </c>
      <c r="AE23" s="36" t="s">
        <v>62</v>
      </c>
      <c r="AF23" s="37">
        <f ca="1" t="shared" si="4"/>
        <v>23322884</v>
      </c>
      <c r="AH23" s="2" t="str">
        <f>+'廃棄物事業経費（歳入）'!B23</f>
        <v>17000</v>
      </c>
      <c r="AI23" s="2">
        <v>23</v>
      </c>
      <c r="AK23" s="27" t="s">
        <v>606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74"/>
      <c r="I24" s="177"/>
      <c r="J24" s="167" t="s">
        <v>53</v>
      </c>
      <c r="K24" s="169"/>
      <c r="L24" s="18">
        <f t="shared" si="5"/>
        <v>298754539</v>
      </c>
      <c r="M24" s="18">
        <f t="shared" si="6"/>
        <v>38062022</v>
      </c>
      <c r="AB24" s="29" t="s">
        <v>123</v>
      </c>
      <c r="AC24" s="16" t="s">
        <v>43</v>
      </c>
      <c r="AD24" s="42" t="s">
        <v>74</v>
      </c>
      <c r="AE24" s="41" t="s">
        <v>63</v>
      </c>
      <c r="AF24" s="37">
        <f ca="1" t="shared" si="4"/>
        <v>5157812</v>
      </c>
      <c r="AH24" s="2" t="str">
        <f>+'廃棄物事業経費（歳入）'!B24</f>
        <v>18000</v>
      </c>
      <c r="AI24" s="2">
        <v>24</v>
      </c>
      <c r="AK24" s="27" t="s">
        <v>607</v>
      </c>
      <c r="AL24" s="29" t="s">
        <v>93</v>
      </c>
    </row>
    <row r="25" spans="8:38" ht="19.5" customHeight="1">
      <c r="H25" s="174"/>
      <c r="I25" s="177"/>
      <c r="J25" s="167" t="s">
        <v>54</v>
      </c>
      <c r="K25" s="169"/>
      <c r="L25" s="18">
        <f t="shared" si="5"/>
        <v>42674551</v>
      </c>
      <c r="M25" s="18">
        <f t="shared" si="6"/>
        <v>3630670</v>
      </c>
      <c r="AB25" s="29" t="s">
        <v>123</v>
      </c>
      <c r="AC25" s="16" t="s">
        <v>44</v>
      </c>
      <c r="AD25" s="42" t="s">
        <v>74</v>
      </c>
      <c r="AE25" s="41" t="s">
        <v>64</v>
      </c>
      <c r="AF25" s="37">
        <f ca="1" t="shared" si="4"/>
        <v>4781731</v>
      </c>
      <c r="AH25" s="2" t="str">
        <f>+'廃棄物事業経費（歳入）'!B25</f>
        <v>19000</v>
      </c>
      <c r="AI25" s="2">
        <v>25</v>
      </c>
      <c r="AK25" s="27" t="s">
        <v>608</v>
      </c>
      <c r="AL25" s="29" t="s">
        <v>94</v>
      </c>
    </row>
    <row r="26" spans="8:38" ht="19.5" customHeight="1">
      <c r="H26" s="174"/>
      <c r="I26" s="178"/>
      <c r="J26" s="179" t="s">
        <v>43</v>
      </c>
      <c r="K26" s="180"/>
      <c r="L26" s="18">
        <f t="shared" si="5"/>
        <v>22168410.501428492</v>
      </c>
      <c r="M26" s="18">
        <f t="shared" si="6"/>
        <v>3718899.9474925715</v>
      </c>
      <c r="AB26" s="29" t="s">
        <v>123</v>
      </c>
      <c r="AC26" s="1" t="s">
        <v>45</v>
      </c>
      <c r="AD26" s="42" t="s">
        <v>74</v>
      </c>
      <c r="AE26" s="36" t="s">
        <v>65</v>
      </c>
      <c r="AF26" s="37">
        <f ca="1" t="shared" si="4"/>
        <v>20230397</v>
      </c>
      <c r="AH26" s="2" t="str">
        <f>+'廃棄物事業経費（歳入）'!B26</f>
        <v>20000</v>
      </c>
      <c r="AI26" s="2">
        <v>26</v>
      </c>
      <c r="AK26" s="27" t="s">
        <v>609</v>
      </c>
      <c r="AL26" s="29" t="s">
        <v>95</v>
      </c>
    </row>
    <row r="27" spans="8:38" ht="19.5" customHeight="1">
      <c r="H27" s="174"/>
      <c r="I27" s="167" t="s">
        <v>45</v>
      </c>
      <c r="J27" s="168"/>
      <c r="K27" s="169"/>
      <c r="L27" s="18">
        <f t="shared" si="5"/>
        <v>236950211</v>
      </c>
      <c r="M27" s="18">
        <f t="shared" si="6"/>
        <v>65848604</v>
      </c>
      <c r="AB27" s="29" t="s">
        <v>123</v>
      </c>
      <c r="AC27" s="1" t="s">
        <v>113</v>
      </c>
      <c r="AD27" s="42" t="s">
        <v>74</v>
      </c>
      <c r="AE27" s="36" t="s">
        <v>124</v>
      </c>
      <c r="AF27" s="37">
        <f ca="1" t="shared" si="4"/>
        <v>153072784.2144333</v>
      </c>
      <c r="AH27" s="2" t="str">
        <f>+'廃棄物事業経費（歳入）'!B27</f>
        <v>21000</v>
      </c>
      <c r="AI27" s="2">
        <v>27</v>
      </c>
      <c r="AK27" s="27" t="s">
        <v>610</v>
      </c>
      <c r="AL27" s="29" t="s">
        <v>96</v>
      </c>
    </row>
    <row r="28" spans="8:38" ht="19.5" customHeight="1">
      <c r="H28" s="174"/>
      <c r="I28" s="167" t="s">
        <v>58</v>
      </c>
      <c r="J28" s="168"/>
      <c r="K28" s="169"/>
      <c r="L28" s="18">
        <f t="shared" si="5"/>
        <v>1276687</v>
      </c>
      <c r="M28" s="18">
        <f t="shared" si="6"/>
        <v>98938</v>
      </c>
      <c r="AB28" s="29" t="s">
        <v>123</v>
      </c>
      <c r="AC28" s="1" t="s">
        <v>114</v>
      </c>
      <c r="AD28" s="42" t="s">
        <v>74</v>
      </c>
      <c r="AE28" s="36" t="s">
        <v>67</v>
      </c>
      <c r="AF28" s="37">
        <f ca="1" t="shared" si="4"/>
        <v>201790615.561</v>
      </c>
      <c r="AH28" s="2" t="str">
        <f>+'廃棄物事業経費（歳入）'!B28</f>
        <v>22000</v>
      </c>
      <c r="AI28" s="2">
        <v>28</v>
      </c>
      <c r="AK28" s="27" t="s">
        <v>611</v>
      </c>
      <c r="AL28" s="29" t="s">
        <v>97</v>
      </c>
    </row>
    <row r="29" spans="8:38" ht="19.5" customHeight="1">
      <c r="H29" s="174"/>
      <c r="I29" s="170" t="s">
        <v>30</v>
      </c>
      <c r="J29" s="171"/>
      <c r="K29" s="172"/>
      <c r="L29" s="20">
        <f>SUM(L15:L28)</f>
        <v>1721729443.658148</v>
      </c>
      <c r="M29" s="20">
        <f>SUM(M15:M28)</f>
        <v>250937925.75677308</v>
      </c>
      <c r="AB29" s="29" t="s">
        <v>123</v>
      </c>
      <c r="AC29" s="1" t="s">
        <v>115</v>
      </c>
      <c r="AD29" s="42" t="s">
        <v>74</v>
      </c>
      <c r="AE29" s="36" t="s">
        <v>68</v>
      </c>
      <c r="AF29" s="37">
        <f ca="1" t="shared" si="4"/>
        <v>77185032</v>
      </c>
      <c r="AH29" s="2" t="str">
        <f>+'廃棄物事業経費（歳入）'!B29</f>
        <v>23000</v>
      </c>
      <c r="AI29" s="2">
        <v>29</v>
      </c>
      <c r="AK29" s="27" t="s">
        <v>612</v>
      </c>
      <c r="AL29" s="29" t="s">
        <v>98</v>
      </c>
    </row>
    <row r="30" spans="8:38" ht="19.5" customHeight="1">
      <c r="H30" s="175"/>
      <c r="I30" s="21"/>
      <c r="J30" s="25"/>
      <c r="K30" s="22" t="s">
        <v>47</v>
      </c>
      <c r="L30" s="24">
        <f>L29-L27</f>
        <v>1484779232.658148</v>
      </c>
      <c r="M30" s="24">
        <f>M29-M27</f>
        <v>185089321.75677308</v>
      </c>
      <c r="AB30" s="29" t="s">
        <v>123</v>
      </c>
      <c r="AC30" s="1" t="s">
        <v>116</v>
      </c>
      <c r="AD30" s="42" t="s">
        <v>74</v>
      </c>
      <c r="AE30" s="36" t="s">
        <v>69</v>
      </c>
      <c r="AF30" s="37">
        <f ca="1" t="shared" si="4"/>
        <v>6399791</v>
      </c>
      <c r="AH30" s="2" t="str">
        <f>+'廃棄物事業経費（歳入）'!B30</f>
        <v>24000</v>
      </c>
      <c r="AI30" s="2">
        <v>30</v>
      </c>
      <c r="AK30" s="27" t="s">
        <v>613</v>
      </c>
      <c r="AL30" s="29" t="s">
        <v>99</v>
      </c>
    </row>
    <row r="31" spans="8:38" ht="19.5" customHeight="1">
      <c r="H31" s="167" t="s">
        <v>43</v>
      </c>
      <c r="I31" s="168"/>
      <c r="J31" s="168"/>
      <c r="K31" s="169"/>
      <c r="L31" s="18">
        <f>AF41</f>
        <v>114043274.61215547</v>
      </c>
      <c r="M31" s="18">
        <f>AF62</f>
        <v>16470507.034844527</v>
      </c>
      <c r="AB31" s="29" t="s">
        <v>123</v>
      </c>
      <c r="AC31" s="1" t="s">
        <v>117</v>
      </c>
      <c r="AD31" s="42" t="s">
        <v>74</v>
      </c>
      <c r="AE31" s="36" t="s">
        <v>71</v>
      </c>
      <c r="AF31" s="37">
        <f ca="1" t="shared" si="4"/>
        <v>61618218.175</v>
      </c>
      <c r="AH31" s="2" t="str">
        <f>+'廃棄物事業経費（歳入）'!B31</f>
        <v>25000</v>
      </c>
      <c r="AI31" s="2">
        <v>31</v>
      </c>
      <c r="AK31" s="27" t="s">
        <v>614</v>
      </c>
      <c r="AL31" s="29" t="s">
        <v>100</v>
      </c>
    </row>
    <row r="32" spans="8:38" ht="19.5" customHeight="1">
      <c r="H32" s="170" t="s">
        <v>2</v>
      </c>
      <c r="I32" s="171"/>
      <c r="J32" s="171"/>
      <c r="K32" s="172"/>
      <c r="L32" s="20">
        <f>SUM(L13,L29,L31)</f>
        <v>2047552538.2703035</v>
      </c>
      <c r="M32" s="20">
        <f>SUM(M13,M29,M31)</f>
        <v>297568202.79161763</v>
      </c>
      <c r="AB32" s="29" t="s">
        <v>123</v>
      </c>
      <c r="AC32" s="1" t="s">
        <v>118</v>
      </c>
      <c r="AD32" s="42" t="s">
        <v>74</v>
      </c>
      <c r="AE32" s="36" t="s">
        <v>72</v>
      </c>
      <c r="AF32" s="37">
        <f ca="1" t="shared" si="4"/>
        <v>271937608.2062862</v>
      </c>
      <c r="AH32" s="2" t="str">
        <f>+'廃棄物事業経費（歳入）'!B32</f>
        <v>26000</v>
      </c>
      <c r="AI32" s="2">
        <v>32</v>
      </c>
      <c r="AK32" s="27" t="s">
        <v>615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1790371930.2703035</v>
      </c>
      <c r="M33" s="24">
        <f>SUM(M14,M30,M31)</f>
        <v>226332276.7916176</v>
      </c>
      <c r="AB33" s="29" t="s">
        <v>123</v>
      </c>
      <c r="AC33" s="1" t="s">
        <v>119</v>
      </c>
      <c r="AD33" s="42" t="s">
        <v>74</v>
      </c>
      <c r="AE33" s="36" t="s">
        <v>176</v>
      </c>
      <c r="AF33" s="37">
        <f ca="1" t="shared" si="4"/>
        <v>34692644</v>
      </c>
      <c r="AH33" s="2" t="str">
        <f>+'廃棄物事業経費（歳入）'!B33</f>
        <v>27000</v>
      </c>
      <c r="AI33" s="2">
        <v>33</v>
      </c>
      <c r="AK33" s="27" t="s">
        <v>616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175</v>
      </c>
      <c r="AC34" s="16" t="s">
        <v>55</v>
      </c>
      <c r="AD34" s="42" t="s">
        <v>74</v>
      </c>
      <c r="AE34" s="36" t="s">
        <v>174</v>
      </c>
      <c r="AF34" s="37">
        <f ca="1" t="shared" si="4"/>
        <v>8066450</v>
      </c>
      <c r="AH34" s="2" t="str">
        <f>+'廃棄物事業経費（歳入）'!B34</f>
        <v>28000</v>
      </c>
      <c r="AI34" s="2">
        <v>34</v>
      </c>
      <c r="AK34" s="27" t="s">
        <v>617</v>
      </c>
      <c r="AL34" s="29" t="s">
        <v>103</v>
      </c>
    </row>
    <row r="35" spans="28:38" ht="14.25" hidden="1">
      <c r="AB35" s="29" t="s">
        <v>123</v>
      </c>
      <c r="AC35" s="1" t="s">
        <v>227</v>
      </c>
      <c r="AD35" s="42" t="s">
        <v>74</v>
      </c>
      <c r="AE35" s="36" t="s">
        <v>228</v>
      </c>
      <c r="AF35" s="37">
        <f ca="1" t="shared" si="4"/>
        <v>305141902</v>
      </c>
      <c r="AH35" s="2" t="str">
        <f>+'廃棄物事業経費（歳入）'!B35</f>
        <v>29000</v>
      </c>
      <c r="AI35" s="2">
        <v>35</v>
      </c>
      <c r="AK35" s="27" t="s">
        <v>618</v>
      </c>
      <c r="AL35" s="29" t="s">
        <v>260</v>
      </c>
    </row>
    <row r="36" spans="28:38" ht="14.25" hidden="1">
      <c r="AB36" s="29" t="s">
        <v>123</v>
      </c>
      <c r="AC36" s="1" t="s">
        <v>229</v>
      </c>
      <c r="AD36" s="42" t="s">
        <v>74</v>
      </c>
      <c r="AE36" s="36" t="s">
        <v>230</v>
      </c>
      <c r="AF36" s="37">
        <f ca="1" t="shared" si="4"/>
        <v>298754539</v>
      </c>
      <c r="AH36" s="2" t="str">
        <f>+'廃棄物事業経費（歳入）'!B36</f>
        <v>30000</v>
      </c>
      <c r="AI36" s="2">
        <v>36</v>
      </c>
      <c r="AK36" s="27" t="s">
        <v>619</v>
      </c>
      <c r="AL36" s="29" t="s">
        <v>261</v>
      </c>
    </row>
    <row r="37" spans="28:38" ht="14.25" hidden="1">
      <c r="AB37" s="29" t="s">
        <v>123</v>
      </c>
      <c r="AC37" s="1" t="s">
        <v>231</v>
      </c>
      <c r="AD37" s="42" t="s">
        <v>74</v>
      </c>
      <c r="AE37" s="36" t="s">
        <v>232</v>
      </c>
      <c r="AF37" s="37">
        <f ca="1" t="shared" si="4"/>
        <v>42674551</v>
      </c>
      <c r="AH37" s="2" t="str">
        <f>+'廃棄物事業経費（歳入）'!B37</f>
        <v>31000</v>
      </c>
      <c r="AI37" s="2">
        <v>37</v>
      </c>
      <c r="AK37" s="27" t="s">
        <v>620</v>
      </c>
      <c r="AL37" s="29" t="s">
        <v>262</v>
      </c>
    </row>
    <row r="38" spans="28:38" ht="14.25" hidden="1">
      <c r="AB38" s="29" t="s">
        <v>123</v>
      </c>
      <c r="AC38" s="1" t="s">
        <v>43</v>
      </c>
      <c r="AD38" s="42" t="s">
        <v>74</v>
      </c>
      <c r="AE38" s="36" t="s">
        <v>233</v>
      </c>
      <c r="AF38" s="36">
        <f ca="1" t="shared" si="4"/>
        <v>22168410.501428492</v>
      </c>
      <c r="AH38" s="2" t="str">
        <f>+'廃棄物事業経費（歳入）'!B38</f>
        <v>32000</v>
      </c>
      <c r="AI38" s="2">
        <v>38</v>
      </c>
      <c r="AK38" s="27" t="s">
        <v>621</v>
      </c>
      <c r="AL38" s="29" t="s">
        <v>263</v>
      </c>
    </row>
    <row r="39" spans="28:38" ht="14.25" hidden="1">
      <c r="AB39" s="29" t="s">
        <v>123</v>
      </c>
      <c r="AC39" s="1" t="s">
        <v>45</v>
      </c>
      <c r="AD39" s="42" t="s">
        <v>74</v>
      </c>
      <c r="AE39" s="36" t="s">
        <v>234</v>
      </c>
      <c r="AF39" s="36">
        <f ca="1" t="shared" si="4"/>
        <v>236950211</v>
      </c>
      <c r="AH39" s="2" t="str">
        <f>+'廃棄物事業経費（歳入）'!B39</f>
        <v>33000</v>
      </c>
      <c r="AI39" s="2">
        <v>39</v>
      </c>
      <c r="AK39" s="27" t="s">
        <v>622</v>
      </c>
      <c r="AL39" s="29" t="s">
        <v>264</v>
      </c>
    </row>
    <row r="40" spans="28:38" ht="14.25" hidden="1">
      <c r="AB40" s="29" t="s">
        <v>123</v>
      </c>
      <c r="AC40" s="1" t="s">
        <v>235</v>
      </c>
      <c r="AD40" s="42" t="s">
        <v>74</v>
      </c>
      <c r="AE40" s="36" t="s">
        <v>236</v>
      </c>
      <c r="AF40" s="36">
        <f ca="1" t="shared" si="4"/>
        <v>1276687</v>
      </c>
      <c r="AH40" s="2" t="str">
        <f>+'廃棄物事業経費（歳入）'!B40</f>
        <v>34000</v>
      </c>
      <c r="AI40" s="2">
        <v>40</v>
      </c>
      <c r="AK40" s="27" t="s">
        <v>623</v>
      </c>
      <c r="AL40" s="29" t="s">
        <v>265</v>
      </c>
    </row>
    <row r="41" spans="28:38" ht="14.25" hidden="1">
      <c r="AB41" s="29" t="s">
        <v>123</v>
      </c>
      <c r="AC41" s="1" t="s">
        <v>43</v>
      </c>
      <c r="AD41" s="42" t="s">
        <v>74</v>
      </c>
      <c r="AE41" s="36" t="s">
        <v>237</v>
      </c>
      <c r="AF41" s="36">
        <f ca="1" t="shared" si="4"/>
        <v>114043274.61215547</v>
      </c>
      <c r="AH41" s="2" t="str">
        <f>+'廃棄物事業経費（歳入）'!B41</f>
        <v>35000</v>
      </c>
      <c r="AI41" s="2">
        <v>41</v>
      </c>
      <c r="AK41" s="27" t="s">
        <v>624</v>
      </c>
      <c r="AL41" s="29" t="s">
        <v>266</v>
      </c>
    </row>
    <row r="42" spans="28:38" ht="14.25" hidden="1">
      <c r="AB42" s="29" t="s">
        <v>238</v>
      </c>
      <c r="AC42" s="16" t="s">
        <v>120</v>
      </c>
      <c r="AD42" s="42" t="s">
        <v>74</v>
      </c>
      <c r="AE42" s="36" t="s">
        <v>239</v>
      </c>
      <c r="AF42" s="36">
        <f ca="1" t="shared" si="4"/>
        <v>266802</v>
      </c>
      <c r="AH42" s="2" t="str">
        <f>+'廃棄物事業経費（歳入）'!B42</f>
        <v>36000</v>
      </c>
      <c r="AI42" s="2">
        <v>42</v>
      </c>
      <c r="AK42" s="27" t="s">
        <v>625</v>
      </c>
      <c r="AL42" s="29" t="s">
        <v>267</v>
      </c>
    </row>
    <row r="43" spans="28:38" ht="14.25" hidden="1">
      <c r="AB43" s="29" t="s">
        <v>238</v>
      </c>
      <c r="AC43" s="16" t="s">
        <v>121</v>
      </c>
      <c r="AD43" s="42" t="s">
        <v>74</v>
      </c>
      <c r="AE43" s="36" t="s">
        <v>240</v>
      </c>
      <c r="AF43" s="36">
        <f ca="1" t="shared" si="4"/>
        <v>22146640</v>
      </c>
      <c r="AH43" s="2" t="str">
        <f>+'廃棄物事業経費（歳入）'!B43</f>
        <v>37000</v>
      </c>
      <c r="AI43" s="2">
        <v>43</v>
      </c>
      <c r="AK43" s="27" t="s">
        <v>626</v>
      </c>
      <c r="AL43" s="29" t="s">
        <v>268</v>
      </c>
    </row>
    <row r="44" spans="28:38" ht="14.25" hidden="1">
      <c r="AB44" s="29" t="s">
        <v>238</v>
      </c>
      <c r="AC44" s="1" t="s">
        <v>122</v>
      </c>
      <c r="AD44" s="42" t="s">
        <v>74</v>
      </c>
      <c r="AE44" s="36" t="s">
        <v>241</v>
      </c>
      <c r="AF44" s="36">
        <f ca="1" t="shared" si="4"/>
        <v>689794</v>
      </c>
      <c r="AH44" s="2" t="str">
        <f>+'廃棄物事業経費（歳入）'!B44</f>
        <v>38000</v>
      </c>
      <c r="AI44" s="2">
        <v>44</v>
      </c>
      <c r="AK44" s="27" t="s">
        <v>627</v>
      </c>
      <c r="AL44" s="29" t="s">
        <v>269</v>
      </c>
    </row>
    <row r="45" spans="28:38" ht="14.25" hidden="1">
      <c r="AB45" s="29" t="s">
        <v>238</v>
      </c>
      <c r="AC45" s="16" t="s">
        <v>43</v>
      </c>
      <c r="AD45" s="42" t="s">
        <v>74</v>
      </c>
      <c r="AE45" s="36" t="s">
        <v>242</v>
      </c>
      <c r="AF45" s="36">
        <f ca="1" t="shared" si="4"/>
        <v>1327115</v>
      </c>
      <c r="AH45" s="2" t="str">
        <f>+'廃棄物事業経費（歳入）'!B45</f>
        <v>39000</v>
      </c>
      <c r="AI45" s="2">
        <v>45</v>
      </c>
      <c r="AK45" s="27" t="s">
        <v>628</v>
      </c>
      <c r="AL45" s="29" t="s">
        <v>270</v>
      </c>
    </row>
    <row r="46" spans="28:38" ht="14.25" hidden="1">
      <c r="AB46" s="29" t="s">
        <v>238</v>
      </c>
      <c r="AC46" s="16" t="s">
        <v>44</v>
      </c>
      <c r="AD46" s="42" t="s">
        <v>74</v>
      </c>
      <c r="AE46" s="36" t="s">
        <v>243</v>
      </c>
      <c r="AF46" s="36">
        <f ca="1" t="shared" si="4"/>
        <v>342097</v>
      </c>
      <c r="AH46" s="2" t="str">
        <f>+'廃棄物事業経費（歳入）'!B46</f>
        <v>40000</v>
      </c>
      <c r="AI46" s="2">
        <v>46</v>
      </c>
      <c r="AK46" s="27" t="s">
        <v>629</v>
      </c>
      <c r="AL46" s="29" t="s">
        <v>271</v>
      </c>
    </row>
    <row r="47" spans="28:38" ht="14.25" hidden="1">
      <c r="AB47" s="29" t="s">
        <v>238</v>
      </c>
      <c r="AC47" s="1" t="s">
        <v>45</v>
      </c>
      <c r="AD47" s="42" t="s">
        <v>74</v>
      </c>
      <c r="AE47" s="36" t="s">
        <v>244</v>
      </c>
      <c r="AF47" s="36">
        <f ca="1" t="shared" si="4"/>
        <v>5387322</v>
      </c>
      <c r="AH47" s="2" t="str">
        <f>+'廃棄物事業経費（歳入）'!B47</f>
        <v>41000</v>
      </c>
      <c r="AI47" s="2">
        <v>47</v>
      </c>
      <c r="AK47" s="27" t="s">
        <v>630</v>
      </c>
      <c r="AL47" s="29" t="s">
        <v>272</v>
      </c>
    </row>
    <row r="48" spans="28:38" ht="14.25" hidden="1">
      <c r="AB48" s="29" t="s">
        <v>238</v>
      </c>
      <c r="AC48" s="1" t="s">
        <v>113</v>
      </c>
      <c r="AD48" s="42" t="s">
        <v>74</v>
      </c>
      <c r="AE48" s="36" t="s">
        <v>245</v>
      </c>
      <c r="AF48" s="36">
        <f ca="1" t="shared" si="4"/>
        <v>26438351.36056669</v>
      </c>
      <c r="AH48" s="2" t="str">
        <f>+'廃棄物事業経費（歳入）'!B48</f>
        <v>42000</v>
      </c>
      <c r="AI48" s="2">
        <v>48</v>
      </c>
      <c r="AK48" s="27" t="s">
        <v>631</v>
      </c>
      <c r="AL48" s="29" t="s">
        <v>273</v>
      </c>
    </row>
    <row r="49" spans="28:38" ht="14.25" hidden="1">
      <c r="AB49" s="29" t="s">
        <v>238</v>
      </c>
      <c r="AC49" s="1" t="s">
        <v>114</v>
      </c>
      <c r="AD49" s="42" t="s">
        <v>74</v>
      </c>
      <c r="AE49" s="36" t="s">
        <v>246</v>
      </c>
      <c r="AF49" s="36">
        <f ca="1" t="shared" si="4"/>
        <v>7317653.832</v>
      </c>
      <c r="AG49" s="29"/>
      <c r="AH49" s="2" t="str">
        <f>+'廃棄物事業経費（歳入）'!B49</f>
        <v>43000</v>
      </c>
      <c r="AI49" s="2">
        <v>49</v>
      </c>
      <c r="AK49" s="27" t="s">
        <v>632</v>
      </c>
      <c r="AL49" s="29" t="s">
        <v>274</v>
      </c>
    </row>
    <row r="50" spans="28:38" ht="14.25" hidden="1">
      <c r="AB50" s="29" t="s">
        <v>238</v>
      </c>
      <c r="AC50" s="1" t="s">
        <v>115</v>
      </c>
      <c r="AD50" s="42" t="s">
        <v>74</v>
      </c>
      <c r="AE50" s="36" t="s">
        <v>247</v>
      </c>
      <c r="AF50" s="36">
        <f ca="1" t="shared" si="4"/>
        <v>11127862</v>
      </c>
      <c r="AG50" s="29"/>
      <c r="AH50" s="2" t="str">
        <f>+'廃棄物事業経費（歳入）'!B50</f>
        <v>44000</v>
      </c>
      <c r="AI50" s="2">
        <v>50</v>
      </c>
      <c r="AK50" s="27" t="s">
        <v>633</v>
      </c>
      <c r="AL50" s="29" t="s">
        <v>275</v>
      </c>
    </row>
    <row r="51" spans="28:38" ht="14.25" hidden="1">
      <c r="AB51" s="29" t="s">
        <v>238</v>
      </c>
      <c r="AC51" s="1" t="s">
        <v>116</v>
      </c>
      <c r="AD51" s="42" t="s">
        <v>74</v>
      </c>
      <c r="AE51" s="36" t="s">
        <v>248</v>
      </c>
      <c r="AF51" s="36">
        <f ca="1" t="shared" si="4"/>
        <v>442098</v>
      </c>
      <c r="AG51" s="29"/>
      <c r="AH51" s="2" t="str">
        <f>+'廃棄物事業経費（歳入）'!B51</f>
        <v>45000</v>
      </c>
      <c r="AI51" s="2">
        <v>51</v>
      </c>
      <c r="AK51" s="27" t="s">
        <v>634</v>
      </c>
      <c r="AL51" s="29" t="s">
        <v>276</v>
      </c>
    </row>
    <row r="52" spans="28:38" ht="14.25" hidden="1">
      <c r="AB52" s="29" t="s">
        <v>238</v>
      </c>
      <c r="AC52" s="1" t="s">
        <v>117</v>
      </c>
      <c r="AD52" s="42" t="s">
        <v>74</v>
      </c>
      <c r="AE52" s="36" t="s">
        <v>249</v>
      </c>
      <c r="AF52" s="36">
        <f ca="1" t="shared" si="4"/>
        <v>3751777.788</v>
      </c>
      <c r="AG52" s="29"/>
      <c r="AH52" s="2" t="str">
        <f>+'廃棄物事業経費（歳入）'!B52</f>
        <v>46000</v>
      </c>
      <c r="AI52" s="2">
        <v>52</v>
      </c>
      <c r="AK52" s="27" t="s">
        <v>635</v>
      </c>
      <c r="AL52" s="29" t="s">
        <v>277</v>
      </c>
    </row>
    <row r="53" spans="28:38" ht="14.25" hidden="1">
      <c r="AB53" s="29" t="s">
        <v>238</v>
      </c>
      <c r="AC53" s="1" t="s">
        <v>118</v>
      </c>
      <c r="AD53" s="42" t="s">
        <v>74</v>
      </c>
      <c r="AE53" s="36" t="s">
        <v>250</v>
      </c>
      <c r="AF53" s="36">
        <f ca="1" t="shared" si="4"/>
        <v>61073131.82871382</v>
      </c>
      <c r="AG53" s="29"/>
      <c r="AH53" s="2" t="str">
        <f>+'廃棄物事業経費（歳入）'!B53</f>
        <v>47000</v>
      </c>
      <c r="AI53" s="2">
        <v>53</v>
      </c>
      <c r="AK53" s="27" t="s">
        <v>636</v>
      </c>
      <c r="AL53" s="29" t="s">
        <v>589</v>
      </c>
    </row>
    <row r="54" spans="28:35" ht="14.25" hidden="1">
      <c r="AB54" s="29" t="s">
        <v>238</v>
      </c>
      <c r="AC54" s="1" t="s">
        <v>119</v>
      </c>
      <c r="AD54" s="42" t="s">
        <v>74</v>
      </c>
      <c r="AE54" s="36" t="s">
        <v>251</v>
      </c>
      <c r="AF54" s="36">
        <f ca="1" t="shared" si="4"/>
        <v>1906342</v>
      </c>
      <c r="AG54" s="29"/>
      <c r="AH54" s="2" t="str">
        <f>+'廃棄物事業経費（歳入）'!B54</f>
        <v>48000</v>
      </c>
      <c r="AI54" s="2">
        <v>54</v>
      </c>
    </row>
    <row r="55" spans="28:35" ht="14.25" hidden="1">
      <c r="AB55" s="29" t="s">
        <v>238</v>
      </c>
      <c r="AC55" s="16" t="s">
        <v>55</v>
      </c>
      <c r="AD55" s="42" t="s">
        <v>74</v>
      </c>
      <c r="AE55" s="36" t="s">
        <v>252</v>
      </c>
      <c r="AF55" s="36">
        <f ca="1" t="shared" si="4"/>
        <v>343091</v>
      </c>
      <c r="AG55" s="29"/>
      <c r="AH55" s="2">
        <f>+'廃棄物事業経費（歳入）'!B55</f>
        <v>0</v>
      </c>
      <c r="AI55" s="2">
        <v>55</v>
      </c>
    </row>
    <row r="56" spans="28:35" ht="14.25" hidden="1">
      <c r="AB56" s="29" t="s">
        <v>238</v>
      </c>
      <c r="AC56" s="1" t="s">
        <v>227</v>
      </c>
      <c r="AD56" s="42" t="s">
        <v>74</v>
      </c>
      <c r="AE56" s="36" t="s">
        <v>253</v>
      </c>
      <c r="AF56" s="36">
        <f ca="1" t="shared" si="4"/>
        <v>27178484</v>
      </c>
      <c r="AG56" s="29"/>
      <c r="AH56" s="2">
        <f>+'廃棄物事業経費（歳入）'!B56</f>
        <v>0</v>
      </c>
      <c r="AI56" s="2">
        <v>56</v>
      </c>
    </row>
    <row r="57" spans="28:35" ht="14.25" hidden="1">
      <c r="AB57" s="29" t="s">
        <v>238</v>
      </c>
      <c r="AC57" s="1" t="s">
        <v>229</v>
      </c>
      <c r="AD57" s="42" t="s">
        <v>74</v>
      </c>
      <c r="AE57" s="36" t="s">
        <v>254</v>
      </c>
      <c r="AF57" s="36">
        <f ca="1" t="shared" si="4"/>
        <v>38062022</v>
      </c>
      <c r="AG57" s="29"/>
      <c r="AH57" s="2">
        <f>+'廃棄物事業経費（歳入）'!B57</f>
        <v>0</v>
      </c>
      <c r="AI57" s="2">
        <v>57</v>
      </c>
    </row>
    <row r="58" spans="28:35" ht="14.25" hidden="1">
      <c r="AB58" s="29" t="s">
        <v>238</v>
      </c>
      <c r="AC58" s="1" t="s">
        <v>231</v>
      </c>
      <c r="AD58" s="42" t="s">
        <v>74</v>
      </c>
      <c r="AE58" s="36" t="s">
        <v>255</v>
      </c>
      <c r="AF58" s="36">
        <f ca="1" t="shared" si="4"/>
        <v>3630670</v>
      </c>
      <c r="AG58" s="29"/>
      <c r="AH58" s="2">
        <f>+'廃棄物事業経費（歳入）'!B58</f>
        <v>0</v>
      </c>
      <c r="AI58" s="2">
        <v>58</v>
      </c>
    </row>
    <row r="59" spans="28:35" ht="14.25" hidden="1">
      <c r="AB59" s="29" t="s">
        <v>238</v>
      </c>
      <c r="AC59" s="1" t="s">
        <v>43</v>
      </c>
      <c r="AD59" s="42" t="s">
        <v>74</v>
      </c>
      <c r="AE59" s="36" t="s">
        <v>256</v>
      </c>
      <c r="AF59" s="36">
        <f ca="1" t="shared" si="4"/>
        <v>3718899.9474925715</v>
      </c>
      <c r="AG59" s="29"/>
      <c r="AH59" s="2">
        <f>+'廃棄物事業経費（歳入）'!B59</f>
        <v>0</v>
      </c>
      <c r="AI59" s="2">
        <v>59</v>
      </c>
    </row>
    <row r="60" spans="28:35" ht="14.25" hidden="1">
      <c r="AB60" s="29" t="s">
        <v>238</v>
      </c>
      <c r="AC60" s="1" t="s">
        <v>45</v>
      </c>
      <c r="AD60" s="42" t="s">
        <v>74</v>
      </c>
      <c r="AE60" s="36" t="s">
        <v>257</v>
      </c>
      <c r="AF60" s="36">
        <f ca="1" t="shared" si="4"/>
        <v>65848604</v>
      </c>
      <c r="AG60" s="29"/>
      <c r="AH60" s="2">
        <f>+'廃棄物事業経費（歳入）'!B60</f>
        <v>0</v>
      </c>
      <c r="AI60" s="2">
        <v>60</v>
      </c>
    </row>
    <row r="61" spans="28:35" ht="14.25" hidden="1">
      <c r="AB61" s="29" t="s">
        <v>238</v>
      </c>
      <c r="AC61" s="1" t="s">
        <v>235</v>
      </c>
      <c r="AD61" s="42" t="s">
        <v>74</v>
      </c>
      <c r="AE61" s="36" t="s">
        <v>258</v>
      </c>
      <c r="AF61" s="36">
        <f ca="1" t="shared" si="4"/>
        <v>98938</v>
      </c>
      <c r="AG61" s="29"/>
      <c r="AH61" s="2">
        <f>+'廃棄物事業経費（歳入）'!B61</f>
        <v>0</v>
      </c>
      <c r="AI61" s="2">
        <v>61</v>
      </c>
    </row>
    <row r="62" spans="28:35" ht="14.25" hidden="1">
      <c r="AB62" s="29" t="s">
        <v>238</v>
      </c>
      <c r="AC62" s="1" t="s">
        <v>43</v>
      </c>
      <c r="AD62" s="42" t="s">
        <v>74</v>
      </c>
      <c r="AE62" s="36" t="s">
        <v>259</v>
      </c>
      <c r="AF62" s="36">
        <f ca="1" t="shared" si="4"/>
        <v>16470507.034844527</v>
      </c>
      <c r="AG62" s="29"/>
      <c r="AH62" s="2">
        <f>+'廃棄物事業経費（歳入）'!B62</f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>+'廃棄物事業経費（歳入）'!B63</f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>+'廃棄物事業経費（歳入）'!B64</f>
        <v>0</v>
      </c>
      <c r="AI64" s="2">
        <v>64</v>
      </c>
    </row>
    <row r="65" spans="34:35" ht="14.25" hidden="1">
      <c r="AH65" s="2">
        <f>+'廃棄物事業経費（歳入）'!B65</f>
        <v>0</v>
      </c>
      <c r="AI65" s="2">
        <v>65</v>
      </c>
    </row>
    <row r="66" spans="34:35" ht="14.25" hidden="1">
      <c r="AH66" s="2">
        <f>+'廃棄物事業経費（歳入）'!B66</f>
        <v>0</v>
      </c>
      <c r="AI66" s="2">
        <v>66</v>
      </c>
    </row>
    <row r="67" spans="34:35" ht="14.25" hidden="1">
      <c r="AH67" s="2">
        <f>+'廃棄物事業経費（歳入）'!B67</f>
        <v>0</v>
      </c>
      <c r="AI67" s="2">
        <v>67</v>
      </c>
    </row>
    <row r="68" spans="34:35" ht="14.25" hidden="1">
      <c r="AH68" s="2">
        <f>+'廃棄物事業経費（歳入）'!B68</f>
        <v>0</v>
      </c>
      <c r="AI68" s="2">
        <v>68</v>
      </c>
    </row>
    <row r="69" spans="34:35" ht="14.25" hidden="1">
      <c r="AH69" s="2">
        <f>+'廃棄物事業経費（歳入）'!B69</f>
        <v>0</v>
      </c>
      <c r="AI69" s="2">
        <v>69</v>
      </c>
    </row>
    <row r="70" spans="34:35" ht="14.25" hidden="1">
      <c r="AH70" s="2">
        <f>+'廃棄物事業経費（歳入）'!B70</f>
        <v>0</v>
      </c>
      <c r="AI70" s="2">
        <v>70</v>
      </c>
    </row>
    <row r="71" spans="34:35" ht="14.25" hidden="1">
      <c r="AH71" s="2">
        <f>+'廃棄物事業経費（歳入）'!B71</f>
        <v>0</v>
      </c>
      <c r="AI71" s="2">
        <v>71</v>
      </c>
    </row>
    <row r="72" spans="34:35" ht="14.25" hidden="1">
      <c r="AH72" s="2">
        <f>+'廃棄物事業経費（歳入）'!B72</f>
        <v>0</v>
      </c>
      <c r="AI72" s="2">
        <v>72</v>
      </c>
    </row>
    <row r="73" spans="34:35" ht="14.25" hidden="1">
      <c r="AH73" s="2">
        <f>+'廃棄物事業経費（歳入）'!B73</f>
        <v>0</v>
      </c>
      <c r="AI73" s="2">
        <v>73</v>
      </c>
    </row>
    <row r="74" spans="34:35" ht="14.25" hidden="1">
      <c r="AH74" s="2">
        <f>+'廃棄物事業経費（歳入）'!B74</f>
        <v>0</v>
      </c>
      <c r="AI74" s="2">
        <v>74</v>
      </c>
    </row>
    <row r="75" spans="34:35" ht="14.25" hidden="1">
      <c r="AH75" s="2">
        <f>+'廃棄物事業経費（歳入）'!B75</f>
        <v>0</v>
      </c>
      <c r="AI75" s="2">
        <v>75</v>
      </c>
    </row>
    <row r="76" spans="34:35" ht="14.25" hidden="1">
      <c r="AH76" s="2">
        <f>+'廃棄物事業経費（歳入）'!B76</f>
        <v>0</v>
      </c>
      <c r="AI76" s="2">
        <v>76</v>
      </c>
    </row>
    <row r="77" spans="34:35" ht="14.25" hidden="1">
      <c r="AH77" s="2">
        <f>+'廃棄物事業経費（歳入）'!B77</f>
        <v>0</v>
      </c>
      <c r="AI77" s="2">
        <v>77</v>
      </c>
    </row>
    <row r="78" spans="34:35" ht="14.25" hidden="1">
      <c r="AH78" s="2">
        <f>+'廃棄物事業経費（歳入）'!B78</f>
        <v>0</v>
      </c>
      <c r="AI78" s="2">
        <v>78</v>
      </c>
    </row>
    <row r="79" spans="34:35" ht="14.25" hidden="1">
      <c r="AH79" s="2">
        <f>+'廃棄物事業経費（歳入）'!B79</f>
        <v>0</v>
      </c>
      <c r="AI79" s="2">
        <v>79</v>
      </c>
    </row>
    <row r="80" spans="34:35" ht="14.25" hidden="1">
      <c r="AH80" s="2">
        <f>+'廃棄物事業経費（歳入）'!B80</f>
        <v>0</v>
      </c>
      <c r="AI80" s="2">
        <v>80</v>
      </c>
    </row>
    <row r="81" spans="34:35" ht="14.25" hidden="1">
      <c r="AH81" s="2">
        <f>+'廃棄物事業経費（歳入）'!B81</f>
        <v>0</v>
      </c>
      <c r="AI81" s="2">
        <v>81</v>
      </c>
    </row>
    <row r="82" spans="34:35" ht="14.25" hidden="1">
      <c r="AH82" s="2">
        <f>+'廃棄物事業経費（歳入）'!B82</f>
        <v>0</v>
      </c>
      <c r="AI82" s="2">
        <v>82</v>
      </c>
    </row>
    <row r="83" spans="34:35" ht="14.25" hidden="1">
      <c r="AH83" s="2">
        <f>+'廃棄物事業経費（歳入）'!B83</f>
        <v>0</v>
      </c>
      <c r="AI83" s="2">
        <v>83</v>
      </c>
    </row>
    <row r="84" spans="34:35" ht="14.25" hidden="1">
      <c r="AH84" s="2">
        <f>+'廃棄物事業経費（歳入）'!B84</f>
        <v>0</v>
      </c>
      <c r="AI84" s="2">
        <v>84</v>
      </c>
    </row>
    <row r="85" spans="34:35" ht="14.25" hidden="1">
      <c r="AH85" s="2">
        <f>+'廃棄物事業経費（歳入）'!B85</f>
        <v>0</v>
      </c>
      <c r="AI85" s="2">
        <v>85</v>
      </c>
    </row>
    <row r="86" spans="34:35" ht="14.25" hidden="1">
      <c r="AH86" s="2">
        <f>+'廃棄物事業経費（歳入）'!B86</f>
        <v>0</v>
      </c>
      <c r="AI86" s="2">
        <v>86</v>
      </c>
    </row>
    <row r="87" spans="34:35" ht="14.25" hidden="1">
      <c r="AH87" s="2">
        <f>+'廃棄物事業経費（歳入）'!B87</f>
        <v>0</v>
      </c>
      <c r="AI87" s="2">
        <v>87</v>
      </c>
    </row>
    <row r="88" spans="34:35" ht="14.25" hidden="1">
      <c r="AH88" s="2">
        <f>+'廃棄物事業経費（歳入）'!B88</f>
        <v>0</v>
      </c>
      <c r="AI88" s="2">
        <v>88</v>
      </c>
    </row>
    <row r="89" spans="34:35" ht="14.25" hidden="1">
      <c r="AH89" s="2">
        <f>+'廃棄物事業経費（歳入）'!B89</f>
        <v>0</v>
      </c>
      <c r="AI89" s="2">
        <v>89</v>
      </c>
    </row>
    <row r="90" spans="34:35" ht="14.25" hidden="1">
      <c r="AH90" s="2">
        <f>+'廃棄物事業経費（歳入）'!B90</f>
        <v>0</v>
      </c>
      <c r="AI90" s="2">
        <v>90</v>
      </c>
    </row>
    <row r="91" spans="34:35" ht="14.25" hidden="1">
      <c r="AH91" s="2">
        <f>+'廃棄物事業経費（歳入）'!B91</f>
        <v>0</v>
      </c>
      <c r="AI91" s="2">
        <v>91</v>
      </c>
    </row>
    <row r="92" spans="34:35" ht="14.25" hidden="1">
      <c r="AH92" s="2">
        <f>+'廃棄物事業経費（歳入）'!B92</f>
        <v>0</v>
      </c>
      <c r="AI92" s="2">
        <v>92</v>
      </c>
    </row>
    <row r="93" spans="34:35" ht="14.25" hidden="1">
      <c r="AH93" s="2">
        <f>+'廃棄物事業経費（歳入）'!B93</f>
        <v>0</v>
      </c>
      <c r="AI93" s="2">
        <v>93</v>
      </c>
    </row>
    <row r="94" spans="34:35" ht="14.25" hidden="1">
      <c r="AH94" s="2">
        <f>+'廃棄物事業経費（歳入）'!B94</f>
        <v>0</v>
      </c>
      <c r="AI94" s="2">
        <v>94</v>
      </c>
    </row>
    <row r="95" spans="34:35" ht="14.25" hidden="1">
      <c r="AH95" s="2">
        <f>+'廃棄物事業経費（歳入）'!B95</f>
        <v>0</v>
      </c>
      <c r="AI95" s="2">
        <v>95</v>
      </c>
    </row>
    <row r="96" spans="34:35" ht="14.25" hidden="1">
      <c r="AH96" s="2">
        <f>+'廃棄物事業経費（歳入）'!B96</f>
        <v>0</v>
      </c>
      <c r="AI96" s="2">
        <v>96</v>
      </c>
    </row>
    <row r="97" spans="34:35" ht="14.25" hidden="1">
      <c r="AH97" s="2">
        <f>+'廃棄物事業経費（歳入）'!B97</f>
        <v>0</v>
      </c>
      <c r="AI97" s="2">
        <v>97</v>
      </c>
    </row>
    <row r="98" spans="34:35" ht="14.25" hidden="1">
      <c r="AH98" s="2">
        <f>+'廃棄物事業経費（歳入）'!B98</f>
        <v>0</v>
      </c>
      <c r="AI98" s="2">
        <v>98</v>
      </c>
    </row>
    <row r="99" spans="34:35" ht="14.25" hidden="1">
      <c r="AH99" s="2">
        <f>+'廃棄物事業経費（歳入）'!B99</f>
        <v>0</v>
      </c>
      <c r="AI99" s="2">
        <v>99</v>
      </c>
    </row>
    <row r="100" spans="34:35" ht="14.25" hidden="1">
      <c r="AH100" s="2">
        <f>+'廃棄物事業経費（歳入）'!B100</f>
        <v>0</v>
      </c>
      <c r="AI100" s="2">
        <v>100</v>
      </c>
    </row>
    <row r="101" spans="34:35" ht="14.25" hidden="1">
      <c r="AH101" s="2">
        <f>+'廃棄物事業経費（歳入）'!B101</f>
        <v>0</v>
      </c>
      <c r="AI101" s="2">
        <v>101</v>
      </c>
    </row>
    <row r="102" spans="34:35" ht="14.25" hidden="1">
      <c r="AH102" s="2">
        <f>+'廃棄物事業経費（歳入）'!B102</f>
        <v>0</v>
      </c>
      <c r="AI102" s="2">
        <v>102</v>
      </c>
    </row>
    <row r="103" spans="34:35" ht="14.25" hidden="1">
      <c r="AH103" s="2">
        <f>+'廃棄物事業経費（歳入）'!B103</f>
        <v>0</v>
      </c>
      <c r="AI103" s="2">
        <v>103</v>
      </c>
    </row>
    <row r="104" spans="34:35" ht="14.25" hidden="1">
      <c r="AH104" s="2">
        <f>+'廃棄物事業経費（歳入）'!B104</f>
        <v>0</v>
      </c>
      <c r="AI104" s="2">
        <v>104</v>
      </c>
    </row>
    <row r="105" spans="34:35" ht="14.25" hidden="1">
      <c r="AH105" s="2">
        <f>+'廃棄物事業経費（歳入）'!B105</f>
        <v>0</v>
      </c>
      <c r="AI105" s="2">
        <v>105</v>
      </c>
    </row>
    <row r="106" spans="34:35" ht="14.25" hidden="1">
      <c r="AH106" s="2">
        <f>+'廃棄物事業経費（歳入）'!B106</f>
        <v>0</v>
      </c>
      <c r="AI106" s="2">
        <v>106</v>
      </c>
    </row>
    <row r="107" spans="34:35" ht="14.25" hidden="1">
      <c r="AH107" s="2">
        <f>+'廃棄物事業経費（歳入）'!B107</f>
        <v>0</v>
      </c>
      <c r="AI107" s="2">
        <v>107</v>
      </c>
    </row>
    <row r="108" spans="34:35" ht="14.25" hidden="1">
      <c r="AH108" s="2">
        <f>+'廃棄物事業経費（歳入）'!B108</f>
        <v>0</v>
      </c>
      <c r="AI108" s="2">
        <v>108</v>
      </c>
    </row>
    <row r="109" spans="34:35" ht="14.25" hidden="1">
      <c r="AH109" s="2">
        <f>+'廃棄物事業経費（歳入）'!B109</f>
        <v>0</v>
      </c>
      <c r="AI109" s="2">
        <v>109</v>
      </c>
    </row>
    <row r="110" spans="34:35" ht="14.25" hidden="1">
      <c r="AH110" s="2">
        <f>+'廃棄物事業経費（歳入）'!B110</f>
        <v>0</v>
      </c>
      <c r="AI110" s="2">
        <v>110</v>
      </c>
    </row>
    <row r="111" spans="34:35" ht="14.25" hidden="1">
      <c r="AH111" s="2">
        <f>+'廃棄物事業経費（歳入）'!B111</f>
        <v>0</v>
      </c>
      <c r="AI111" s="2">
        <v>111</v>
      </c>
    </row>
    <row r="112" spans="34:35" ht="14.25" hidden="1">
      <c r="AH112" s="2">
        <f>+'廃棄物事業経費（歳入）'!B112</f>
        <v>0</v>
      </c>
      <c r="AI112" s="2">
        <v>112</v>
      </c>
    </row>
    <row r="113" spans="34:35" ht="14.25" hidden="1">
      <c r="AH113" s="2">
        <f>+'廃棄物事業経費（歳入）'!B113</f>
        <v>0</v>
      </c>
      <c r="AI113" s="2">
        <v>113</v>
      </c>
    </row>
    <row r="114" spans="34:35" ht="14.25" hidden="1">
      <c r="AH114" s="2">
        <f>+'廃棄物事業経費（歳入）'!B114</f>
        <v>0</v>
      </c>
      <c r="AI114" s="2">
        <v>114</v>
      </c>
    </row>
    <row r="115" spans="34:35" ht="14.25" hidden="1">
      <c r="AH115" s="2">
        <f>+'廃棄物事業経費（歳入）'!B115</f>
        <v>0</v>
      </c>
      <c r="AI115" s="2">
        <v>115</v>
      </c>
    </row>
    <row r="116" spans="34:35" ht="14.25" hidden="1">
      <c r="AH116" s="2">
        <f>+'廃棄物事業経費（歳入）'!B116</f>
        <v>0</v>
      </c>
      <c r="AI116" s="2">
        <v>116</v>
      </c>
    </row>
    <row r="117" spans="34:35" ht="14.25" hidden="1">
      <c r="AH117" s="2">
        <f>+'廃棄物事業経費（歳入）'!B117</f>
        <v>0</v>
      </c>
      <c r="AI117" s="2">
        <v>117</v>
      </c>
    </row>
    <row r="118" spans="34:35" ht="14.25" hidden="1">
      <c r="AH118" s="2">
        <f>+'廃棄物事業経費（歳入）'!B118</f>
        <v>0</v>
      </c>
      <c r="AI118" s="2">
        <v>118</v>
      </c>
    </row>
    <row r="119" spans="34:35" ht="14.25" hidden="1">
      <c r="AH119" s="2">
        <f>+'廃棄物事業経費（歳入）'!B119</f>
        <v>0</v>
      </c>
      <c r="AI119" s="2">
        <v>119</v>
      </c>
    </row>
    <row r="120" spans="34:35" ht="14.25" hidden="1">
      <c r="AH120" s="2">
        <f>+'廃棄物事業経費（歳入）'!B120</f>
        <v>0</v>
      </c>
      <c r="AI120" s="2">
        <v>120</v>
      </c>
    </row>
    <row r="121" spans="34:35" ht="14.25" hidden="1">
      <c r="AH121" s="2">
        <f>+'廃棄物事業経費（歳入）'!B121</f>
        <v>0</v>
      </c>
      <c r="AI121" s="2">
        <v>121</v>
      </c>
    </row>
    <row r="122" spans="34:35" ht="14.25" hidden="1">
      <c r="AH122" s="2">
        <f>+'廃棄物事業経費（歳入）'!B122</f>
        <v>0</v>
      </c>
      <c r="AI122" s="2">
        <v>122</v>
      </c>
    </row>
    <row r="123" spans="34:35" ht="14.25" hidden="1">
      <c r="AH123" s="2">
        <f>+'廃棄物事業経費（歳入）'!B123</f>
        <v>0</v>
      </c>
      <c r="AI123" s="2">
        <v>123</v>
      </c>
    </row>
    <row r="124" spans="34:35" ht="14.25" hidden="1">
      <c r="AH124" s="2">
        <f>+'廃棄物事業経費（歳入）'!B124</f>
        <v>0</v>
      </c>
      <c r="AI124" s="2">
        <v>124</v>
      </c>
    </row>
    <row r="125" spans="34:35" ht="14.25" hidden="1">
      <c r="AH125" s="2">
        <f>+'廃棄物事業経費（歳入）'!B125</f>
        <v>0</v>
      </c>
      <c r="AI125" s="2">
        <v>125</v>
      </c>
    </row>
    <row r="126" spans="34:35" ht="14.25" hidden="1">
      <c r="AH126" s="2">
        <f>+'廃棄物事業経費（歳入）'!B126</f>
        <v>0</v>
      </c>
      <c r="AI126" s="2">
        <v>126</v>
      </c>
    </row>
    <row r="127" spans="34:35" ht="14.25" hidden="1">
      <c r="AH127" s="2">
        <f>+'廃棄物事業経費（歳入）'!B127</f>
        <v>0</v>
      </c>
      <c r="AI127" s="2">
        <v>127</v>
      </c>
    </row>
    <row r="128" spans="34:35" ht="14.25" hidden="1">
      <c r="AH128" s="2">
        <f>+'廃棄物事業経費（歳入）'!B128</f>
        <v>0</v>
      </c>
      <c r="AI128" s="2">
        <v>128</v>
      </c>
    </row>
    <row r="129" spans="34:35" ht="14.25" hidden="1">
      <c r="AH129" s="2">
        <f>+'廃棄物事業経費（歳入）'!B129</f>
        <v>0</v>
      </c>
      <c r="AI129" s="2">
        <v>129</v>
      </c>
    </row>
    <row r="130" spans="34:35" ht="14.25" hidden="1">
      <c r="AH130" s="2">
        <f>+'廃棄物事業経費（歳入）'!B130</f>
        <v>0</v>
      </c>
      <c r="AI130" s="2">
        <v>130</v>
      </c>
    </row>
    <row r="131" spans="34:35" ht="14.25" hidden="1">
      <c r="AH131" s="2">
        <f>+'廃棄物事業経費（歳入）'!B131</f>
        <v>0</v>
      </c>
      <c r="AI131" s="2">
        <v>131</v>
      </c>
    </row>
    <row r="132" spans="34:35" ht="14.25" hidden="1">
      <c r="AH132" s="2">
        <f>+'廃棄物事業経費（歳入）'!B132</f>
        <v>0</v>
      </c>
      <c r="AI132" s="2">
        <v>132</v>
      </c>
    </row>
    <row r="133" spans="34:35" ht="14.25" hidden="1">
      <c r="AH133" s="2">
        <f>+'廃棄物事業経費（歳入）'!B133</f>
        <v>0</v>
      </c>
      <c r="AI133" s="2">
        <v>133</v>
      </c>
    </row>
    <row r="134" spans="34:35" ht="14.25" hidden="1">
      <c r="AH134" s="2">
        <f>+'廃棄物事業経費（歳入）'!B134</f>
        <v>0</v>
      </c>
      <c r="AI134" s="2">
        <v>134</v>
      </c>
    </row>
    <row r="135" spans="34:35" ht="14.25" hidden="1">
      <c r="AH135" s="2">
        <f>+'廃棄物事業経費（歳入）'!B135</f>
        <v>0</v>
      </c>
      <c r="AI135" s="2">
        <v>135</v>
      </c>
    </row>
    <row r="136" spans="34:35" ht="14.25" hidden="1">
      <c r="AH136" s="2">
        <f>+'廃棄物事業経費（歳入）'!B136</f>
        <v>0</v>
      </c>
      <c r="AI136" s="2">
        <v>136</v>
      </c>
    </row>
    <row r="137" spans="34:35" ht="14.25" hidden="1">
      <c r="AH137" s="2">
        <f>+'廃棄物事業経費（歳入）'!B137</f>
        <v>0</v>
      </c>
      <c r="AI137" s="2">
        <v>137</v>
      </c>
    </row>
    <row r="138" spans="34:35" ht="14.25" hidden="1">
      <c r="AH138" s="2">
        <f>+'廃棄物事業経費（歳入）'!B138</f>
        <v>0</v>
      </c>
      <c r="AI138" s="2">
        <v>138</v>
      </c>
    </row>
    <row r="139" spans="34:35" ht="14.25" hidden="1">
      <c r="AH139" s="2">
        <f>+'廃棄物事業経費（歳入）'!B139</f>
        <v>0</v>
      </c>
      <c r="AI139" s="2">
        <v>139</v>
      </c>
    </row>
    <row r="140" spans="34:35" ht="14.25" hidden="1">
      <c r="AH140" s="2">
        <f>+'廃棄物事業経費（歳入）'!B140</f>
        <v>0</v>
      </c>
      <c r="AI140" s="2">
        <v>140</v>
      </c>
    </row>
    <row r="141" spans="34:35" ht="14.25" hidden="1">
      <c r="AH141" s="2">
        <f>+'廃棄物事業経費（歳入）'!B141</f>
        <v>0</v>
      </c>
      <c r="AI141" s="2">
        <v>141</v>
      </c>
    </row>
    <row r="142" spans="34:35" ht="14.25" hidden="1">
      <c r="AH142" s="2">
        <f>+'廃棄物事業経費（歳入）'!B142</f>
        <v>0</v>
      </c>
      <c r="AI142" s="2">
        <v>142</v>
      </c>
    </row>
    <row r="143" spans="34:35" ht="14.25" hidden="1">
      <c r="AH143" s="2">
        <f>+'廃棄物事業経費（歳入）'!B143</f>
        <v>0</v>
      </c>
      <c r="AI143" s="2">
        <v>143</v>
      </c>
    </row>
    <row r="144" spans="34:35" ht="14.25" hidden="1">
      <c r="AH144" s="2">
        <f>+'廃棄物事業経費（歳入）'!B144</f>
        <v>0</v>
      </c>
      <c r="AI144" s="2">
        <v>144</v>
      </c>
    </row>
    <row r="145" spans="34:35" ht="14.25" hidden="1">
      <c r="AH145" s="2">
        <f>+'廃棄物事業経費（歳入）'!B145</f>
        <v>0</v>
      </c>
      <c r="AI145" s="2">
        <v>145</v>
      </c>
    </row>
    <row r="146" spans="34:35" ht="14.25" hidden="1">
      <c r="AH146" s="2">
        <f>+'廃棄物事業経費（歳入）'!B146</f>
        <v>0</v>
      </c>
      <c r="AI146" s="2">
        <v>146</v>
      </c>
    </row>
    <row r="147" spans="34:35" ht="14.25" hidden="1">
      <c r="AH147" s="2">
        <f>+'廃棄物事業経費（歳入）'!B147</f>
        <v>0</v>
      </c>
      <c r="AI147" s="2">
        <v>147</v>
      </c>
    </row>
    <row r="148" spans="34:35" ht="14.25" hidden="1">
      <c r="AH148" s="2">
        <f>+'廃棄物事業経費（歳入）'!B148</f>
        <v>0</v>
      </c>
      <c r="AI148" s="2">
        <v>148</v>
      </c>
    </row>
    <row r="149" spans="34:35" ht="14.25" hidden="1">
      <c r="AH149" s="2">
        <f>+'廃棄物事業経費（歳入）'!B149</f>
        <v>0</v>
      </c>
      <c r="AI149" s="2">
        <v>149</v>
      </c>
    </row>
    <row r="150" spans="34:35" ht="14.25" hidden="1">
      <c r="AH150" s="2">
        <f>+'廃棄物事業経費（歳入）'!B150</f>
        <v>0</v>
      </c>
      <c r="AI150" s="2">
        <v>150</v>
      </c>
    </row>
    <row r="151" spans="34:35" ht="14.25" hidden="1">
      <c r="AH151" s="2">
        <f>+'廃棄物事業経費（歳入）'!B151</f>
        <v>0</v>
      </c>
      <c r="AI151" s="2">
        <v>151</v>
      </c>
    </row>
    <row r="152" spans="34:35" ht="14.25" hidden="1">
      <c r="AH152" s="2">
        <f>+'廃棄物事業経費（歳入）'!B152</f>
        <v>0</v>
      </c>
      <c r="AI152" s="2">
        <v>152</v>
      </c>
    </row>
    <row r="153" spans="34:35" ht="14.25" hidden="1">
      <c r="AH153" s="2">
        <f>+'廃棄物事業経費（歳入）'!B153</f>
        <v>0</v>
      </c>
      <c r="AI153" s="2">
        <v>153</v>
      </c>
    </row>
    <row r="154" spans="34:35" ht="14.25" hidden="1">
      <c r="AH154" s="2">
        <f>+'廃棄物事業経費（歳入）'!B154</f>
        <v>0</v>
      </c>
      <c r="AI154" s="2">
        <v>154</v>
      </c>
    </row>
    <row r="155" spans="34:35" ht="14.25" hidden="1">
      <c r="AH155" s="2">
        <f>+'廃棄物事業経費（歳入）'!B155</f>
        <v>0</v>
      </c>
      <c r="AI155" s="2">
        <v>155</v>
      </c>
    </row>
    <row r="156" spans="34:35" ht="14.25" hidden="1">
      <c r="AH156" s="2">
        <f>+'廃棄物事業経費（歳入）'!B156</f>
        <v>0</v>
      </c>
      <c r="AI156" s="2">
        <v>156</v>
      </c>
    </row>
    <row r="157" spans="34:35" ht="14.25" hidden="1">
      <c r="AH157" s="2">
        <f>+'廃棄物事業経費（歳入）'!B157</f>
        <v>0</v>
      </c>
      <c r="AI157" s="2">
        <v>157</v>
      </c>
    </row>
    <row r="158" spans="34:35" ht="14.25" hidden="1">
      <c r="AH158" s="2">
        <f>+'廃棄物事業経費（歳入）'!B158</f>
        <v>0</v>
      </c>
      <c r="AI158" s="2">
        <v>158</v>
      </c>
    </row>
    <row r="159" spans="34:35" ht="14.25" hidden="1">
      <c r="AH159" s="2">
        <f>+'廃棄物事業経費（歳入）'!B159</f>
        <v>0</v>
      </c>
      <c r="AI159" s="2">
        <v>159</v>
      </c>
    </row>
    <row r="160" spans="34:35" ht="14.25" hidden="1">
      <c r="AH160" s="2">
        <f>+'廃棄物事業経費（歳入）'!B160</f>
        <v>0</v>
      </c>
      <c r="AI160" s="2">
        <v>160</v>
      </c>
    </row>
    <row r="161" spans="34:35" ht="14.25" hidden="1">
      <c r="AH161" s="2">
        <f>+'廃棄物事業経費（歳入）'!B161</f>
        <v>0</v>
      </c>
      <c r="AI161" s="2">
        <v>161</v>
      </c>
    </row>
    <row r="162" spans="34:35" ht="14.25" hidden="1">
      <c r="AH162" s="2">
        <f>+'廃棄物事業経費（歳入）'!B162</f>
        <v>0</v>
      </c>
      <c r="AI162" s="2">
        <v>162</v>
      </c>
    </row>
    <row r="163" spans="34:35" ht="14.25" hidden="1">
      <c r="AH163" s="2">
        <f>+'廃棄物事業経費（歳入）'!B163</f>
        <v>0</v>
      </c>
      <c r="AI163" s="2">
        <v>163</v>
      </c>
    </row>
    <row r="164" spans="34:35" ht="14.25" hidden="1">
      <c r="AH164" s="2">
        <f>+'廃棄物事業経費（歳入）'!B164</f>
        <v>0</v>
      </c>
      <c r="AI164" s="2">
        <v>164</v>
      </c>
    </row>
    <row r="165" spans="34:35" ht="14.25" hidden="1">
      <c r="AH165" s="2">
        <f>+'廃棄物事業経費（歳入）'!B165</f>
        <v>0</v>
      </c>
      <c r="AI165" s="2">
        <v>165</v>
      </c>
    </row>
    <row r="166" spans="34:35" ht="14.25" hidden="1">
      <c r="AH166" s="2">
        <f>+'廃棄物事業経費（歳入）'!B166</f>
        <v>0</v>
      </c>
      <c r="AI166" s="2">
        <v>166</v>
      </c>
    </row>
    <row r="167" spans="34:35" ht="14.25" hidden="1">
      <c r="AH167" s="2">
        <f>+'廃棄物事業経費（歳入）'!B167</f>
        <v>0</v>
      </c>
      <c r="AI167" s="2">
        <v>167</v>
      </c>
    </row>
    <row r="168" spans="34:35" ht="14.25" hidden="1">
      <c r="AH168" s="2">
        <f>+'廃棄物事業経費（歳入）'!B168</f>
        <v>0</v>
      </c>
      <c r="AI168" s="2">
        <v>168</v>
      </c>
    </row>
    <row r="169" spans="34:35" ht="14.25" hidden="1">
      <c r="AH169" s="2">
        <f>+'廃棄物事業経費（歳入）'!B169</f>
        <v>0</v>
      </c>
      <c r="AI169" s="2">
        <v>169</v>
      </c>
    </row>
    <row r="170" spans="34:35" ht="14.25" hidden="1">
      <c r="AH170" s="2">
        <f>+'廃棄物事業経費（歳入）'!B170</f>
        <v>0</v>
      </c>
      <c r="AI170" s="2">
        <v>170</v>
      </c>
    </row>
    <row r="171" spans="34:35" ht="14.25" hidden="1">
      <c r="AH171" s="2">
        <f>+'廃棄物事業経費（歳入）'!B171</f>
        <v>0</v>
      </c>
      <c r="AI171" s="2">
        <v>171</v>
      </c>
    </row>
    <row r="172" spans="34:35" ht="14.25" hidden="1">
      <c r="AH172" s="2">
        <f>+'廃棄物事業経費（歳入）'!B172</f>
        <v>0</v>
      </c>
      <c r="AI172" s="2">
        <v>172</v>
      </c>
    </row>
    <row r="173" spans="34:35" ht="14.25" hidden="1">
      <c r="AH173" s="2">
        <f>+'廃棄物事業経費（歳入）'!B173</f>
        <v>0</v>
      </c>
      <c r="AI173" s="2">
        <v>173</v>
      </c>
    </row>
    <row r="174" spans="34:35" ht="14.25" hidden="1">
      <c r="AH174" s="2">
        <f>+'廃棄物事業経費（歳入）'!B174</f>
        <v>0</v>
      </c>
      <c r="AI174" s="2">
        <v>174</v>
      </c>
    </row>
    <row r="175" spans="34:35" ht="14.25" hidden="1">
      <c r="AH175" s="2">
        <f>+'廃棄物事業経費（歳入）'!B175</f>
        <v>0</v>
      </c>
      <c r="AI175" s="2">
        <v>175</v>
      </c>
    </row>
    <row r="176" spans="34:35" ht="14.25" hidden="1">
      <c r="AH176" s="2">
        <f>+'廃棄物事業経費（歳入）'!B176</f>
        <v>0</v>
      </c>
      <c r="AI176" s="2">
        <v>176</v>
      </c>
    </row>
    <row r="177" spans="34:35" ht="14.25" hidden="1">
      <c r="AH177" s="2">
        <f>+'廃棄物事業経費（歳入）'!B177</f>
        <v>0</v>
      </c>
      <c r="AI177" s="2">
        <v>177</v>
      </c>
    </row>
    <row r="178" spans="34:35" ht="14.25" hidden="1">
      <c r="AH178" s="2">
        <f>+'廃棄物事業経費（歳入）'!B178</f>
        <v>0</v>
      </c>
      <c r="AI178" s="2">
        <v>178</v>
      </c>
    </row>
    <row r="179" spans="34:35" ht="14.25" hidden="1">
      <c r="AH179" s="2">
        <f>+'廃棄物事業経費（歳入）'!B179</f>
        <v>0</v>
      </c>
      <c r="AI179" s="2">
        <v>179</v>
      </c>
    </row>
    <row r="180" spans="34:35" ht="14.25" hidden="1">
      <c r="AH180" s="2">
        <f>+'廃棄物事業経費（歳入）'!B180</f>
        <v>0</v>
      </c>
      <c r="AI180" s="2">
        <v>180</v>
      </c>
    </row>
    <row r="181" spans="34:35" ht="14.25" hidden="1">
      <c r="AH181" s="2">
        <f>+'廃棄物事業経費（歳入）'!B181</f>
        <v>0</v>
      </c>
      <c r="AI181" s="2">
        <v>181</v>
      </c>
    </row>
    <row r="182" spans="34:35" ht="14.25" hidden="1">
      <c r="AH182" s="2">
        <f>+'廃棄物事業経費（歳入）'!B182</f>
        <v>0</v>
      </c>
      <c r="AI182" s="2">
        <v>182</v>
      </c>
    </row>
    <row r="183" spans="34:35" ht="14.25" hidden="1">
      <c r="AH183" s="2">
        <f>+'廃棄物事業経費（歳入）'!B183</f>
        <v>0</v>
      </c>
      <c r="AI183" s="2">
        <v>183</v>
      </c>
    </row>
    <row r="184" spans="34:35" ht="14.25" hidden="1">
      <c r="AH184" s="2">
        <f>+'廃棄物事業経費（歳入）'!B184</f>
        <v>0</v>
      </c>
      <c r="AI184" s="2">
        <v>184</v>
      </c>
    </row>
    <row r="185" spans="34:35" ht="14.25" hidden="1">
      <c r="AH185" s="2">
        <f>+'廃棄物事業経費（歳入）'!B185</f>
        <v>0</v>
      </c>
      <c r="AI185" s="2">
        <v>185</v>
      </c>
    </row>
    <row r="186" spans="34:35" ht="14.25" hidden="1">
      <c r="AH186" s="2">
        <f>+'廃棄物事業経費（歳入）'!B186</f>
        <v>0</v>
      </c>
      <c r="AI186" s="2">
        <v>186</v>
      </c>
    </row>
    <row r="187" spans="34:35" ht="14.25" hidden="1">
      <c r="AH187" s="2">
        <f>+'廃棄物事業経費（歳入）'!B187</f>
        <v>0</v>
      </c>
      <c r="AI187" s="2">
        <v>187</v>
      </c>
    </row>
    <row r="188" spans="34:35" ht="14.25" hidden="1">
      <c r="AH188" s="2">
        <f>+'廃棄物事業経費（歳入）'!B188</f>
        <v>0</v>
      </c>
      <c r="AI188" s="2">
        <v>188</v>
      </c>
    </row>
    <row r="189" spans="34:35" ht="14.25" hidden="1">
      <c r="AH189" s="2">
        <f>+'廃棄物事業経費（歳入）'!B189</f>
        <v>0</v>
      </c>
      <c r="AI189" s="2">
        <v>189</v>
      </c>
    </row>
    <row r="190" spans="34:35" ht="14.25" hidden="1">
      <c r="AH190" s="2">
        <f>+'廃棄物事業経費（歳入）'!B190</f>
        <v>0</v>
      </c>
      <c r="AI190" s="2">
        <v>190</v>
      </c>
    </row>
    <row r="191" spans="34:35" ht="14.25" hidden="1">
      <c r="AH191" s="2">
        <f>+'廃棄物事業経費（歳入）'!B191</f>
        <v>0</v>
      </c>
      <c r="AI191" s="2">
        <v>191</v>
      </c>
    </row>
    <row r="192" spans="34:35" ht="14.25" hidden="1">
      <c r="AH192" s="2">
        <f>+'廃棄物事業経費（歳入）'!B192</f>
        <v>0</v>
      </c>
      <c r="AI192" s="2">
        <v>192</v>
      </c>
    </row>
    <row r="193" spans="34:35" ht="14.25" hidden="1">
      <c r="AH193" s="2">
        <f>+'廃棄物事業経費（歳入）'!B193</f>
        <v>0</v>
      </c>
      <c r="AI193" s="2">
        <v>193</v>
      </c>
    </row>
    <row r="194" spans="34:35" ht="14.25" hidden="1">
      <c r="AH194" s="2">
        <f>+'廃棄物事業経費（歳入）'!B194</f>
        <v>0</v>
      </c>
      <c r="AI194" s="2">
        <v>194</v>
      </c>
    </row>
    <row r="195" spans="34:35" ht="14.25" hidden="1">
      <c r="AH195" s="2">
        <f>+'廃棄物事業経費（歳入）'!B195</f>
        <v>0</v>
      </c>
      <c r="AI195" s="2">
        <v>195</v>
      </c>
    </row>
    <row r="196" spans="34:35" ht="14.25" hidden="1">
      <c r="AH196" s="2">
        <f>+'廃棄物事業経費（歳入）'!B196</f>
        <v>0</v>
      </c>
      <c r="AI196" s="2">
        <v>196</v>
      </c>
    </row>
    <row r="197" spans="34:35" ht="14.25" hidden="1">
      <c r="AH197" s="2">
        <f>+'廃棄物事業経費（歳入）'!B197</f>
        <v>0</v>
      </c>
      <c r="AI197" s="2">
        <v>197</v>
      </c>
    </row>
    <row r="198" spans="34:35" ht="14.25" hidden="1">
      <c r="AH198" s="2">
        <f>+'廃棄物事業経費（歳入）'!B198</f>
        <v>0</v>
      </c>
      <c r="AI198" s="2">
        <v>198</v>
      </c>
    </row>
    <row r="199" spans="34:35" ht="14.25" hidden="1">
      <c r="AH199" s="2">
        <f>+'廃棄物事業経費（歳入）'!B199</f>
        <v>0</v>
      </c>
      <c r="AI199" s="2">
        <v>199</v>
      </c>
    </row>
    <row r="200" spans="34:35" ht="14.25" hidden="1">
      <c r="AH200" s="2">
        <f>+'廃棄物事業経費（歳入）'!B200</f>
        <v>0</v>
      </c>
      <c r="AI200" s="2">
        <v>200</v>
      </c>
    </row>
    <row r="201" spans="34:35" ht="14.25" hidden="1">
      <c r="AH201" s="2">
        <f>+'廃棄物事業経費（歳入）'!B201</f>
        <v>0</v>
      </c>
      <c r="AI201" s="2">
        <v>201</v>
      </c>
    </row>
    <row r="202" spans="34:35" ht="14.25" hidden="1">
      <c r="AH202" s="2">
        <f>+'廃棄物事業経費（歳入）'!B202</f>
        <v>0</v>
      </c>
      <c r="AI202" s="2">
        <v>202</v>
      </c>
    </row>
    <row r="203" spans="34:35" ht="14.25" hidden="1">
      <c r="AH203" s="2">
        <f>+'廃棄物事業経費（歳入）'!B203</f>
        <v>0</v>
      </c>
      <c r="AI203" s="2">
        <v>203</v>
      </c>
    </row>
    <row r="204" spans="34:35" ht="14.25" hidden="1">
      <c r="AH204" s="2">
        <f>+'廃棄物事業経費（歳入）'!B204</f>
        <v>0</v>
      </c>
      <c r="AI204" s="2">
        <v>204</v>
      </c>
    </row>
    <row r="205" spans="34:35" ht="14.25" hidden="1">
      <c r="AH205" s="2">
        <f>+'廃棄物事業経費（歳入）'!B205</f>
        <v>0</v>
      </c>
      <c r="AI205" s="2">
        <v>205</v>
      </c>
    </row>
    <row r="206" spans="34:35" ht="14.25" hidden="1">
      <c r="AH206" s="2">
        <f>+'廃棄物事業経費（歳入）'!B206</f>
        <v>0</v>
      </c>
      <c r="AI206" s="2">
        <v>206</v>
      </c>
    </row>
    <row r="207" spans="34:35" ht="14.25" hidden="1">
      <c r="AH207" s="2">
        <f>+'廃棄物事業経費（歳入）'!B207</f>
        <v>0</v>
      </c>
      <c r="AI207" s="2">
        <v>207</v>
      </c>
    </row>
    <row r="208" spans="34:35" ht="14.25" hidden="1">
      <c r="AH208" s="2">
        <f>+'廃棄物事業経費（歳入）'!B208</f>
        <v>0</v>
      </c>
      <c r="AI208" s="2">
        <v>208</v>
      </c>
    </row>
    <row r="209" spans="34:35" ht="14.25" hidden="1">
      <c r="AH209" s="2">
        <f>+'廃棄物事業経費（歳入）'!B209</f>
        <v>0</v>
      </c>
      <c r="AI209" s="2">
        <v>209</v>
      </c>
    </row>
    <row r="210" spans="34:35" ht="14.25" hidden="1">
      <c r="AH210" s="2">
        <f>+'廃棄物事業経費（歳入）'!B210</f>
        <v>0</v>
      </c>
      <c r="AI210" s="2">
        <v>210</v>
      </c>
    </row>
    <row r="211" spans="34:35" ht="14.25" hidden="1">
      <c r="AH211" s="2">
        <f>+'廃棄物事業経費（歳入）'!B211</f>
        <v>0</v>
      </c>
      <c r="AI211" s="2">
        <v>211</v>
      </c>
    </row>
    <row r="212" spans="34:35" ht="14.25" hidden="1">
      <c r="AH212" s="2">
        <f>+'廃棄物事業経費（歳入）'!B212</f>
        <v>0</v>
      </c>
      <c r="AI212" s="2">
        <v>212</v>
      </c>
    </row>
    <row r="213" spans="34:35" ht="14.25" hidden="1">
      <c r="AH213" s="2">
        <f>+'廃棄物事業経費（歳入）'!B213</f>
        <v>0</v>
      </c>
      <c r="AI213" s="2">
        <v>213</v>
      </c>
    </row>
    <row r="214" spans="34:35" ht="14.25" hidden="1">
      <c r="AH214" s="2">
        <f>+'廃棄物事業経費（歳入）'!B214</f>
        <v>0</v>
      </c>
      <c r="AI214" s="2">
        <v>214</v>
      </c>
    </row>
    <row r="215" spans="34:35" ht="14.25" hidden="1">
      <c r="AH215" s="2">
        <f>+'廃棄物事業経費（歳入）'!B215</f>
        <v>0</v>
      </c>
      <c r="AI215" s="2">
        <v>215</v>
      </c>
    </row>
    <row r="216" spans="34:35" ht="14.25" hidden="1">
      <c r="AH216" s="2">
        <f>+'廃棄物事業経費（歳入）'!B216</f>
        <v>0</v>
      </c>
      <c r="AI216" s="2">
        <v>216</v>
      </c>
    </row>
    <row r="217" spans="34:35" ht="14.25" hidden="1">
      <c r="AH217" s="2">
        <f>+'廃棄物事業経費（歳入）'!B217</f>
        <v>0</v>
      </c>
      <c r="AI217" s="2">
        <v>217</v>
      </c>
    </row>
    <row r="218" spans="34:35" ht="14.25" hidden="1">
      <c r="AH218" s="2">
        <f>+'廃棄物事業経費（歳入）'!B218</f>
        <v>0</v>
      </c>
      <c r="AI218" s="2">
        <v>218</v>
      </c>
    </row>
    <row r="219" spans="34:35" ht="14.25" hidden="1">
      <c r="AH219" s="2">
        <f>+'廃棄物事業経費（歳入）'!B219</f>
        <v>0</v>
      </c>
      <c r="AI219" s="2">
        <v>219</v>
      </c>
    </row>
    <row r="220" spans="34:35" ht="14.25" hidden="1">
      <c r="AH220" s="2">
        <f>+'廃棄物事業経費（歳入）'!B220</f>
        <v>0</v>
      </c>
      <c r="AI220" s="2">
        <v>220</v>
      </c>
    </row>
    <row r="221" spans="34:35" ht="14.25" hidden="1">
      <c r="AH221" s="2">
        <f>+'廃棄物事業経費（歳入）'!B221</f>
        <v>0</v>
      </c>
      <c r="AI221" s="2">
        <v>221</v>
      </c>
    </row>
    <row r="222" spans="34:35" ht="14.25" hidden="1">
      <c r="AH222" s="2">
        <f>+'廃棄物事業経費（歳入）'!B222</f>
        <v>0</v>
      </c>
      <c r="AI222" s="2">
        <v>222</v>
      </c>
    </row>
    <row r="223" spans="34:35" ht="14.25" hidden="1">
      <c r="AH223" s="2">
        <f>+'廃棄物事業経費（歳入）'!B223</f>
        <v>0</v>
      </c>
      <c r="AI223" s="2">
        <v>223</v>
      </c>
    </row>
    <row r="224" spans="34:35" ht="14.25" hidden="1">
      <c r="AH224" s="2">
        <f>+'廃棄物事業経費（歳入）'!B224</f>
        <v>0</v>
      </c>
      <c r="AI224" s="2">
        <v>224</v>
      </c>
    </row>
    <row r="225" spans="34:35" ht="14.25" hidden="1">
      <c r="AH225" s="2">
        <f>+'廃棄物事業経費（歳入）'!B225</f>
        <v>0</v>
      </c>
      <c r="AI225" s="2">
        <v>225</v>
      </c>
    </row>
    <row r="226" spans="34:35" ht="14.25" hidden="1">
      <c r="AH226" s="2">
        <f>+'廃棄物事業経費（歳入）'!B226</f>
        <v>0</v>
      </c>
      <c r="AI226" s="2">
        <v>226</v>
      </c>
    </row>
    <row r="227" spans="34:35" ht="14.25" hidden="1">
      <c r="AH227" s="2">
        <f>+'廃棄物事業経費（歳入）'!B227</f>
        <v>0</v>
      </c>
      <c r="AI227" s="2">
        <v>227</v>
      </c>
    </row>
    <row r="228" spans="34:35" ht="14.25" hidden="1">
      <c r="AH228" s="2">
        <f>+'廃棄物事業経費（歳入）'!B228</f>
        <v>0</v>
      </c>
      <c r="AI228" s="2">
        <v>228</v>
      </c>
    </row>
    <row r="229" spans="34:35" ht="14.25" hidden="1">
      <c r="AH229" s="2">
        <f>+'廃棄物事業経費（歳入）'!B229</f>
        <v>0</v>
      </c>
      <c r="AI229" s="2">
        <v>229</v>
      </c>
    </row>
    <row r="230" spans="34:35" ht="14.25" hidden="1">
      <c r="AH230" s="2">
        <f>+'廃棄物事業経費（歳入）'!B230</f>
        <v>0</v>
      </c>
      <c r="AI230" s="2">
        <v>230</v>
      </c>
    </row>
    <row r="231" spans="34:35" ht="14.25" hidden="1">
      <c r="AH231" s="2">
        <f>+'廃棄物事業経費（歳入）'!B231</f>
        <v>0</v>
      </c>
      <c r="AI231" s="2">
        <v>231</v>
      </c>
    </row>
    <row r="232" spans="34:35" ht="14.25" hidden="1">
      <c r="AH232" s="2">
        <f>+'廃棄物事業経費（歳入）'!B232</f>
        <v>0</v>
      </c>
      <c r="AI232" s="2">
        <v>232</v>
      </c>
    </row>
    <row r="233" spans="34:35" ht="14.25" hidden="1">
      <c r="AH233" s="2">
        <f>+'廃棄物事業経費（歳入）'!B233</f>
        <v>0</v>
      </c>
      <c r="AI233" s="2">
        <v>233</v>
      </c>
    </row>
    <row r="234" spans="34:35" ht="14.25" hidden="1">
      <c r="AH234" s="2">
        <f>+'廃棄物事業経費（歳入）'!B234</f>
        <v>0</v>
      </c>
      <c r="AI234" s="2">
        <v>234</v>
      </c>
    </row>
    <row r="235" spans="34:35" ht="14.25" hidden="1">
      <c r="AH235" s="2">
        <f>+'廃棄物事業経費（歳入）'!B235</f>
        <v>0</v>
      </c>
      <c r="AI235" s="2">
        <v>235</v>
      </c>
    </row>
    <row r="236" spans="34:35" ht="14.25" hidden="1">
      <c r="AH236" s="2">
        <f>+'廃棄物事業経費（歳入）'!B236</f>
        <v>0</v>
      </c>
      <c r="AI236" s="2">
        <v>236</v>
      </c>
    </row>
    <row r="237" spans="34:35" ht="14.25" hidden="1">
      <c r="AH237" s="2">
        <f>+'廃棄物事業経費（歳入）'!B237</f>
        <v>0</v>
      </c>
      <c r="AI237" s="2">
        <v>237</v>
      </c>
    </row>
    <row r="238" spans="34:35" ht="14.25" hidden="1">
      <c r="AH238" s="2">
        <f>+'廃棄物事業経費（歳入）'!B238</f>
        <v>0</v>
      </c>
      <c r="AI238" s="2">
        <v>238</v>
      </c>
    </row>
    <row r="239" spans="34:35" ht="14.25" hidden="1">
      <c r="AH239" s="2">
        <f>+'廃棄物事業経費（歳入）'!B239</f>
        <v>0</v>
      </c>
      <c r="AI239" s="2">
        <v>239</v>
      </c>
    </row>
    <row r="240" spans="34:35" ht="14.25" hidden="1">
      <c r="AH240" s="2">
        <f>+'廃棄物事業経費（歳入）'!B240</f>
        <v>0</v>
      </c>
      <c r="AI240" s="2">
        <v>240</v>
      </c>
    </row>
    <row r="241" spans="34:35" ht="14.25" hidden="1">
      <c r="AH241" s="2">
        <f>+'廃棄物事業経費（歳入）'!B241</f>
        <v>0</v>
      </c>
      <c r="AI241" s="2">
        <v>241</v>
      </c>
    </row>
    <row r="242" spans="34:35" ht="14.25" hidden="1">
      <c r="AH242" s="2">
        <f>+'廃棄物事業経費（歳入）'!B242</f>
        <v>0</v>
      </c>
      <c r="AI242" s="2">
        <v>242</v>
      </c>
    </row>
    <row r="243" spans="34:35" ht="14.25" hidden="1">
      <c r="AH243" s="2">
        <f>+'廃棄物事業経費（歳入）'!B243</f>
        <v>0</v>
      </c>
      <c r="AI243" s="2">
        <v>243</v>
      </c>
    </row>
    <row r="244" spans="34:35" ht="14.25" hidden="1">
      <c r="AH244" s="2">
        <f>+'廃棄物事業経費（歳入）'!B244</f>
        <v>0</v>
      </c>
      <c r="AI244" s="2">
        <v>244</v>
      </c>
    </row>
    <row r="245" spans="34:35" ht="14.25" hidden="1">
      <c r="AH245" s="2">
        <f>+'廃棄物事業経費（歳入）'!B245</f>
        <v>0</v>
      </c>
      <c r="AI245" s="2">
        <v>245</v>
      </c>
    </row>
    <row r="246" spans="34:35" ht="14.25" hidden="1">
      <c r="AH246" s="2">
        <f>+'廃棄物事業経費（歳入）'!B246</f>
        <v>0</v>
      </c>
      <c r="AI246" s="2">
        <v>246</v>
      </c>
    </row>
    <row r="247" spans="34:35" ht="14.25" hidden="1">
      <c r="AH247" s="2">
        <f>+'廃棄物事業経費（歳入）'!B247</f>
        <v>0</v>
      </c>
      <c r="AI247" s="2">
        <v>247</v>
      </c>
    </row>
    <row r="248" spans="34:35" ht="14.25" hidden="1">
      <c r="AH248" s="2">
        <f>+'廃棄物事業経費（歳入）'!B248</f>
        <v>0</v>
      </c>
      <c r="AI248" s="2">
        <v>248</v>
      </c>
    </row>
    <row r="249" spans="34:35" ht="14.25" hidden="1">
      <c r="AH249" s="2">
        <f>+'廃棄物事業経費（歳入）'!B249</f>
        <v>0</v>
      </c>
      <c r="AI249" s="2">
        <v>249</v>
      </c>
    </row>
    <row r="250" spans="34:35" ht="14.25" hidden="1">
      <c r="AH250" s="2">
        <f>+'廃棄物事業経費（歳入）'!B250</f>
        <v>0</v>
      </c>
      <c r="AI250" s="2">
        <v>250</v>
      </c>
    </row>
    <row r="251" spans="34:35" ht="14.25" hidden="1">
      <c r="AH251" s="2">
        <f>+'廃棄物事業経費（歳入）'!B251</f>
        <v>0</v>
      </c>
      <c r="AI251" s="2">
        <v>251</v>
      </c>
    </row>
    <row r="252" spans="34:35" ht="14.25" hidden="1">
      <c r="AH252" s="2">
        <f>+'廃棄物事業経費（歳入）'!B252</f>
        <v>0</v>
      </c>
      <c r="AI252" s="2">
        <v>252</v>
      </c>
    </row>
    <row r="253" spans="34:35" ht="14.25" hidden="1">
      <c r="AH253" s="2">
        <f>+'廃棄物事業経費（歳入）'!B253</f>
        <v>0</v>
      </c>
      <c r="AI253" s="2">
        <v>253</v>
      </c>
    </row>
    <row r="254" spans="34:35" ht="14.25" hidden="1">
      <c r="AH254" s="2">
        <f>+'廃棄物事業経費（歳入）'!B254</f>
        <v>0</v>
      </c>
      <c r="AI254" s="2">
        <v>254</v>
      </c>
    </row>
    <row r="255" spans="34:35" ht="14.25" hidden="1">
      <c r="AH255" s="2">
        <f>+'廃棄物事業経費（歳入）'!B255</f>
        <v>0</v>
      </c>
      <c r="AI255" s="2">
        <v>255</v>
      </c>
    </row>
    <row r="256" spans="34:35" ht="14.25" hidden="1">
      <c r="AH256" s="2">
        <f>+'廃棄物事業経費（歳入）'!B256</f>
        <v>0</v>
      </c>
      <c r="AI256" s="2">
        <v>256</v>
      </c>
    </row>
    <row r="257" spans="34:35" ht="14.25" hidden="1">
      <c r="AH257" s="2">
        <f>+'廃棄物事業経費（歳入）'!B257</f>
        <v>0</v>
      </c>
      <c r="AI257" s="2">
        <v>257</v>
      </c>
    </row>
    <row r="258" spans="34:35" ht="14.25" hidden="1">
      <c r="AH258" s="2">
        <f>+'廃棄物事業経費（歳入）'!B258</f>
        <v>0</v>
      </c>
      <c r="AI258" s="2">
        <v>258</v>
      </c>
    </row>
    <row r="259" spans="34:35" ht="14.25" hidden="1">
      <c r="AH259" s="2">
        <f>+'廃棄物事業経費（歳入）'!B259</f>
        <v>0</v>
      </c>
      <c r="AI259" s="2">
        <v>259</v>
      </c>
    </row>
    <row r="260" spans="34:35" ht="14.25" hidden="1">
      <c r="AH260" s="2">
        <f>+'廃棄物事業経費（歳入）'!B260</f>
        <v>0</v>
      </c>
      <c r="AI260" s="2">
        <v>260</v>
      </c>
    </row>
    <row r="261" spans="34:35" ht="14.25" hidden="1">
      <c r="AH261" s="2">
        <f>+'廃棄物事業経費（歳入）'!B261</f>
        <v>0</v>
      </c>
      <c r="AI261" s="2">
        <v>261</v>
      </c>
    </row>
    <row r="262" spans="34:35" ht="14.25" hidden="1">
      <c r="AH262" s="2">
        <f>+'廃棄物事業経費（歳入）'!B262</f>
        <v>0</v>
      </c>
      <c r="AI262" s="2">
        <v>262</v>
      </c>
    </row>
    <row r="263" spans="34:35" ht="14.25" hidden="1">
      <c r="AH263" s="2">
        <f>+'廃棄物事業経費（歳入）'!B263</f>
        <v>0</v>
      </c>
      <c r="AI263" s="2">
        <v>263</v>
      </c>
    </row>
    <row r="264" spans="34:35" ht="14.25" hidden="1">
      <c r="AH264" s="2">
        <f>+'廃棄物事業経費（歳入）'!B264</f>
        <v>0</v>
      </c>
      <c r="AI264" s="2">
        <v>264</v>
      </c>
    </row>
    <row r="265" spans="34:35" ht="14.25" hidden="1">
      <c r="AH265" s="2">
        <f>+'廃棄物事業経費（歳入）'!B265</f>
        <v>0</v>
      </c>
      <c r="AI265" s="2">
        <v>265</v>
      </c>
    </row>
    <row r="266" spans="34:35" ht="14.25" hidden="1">
      <c r="AH266" s="2">
        <f>+'廃棄物事業経費（歳入）'!B266</f>
        <v>0</v>
      </c>
      <c r="AI266" s="2">
        <v>266</v>
      </c>
    </row>
    <row r="267" spans="34:35" ht="14.25" hidden="1">
      <c r="AH267" s="2">
        <f>+'廃棄物事業経費（歳入）'!B267</f>
        <v>0</v>
      </c>
      <c r="AI267" s="2">
        <v>267</v>
      </c>
    </row>
    <row r="268" spans="34:35" ht="14.25" hidden="1">
      <c r="AH268" s="2">
        <f>+'廃棄物事業経費（歳入）'!B268</f>
        <v>0</v>
      </c>
      <c r="AI268" s="2">
        <v>268</v>
      </c>
    </row>
    <row r="269" spans="34:35" ht="14.25" hidden="1">
      <c r="AH269" s="2">
        <f>+'廃棄物事業経費（歳入）'!B269</f>
        <v>0</v>
      </c>
      <c r="AI269" s="2">
        <v>269</v>
      </c>
    </row>
    <row r="270" spans="34:35" ht="14.25" hidden="1">
      <c r="AH270" s="2">
        <f>+'廃棄物事業経費（歳入）'!B270</f>
        <v>0</v>
      </c>
      <c r="AI270" s="2">
        <v>270</v>
      </c>
    </row>
    <row r="271" spans="34:35" ht="14.25" hidden="1">
      <c r="AH271" s="2">
        <f>+'廃棄物事業経費（歳入）'!B271</f>
        <v>0</v>
      </c>
      <c r="AI271" s="2">
        <v>271</v>
      </c>
    </row>
    <row r="272" spans="34:35" ht="14.25" hidden="1">
      <c r="AH272" s="2">
        <f>+'廃棄物事業経費（歳入）'!B272</f>
        <v>0</v>
      </c>
      <c r="AI272" s="2">
        <v>272</v>
      </c>
    </row>
    <row r="273" spans="34:35" ht="14.25" hidden="1">
      <c r="AH273" s="2">
        <f>+'廃棄物事業経費（歳入）'!B273</f>
        <v>0</v>
      </c>
      <c r="AI273" s="2">
        <v>273</v>
      </c>
    </row>
    <row r="274" spans="34:35" ht="14.25" hidden="1">
      <c r="AH274" s="2">
        <f>+'廃棄物事業経費（歳入）'!B274</f>
        <v>0</v>
      </c>
      <c r="AI274" s="2">
        <v>274</v>
      </c>
    </row>
    <row r="275" spans="34:35" ht="14.25" hidden="1">
      <c r="AH275" s="2">
        <f>+'廃棄物事業経費（歳入）'!B275</f>
        <v>0</v>
      </c>
      <c r="AI275" s="2">
        <v>275</v>
      </c>
    </row>
    <row r="276" spans="34:35" ht="14.25" hidden="1">
      <c r="AH276" s="2">
        <f>+'廃棄物事業経費（歳入）'!B276</f>
        <v>0</v>
      </c>
      <c r="AI276" s="2">
        <v>276</v>
      </c>
    </row>
    <row r="277" spans="34:35" ht="14.25" hidden="1">
      <c r="AH277" s="2">
        <f>+'廃棄物事業経費（歳入）'!B277</f>
        <v>0</v>
      </c>
      <c r="AI277" s="2">
        <v>277</v>
      </c>
    </row>
    <row r="278" spans="34:35" ht="14.25" hidden="1">
      <c r="AH278" s="2">
        <f>+'廃棄物事業経費（歳入）'!B278</f>
        <v>0</v>
      </c>
      <c r="AI278" s="2">
        <v>278</v>
      </c>
    </row>
    <row r="279" spans="34:35" ht="14.25" hidden="1">
      <c r="AH279" s="2">
        <f>+'廃棄物事業経費（歳入）'!B279</f>
        <v>0</v>
      </c>
      <c r="AI279" s="2">
        <v>279</v>
      </c>
    </row>
    <row r="280" spans="34:35" ht="14.25" hidden="1">
      <c r="AH280" s="2">
        <f>+'廃棄物事業経費（歳入）'!B280</f>
        <v>0</v>
      </c>
      <c r="AI280" s="2">
        <v>280</v>
      </c>
    </row>
    <row r="281" spans="34:35" ht="14.25" hidden="1">
      <c r="AH281" s="2">
        <f>+'廃棄物事業経費（歳入）'!B281</f>
        <v>0</v>
      </c>
      <c r="AI281" s="2">
        <v>281</v>
      </c>
    </row>
    <row r="282" spans="34:35" ht="14.25" hidden="1">
      <c r="AH282" s="2">
        <f>+'廃棄物事業経費（歳入）'!B282</f>
        <v>0</v>
      </c>
      <c r="AI282" s="2">
        <v>282</v>
      </c>
    </row>
    <row r="283" spans="34:35" ht="14.25" hidden="1">
      <c r="AH283" s="2">
        <f>+'廃棄物事業経費（歳入）'!B283</f>
        <v>0</v>
      </c>
      <c r="AI283" s="2">
        <v>283</v>
      </c>
    </row>
    <row r="284" spans="34:35" ht="14.25" hidden="1">
      <c r="AH284" s="2">
        <f>+'廃棄物事業経費（歳入）'!B284</f>
        <v>0</v>
      </c>
      <c r="AI284" s="2">
        <v>284</v>
      </c>
    </row>
    <row r="285" spans="34:35" ht="14.25" hidden="1">
      <c r="AH285" s="2">
        <f>+'廃棄物事業経費（歳入）'!B285</f>
        <v>0</v>
      </c>
      <c r="AI285" s="2">
        <v>285</v>
      </c>
    </row>
    <row r="286" spans="34:35" ht="14.25" hidden="1">
      <c r="AH286" s="2">
        <f>+'廃棄物事業経費（歳入）'!B286</f>
        <v>0</v>
      </c>
      <c r="AI286" s="2">
        <v>286</v>
      </c>
    </row>
    <row r="287" spans="34:35" ht="14.25" hidden="1">
      <c r="AH287" s="2">
        <f>+'廃棄物事業経費（歳入）'!B287</f>
        <v>0</v>
      </c>
      <c r="AI287" s="2">
        <v>287</v>
      </c>
    </row>
    <row r="288" spans="34:35" ht="14.25" hidden="1">
      <c r="AH288" s="2">
        <f>+'廃棄物事業経費（歳入）'!B288</f>
        <v>0</v>
      </c>
      <c r="AI288" s="2">
        <v>288</v>
      </c>
    </row>
    <row r="289" spans="34:35" ht="14.25" hidden="1">
      <c r="AH289" s="2">
        <f>+'廃棄物事業経費（歳入）'!B289</f>
        <v>0</v>
      </c>
      <c r="AI289" s="2">
        <v>289</v>
      </c>
    </row>
    <row r="290" spans="34:35" ht="14.25" hidden="1">
      <c r="AH290" s="2">
        <f>+'廃棄物事業経費（歳入）'!B290</f>
        <v>0</v>
      </c>
      <c r="AI290" s="2">
        <v>290</v>
      </c>
    </row>
    <row r="291" spans="34:35" ht="14.25" hidden="1">
      <c r="AH291" s="2">
        <f>+'廃棄物事業経費（歳入）'!B291</f>
        <v>0</v>
      </c>
      <c r="AI291" s="2">
        <v>291</v>
      </c>
    </row>
    <row r="292" spans="34:35" ht="14.25" hidden="1">
      <c r="AH292" s="2">
        <f>+'廃棄物事業経費（歳入）'!B292</f>
        <v>0</v>
      </c>
      <c r="AI292" s="2">
        <v>292</v>
      </c>
    </row>
    <row r="293" spans="34:35" ht="14.25" hidden="1">
      <c r="AH293" s="2">
        <f>+'廃棄物事業経費（歳入）'!B293</f>
        <v>0</v>
      </c>
      <c r="AI293" s="2">
        <v>293</v>
      </c>
    </row>
    <row r="294" spans="34:35" ht="14.25" hidden="1">
      <c r="AH294" s="2">
        <f>+'廃棄物事業経費（歳入）'!B294</f>
        <v>0</v>
      </c>
      <c r="AI294" s="2">
        <v>294</v>
      </c>
    </row>
    <row r="295" spans="34:35" ht="14.25" hidden="1">
      <c r="AH295" s="2">
        <f>+'廃棄物事業経費（歳入）'!B295</f>
        <v>0</v>
      </c>
      <c r="AI295" s="2">
        <v>295</v>
      </c>
    </row>
    <row r="296" spans="34:35" ht="14.25" hidden="1">
      <c r="AH296" s="2">
        <f>+'廃棄物事業経費（歳入）'!B296</f>
        <v>0</v>
      </c>
      <c r="AI296" s="2">
        <v>296</v>
      </c>
    </row>
    <row r="297" spans="34:35" ht="14.25" hidden="1">
      <c r="AH297" s="2">
        <f>+'廃棄物事業経費（歳入）'!B297</f>
        <v>0</v>
      </c>
      <c r="AI297" s="2">
        <v>297</v>
      </c>
    </row>
    <row r="298" spans="34:35" ht="14.25" hidden="1">
      <c r="AH298" s="2">
        <f>+'廃棄物事業経費（歳入）'!B298</f>
        <v>0</v>
      </c>
      <c r="AI298" s="2">
        <v>298</v>
      </c>
    </row>
    <row r="299" spans="34:35" ht="14.25" hidden="1">
      <c r="AH299" s="2">
        <f>+'廃棄物事業経費（歳入）'!B299</f>
        <v>0</v>
      </c>
      <c r="AI299" s="2">
        <v>299</v>
      </c>
    </row>
    <row r="300" spans="34:35" ht="14.25" hidden="1">
      <c r="AH300" s="2">
        <f>+'廃棄物事業経費（歳入）'!B300</f>
        <v>0</v>
      </c>
      <c r="AI300" s="2">
        <v>300</v>
      </c>
    </row>
    <row r="301" spans="34:35" ht="14.25" hidden="1">
      <c r="AH301" s="2">
        <f>+'廃棄物事業経費（歳入）'!B301</f>
        <v>0</v>
      </c>
      <c r="AI301" s="2">
        <v>301</v>
      </c>
    </row>
    <row r="302" spans="34:35" ht="14.25" hidden="1">
      <c r="AH302" s="2">
        <f>+'廃棄物事業経費（歳入）'!B302</f>
        <v>0</v>
      </c>
      <c r="AI302" s="2">
        <v>302</v>
      </c>
    </row>
    <row r="303" spans="34:35" ht="14.25" hidden="1">
      <c r="AH303" s="2">
        <f>+'廃棄物事業経費（歳入）'!B303</f>
        <v>0</v>
      </c>
      <c r="AI303" s="2">
        <v>303</v>
      </c>
    </row>
    <row r="304" spans="34:35" ht="14.25" hidden="1">
      <c r="AH304" s="2">
        <f>+'廃棄物事業経費（歳入）'!B304</f>
        <v>0</v>
      </c>
      <c r="AI304" s="2">
        <v>304</v>
      </c>
    </row>
    <row r="305" spans="34:35" ht="14.25" hidden="1">
      <c r="AH305" s="2">
        <f>+'廃棄物事業経費（歳入）'!B305</f>
        <v>0</v>
      </c>
      <c r="AI305" s="2">
        <v>305</v>
      </c>
    </row>
    <row r="306" spans="34:35" ht="14.25" hidden="1">
      <c r="AH306" s="2">
        <f>+'廃棄物事業経費（歳入）'!B306</f>
        <v>0</v>
      </c>
      <c r="AI306" s="2">
        <v>306</v>
      </c>
    </row>
    <row r="307" spans="34:35" ht="14.25" hidden="1">
      <c r="AH307" s="2">
        <f>+'廃棄物事業経費（歳入）'!B307</f>
        <v>0</v>
      </c>
      <c r="AI307" s="2">
        <v>307</v>
      </c>
    </row>
    <row r="308" spans="34:35" ht="14.25" hidden="1">
      <c r="AH308" s="2">
        <f>+'廃棄物事業経費（歳入）'!B308</f>
        <v>0</v>
      </c>
      <c r="AI308" s="2">
        <v>308</v>
      </c>
    </row>
    <row r="309" spans="34:35" ht="14.25" hidden="1">
      <c r="AH309" s="2">
        <f>+'廃棄物事業経費（歳入）'!B309</f>
        <v>0</v>
      </c>
      <c r="AI309" s="2">
        <v>309</v>
      </c>
    </row>
    <row r="310" spans="34:35" ht="14.25" hidden="1">
      <c r="AH310" s="2">
        <f>+'廃棄物事業経費（歳入）'!B310</f>
        <v>0</v>
      </c>
      <c r="AI310" s="2">
        <v>310</v>
      </c>
    </row>
    <row r="311" spans="34:35" ht="14.25" hidden="1">
      <c r="AH311" s="2">
        <f>+'廃棄物事業経費（歳入）'!B311</f>
        <v>0</v>
      </c>
      <c r="AI311" s="2">
        <v>311</v>
      </c>
    </row>
    <row r="312" spans="34:35" ht="14.25" hidden="1">
      <c r="AH312" s="2">
        <f>+'廃棄物事業経費（歳入）'!B312</f>
        <v>0</v>
      </c>
      <c r="AI312" s="2">
        <v>312</v>
      </c>
    </row>
    <row r="313" spans="34:35" ht="14.25" hidden="1">
      <c r="AH313" s="2">
        <f>+'廃棄物事業経費（歳入）'!B313</f>
        <v>0</v>
      </c>
      <c r="AI313" s="2">
        <v>313</v>
      </c>
    </row>
    <row r="314" spans="34:35" ht="14.25" hidden="1">
      <c r="AH314" s="2">
        <f>+'廃棄物事業経費（歳入）'!B314</f>
        <v>0</v>
      </c>
      <c r="AI314" s="2">
        <v>314</v>
      </c>
    </row>
    <row r="315" spans="34:35" ht="14.25" hidden="1">
      <c r="AH315" s="2">
        <f>+'廃棄物事業経費（歳入）'!B315</f>
        <v>0</v>
      </c>
      <c r="AI315" s="2">
        <v>315</v>
      </c>
    </row>
    <row r="316" spans="34:35" ht="14.25" hidden="1">
      <c r="AH316" s="2">
        <f>+'廃棄物事業経費（歳入）'!B316</f>
        <v>0</v>
      </c>
      <c r="AI316" s="2">
        <v>316</v>
      </c>
    </row>
    <row r="317" spans="34:35" ht="14.25" hidden="1">
      <c r="AH317" s="2">
        <f>+'廃棄物事業経費（歳入）'!B317</f>
        <v>0</v>
      </c>
      <c r="AI317" s="2">
        <v>317</v>
      </c>
    </row>
    <row r="318" spans="34:35" ht="14.25" hidden="1">
      <c r="AH318" s="2">
        <f>+'廃棄物事業経費（歳入）'!B318</f>
        <v>0</v>
      </c>
      <c r="AI318" s="2">
        <v>318</v>
      </c>
    </row>
    <row r="319" spans="34:35" ht="14.25" hidden="1">
      <c r="AH319" s="2">
        <f>+'廃棄物事業経費（歳入）'!B319</f>
        <v>0</v>
      </c>
      <c r="AI319" s="2">
        <v>319</v>
      </c>
    </row>
    <row r="320" spans="34:35" ht="14.25" hidden="1">
      <c r="AH320" s="2">
        <f>+'廃棄物事業経費（歳入）'!B320</f>
        <v>0</v>
      </c>
      <c r="AI320" s="2">
        <v>320</v>
      </c>
    </row>
    <row r="321" spans="34:35" ht="14.25" hidden="1">
      <c r="AH321" s="2">
        <f>+'廃棄物事業経費（歳入）'!B321</f>
        <v>0</v>
      </c>
      <c r="AI321" s="2">
        <v>321</v>
      </c>
    </row>
    <row r="322" spans="34:35" ht="14.25" hidden="1">
      <c r="AH322" s="2">
        <f>+'廃棄物事業経費（歳入）'!B322</f>
        <v>0</v>
      </c>
      <c r="AI322" s="2">
        <v>322</v>
      </c>
    </row>
    <row r="323" spans="34:35" ht="14.25" hidden="1">
      <c r="AH323" s="2">
        <f>+'廃棄物事業経費（歳入）'!B323</f>
        <v>0</v>
      </c>
      <c r="AI323" s="2">
        <v>323</v>
      </c>
    </row>
    <row r="324" spans="34:35" ht="14.25" hidden="1">
      <c r="AH324" s="2">
        <f>+'廃棄物事業経費（歳入）'!B324</f>
        <v>0</v>
      </c>
      <c r="AI324" s="2">
        <v>324</v>
      </c>
    </row>
    <row r="325" spans="34:35" ht="14.25" hidden="1">
      <c r="AH325" s="2">
        <f>+'廃棄物事業経費（歳入）'!B325</f>
        <v>0</v>
      </c>
      <c r="AI325" s="2">
        <v>325</v>
      </c>
    </row>
    <row r="326" spans="34:35" ht="14.25" hidden="1">
      <c r="AH326" s="2">
        <f>+'廃棄物事業経費（歳入）'!B326</f>
        <v>0</v>
      </c>
      <c r="AI326" s="2">
        <v>326</v>
      </c>
    </row>
    <row r="327" spans="34:35" ht="14.25" hidden="1">
      <c r="AH327" s="2">
        <f>+'廃棄物事業経費（歳入）'!B327</f>
        <v>0</v>
      </c>
      <c r="AI327" s="2">
        <v>327</v>
      </c>
    </row>
    <row r="328" spans="34:35" ht="14.25" hidden="1">
      <c r="AH328" s="2">
        <f>+'廃棄物事業経費（歳入）'!B328</f>
        <v>0</v>
      </c>
      <c r="AI328" s="2">
        <v>328</v>
      </c>
    </row>
    <row r="329" spans="34:35" ht="14.25" hidden="1">
      <c r="AH329" s="2">
        <f>+'廃棄物事業経費（歳入）'!B329</f>
        <v>0</v>
      </c>
      <c r="AI329" s="2">
        <v>329</v>
      </c>
    </row>
    <row r="330" spans="34:35" ht="14.25" hidden="1">
      <c r="AH330" s="2">
        <f>+'廃棄物事業経費（歳入）'!B330</f>
        <v>0</v>
      </c>
      <c r="AI330" s="2">
        <v>330</v>
      </c>
    </row>
    <row r="331" spans="34:35" ht="14.25" hidden="1">
      <c r="AH331" s="2">
        <f>+'廃棄物事業経費（歳入）'!B331</f>
        <v>0</v>
      </c>
      <c r="AI331" s="2">
        <v>331</v>
      </c>
    </row>
    <row r="332" spans="34:35" ht="14.25" hidden="1">
      <c r="AH332" s="2">
        <f>+'廃棄物事業経費（歳入）'!B332</f>
        <v>0</v>
      </c>
      <c r="AI332" s="2">
        <v>332</v>
      </c>
    </row>
    <row r="333" spans="34:35" ht="14.25" hidden="1">
      <c r="AH333" s="2">
        <f>+'廃棄物事業経費（歳入）'!B333</f>
        <v>0</v>
      </c>
      <c r="AI333" s="2">
        <v>333</v>
      </c>
    </row>
    <row r="334" spans="34:35" ht="14.25" hidden="1">
      <c r="AH334" s="2">
        <f>+'廃棄物事業経費（歳入）'!B334</f>
        <v>0</v>
      </c>
      <c r="AI334" s="2">
        <v>334</v>
      </c>
    </row>
    <row r="335" spans="34:35" ht="14.25" hidden="1">
      <c r="AH335" s="2">
        <f>+'廃棄物事業経費（歳入）'!B335</f>
        <v>0</v>
      </c>
      <c r="AI335" s="2">
        <v>335</v>
      </c>
    </row>
    <row r="336" spans="34:35" ht="14.25" hidden="1">
      <c r="AH336" s="2">
        <f>+'廃棄物事業経費（歳入）'!B336</f>
        <v>0</v>
      </c>
      <c r="AI336" s="2">
        <v>336</v>
      </c>
    </row>
    <row r="337" spans="34:35" ht="14.25" hidden="1">
      <c r="AH337" s="2">
        <f>+'廃棄物事業経費（歳入）'!B337</f>
        <v>0</v>
      </c>
      <c r="AI337" s="2">
        <v>337</v>
      </c>
    </row>
    <row r="338" spans="34:35" ht="14.25" hidden="1">
      <c r="AH338" s="2">
        <f>+'廃棄物事業経費（歳入）'!B338</f>
        <v>0</v>
      </c>
      <c r="AI338" s="2">
        <v>338</v>
      </c>
    </row>
    <row r="339" spans="34:35" ht="14.25" hidden="1">
      <c r="AH339" s="2">
        <f>+'廃棄物事業経費（歳入）'!B339</f>
        <v>0</v>
      </c>
      <c r="AI339" s="2">
        <v>339</v>
      </c>
    </row>
    <row r="340" spans="34:35" ht="14.25" hidden="1">
      <c r="AH340" s="2">
        <f>+'廃棄物事業経費（歳入）'!B340</f>
        <v>0</v>
      </c>
      <c r="AI340" s="2">
        <v>340</v>
      </c>
    </row>
    <row r="341" spans="34:35" ht="14.25" hidden="1">
      <c r="AH341" s="2">
        <f>+'廃棄物事業経費（歳入）'!B341</f>
        <v>0</v>
      </c>
      <c r="AI341" s="2">
        <v>341</v>
      </c>
    </row>
    <row r="342" spans="34:35" ht="14.25" hidden="1">
      <c r="AH342" s="2">
        <f>+'廃棄物事業経費（歳入）'!B342</f>
        <v>0</v>
      </c>
      <c r="AI342" s="2">
        <v>342</v>
      </c>
    </row>
    <row r="343" spans="34:35" ht="14.25" hidden="1">
      <c r="AH343" s="2">
        <f>+'廃棄物事業経費（歳入）'!B343</f>
        <v>0</v>
      </c>
      <c r="AI343" s="2">
        <v>343</v>
      </c>
    </row>
    <row r="344" spans="34:35" ht="14.25" hidden="1">
      <c r="AH344" s="2">
        <f>+'廃棄物事業経費（歳入）'!B344</f>
        <v>0</v>
      </c>
      <c r="AI344" s="2">
        <v>344</v>
      </c>
    </row>
    <row r="345" spans="34:35" ht="14.25" hidden="1">
      <c r="AH345" s="2">
        <f>+'廃棄物事業経費（歳入）'!B345</f>
        <v>0</v>
      </c>
      <c r="AI345" s="2">
        <v>345</v>
      </c>
    </row>
    <row r="346" spans="34:35" ht="14.25" hidden="1">
      <c r="AH346" s="2">
        <f>+'廃棄物事業経費（歳入）'!B346</f>
        <v>0</v>
      </c>
      <c r="AI346" s="2">
        <v>346</v>
      </c>
    </row>
    <row r="347" spans="34:35" ht="14.25" hidden="1">
      <c r="AH347" s="2">
        <f>+'廃棄物事業経費（歳入）'!B347</f>
        <v>0</v>
      </c>
      <c r="AI347" s="2">
        <v>347</v>
      </c>
    </row>
    <row r="348" spans="34:35" ht="14.25" hidden="1">
      <c r="AH348" s="2">
        <f>+'廃棄物事業経費（歳入）'!B348</f>
        <v>0</v>
      </c>
      <c r="AI348" s="2">
        <v>348</v>
      </c>
    </row>
    <row r="349" spans="34:35" ht="14.25" hidden="1">
      <c r="AH349" s="2">
        <f>+'廃棄物事業経費（歳入）'!B349</f>
        <v>0</v>
      </c>
      <c r="AI349" s="2">
        <v>349</v>
      </c>
    </row>
    <row r="350" spans="34:35" ht="14.25" hidden="1">
      <c r="AH350" s="2">
        <f>+'廃棄物事業経費（歳入）'!B350</f>
        <v>0</v>
      </c>
      <c r="AI350" s="2">
        <v>350</v>
      </c>
    </row>
    <row r="351" spans="34:35" ht="14.25" hidden="1">
      <c r="AH351" s="2">
        <f>+'廃棄物事業経費（歳入）'!B351</f>
        <v>0</v>
      </c>
      <c r="AI351" s="2">
        <v>351</v>
      </c>
    </row>
    <row r="352" spans="34:35" ht="14.25" hidden="1">
      <c r="AH352" s="2">
        <f>+'廃棄物事業経費（歳入）'!B352</f>
        <v>0</v>
      </c>
      <c r="AI352" s="2">
        <v>352</v>
      </c>
    </row>
    <row r="353" spans="34:35" ht="14.25" hidden="1">
      <c r="AH353" s="2">
        <f>+'廃棄物事業経費（歳入）'!B353</f>
        <v>0</v>
      </c>
      <c r="AI353" s="2">
        <v>353</v>
      </c>
    </row>
    <row r="354" spans="34:35" ht="14.25" hidden="1">
      <c r="AH354" s="2">
        <f>+'廃棄物事業経費（歳入）'!B354</f>
        <v>0</v>
      </c>
      <c r="AI354" s="2">
        <v>354</v>
      </c>
    </row>
    <row r="355" spans="34:35" ht="14.25" hidden="1">
      <c r="AH355" s="2">
        <f>+'廃棄物事業経費（歳入）'!B355</f>
        <v>0</v>
      </c>
      <c r="AI355" s="2">
        <v>355</v>
      </c>
    </row>
    <row r="356" spans="34:35" ht="14.25" hidden="1">
      <c r="AH356" s="2">
        <f>+'廃棄物事業経費（歳入）'!B356</f>
        <v>0</v>
      </c>
      <c r="AI356" s="2">
        <v>356</v>
      </c>
    </row>
    <row r="357" spans="34:35" ht="14.25" hidden="1">
      <c r="AH357" s="2">
        <f>+'廃棄物事業経費（歳入）'!B357</f>
        <v>0</v>
      </c>
      <c r="AI357" s="2">
        <v>357</v>
      </c>
    </row>
    <row r="358" spans="34:35" ht="14.25" hidden="1">
      <c r="AH358" s="2">
        <f>+'廃棄物事業経費（歳入）'!B358</f>
        <v>0</v>
      </c>
      <c r="AI358" s="2">
        <v>358</v>
      </c>
    </row>
    <row r="359" spans="34:35" ht="14.25" hidden="1">
      <c r="AH359" s="2">
        <f>+'廃棄物事業経費（歳入）'!B359</f>
        <v>0</v>
      </c>
      <c r="AI359" s="2">
        <v>359</v>
      </c>
    </row>
    <row r="360" spans="34:35" ht="14.25" hidden="1">
      <c r="AH360" s="2">
        <f>+'廃棄物事業経費（歳入）'!B360</f>
        <v>0</v>
      </c>
      <c r="AI360" s="2">
        <v>360</v>
      </c>
    </row>
    <row r="361" spans="34:35" ht="14.25" hidden="1">
      <c r="AH361" s="2">
        <f>+'廃棄物事業経費（歳入）'!B361</f>
        <v>0</v>
      </c>
      <c r="AI361" s="2">
        <v>361</v>
      </c>
    </row>
    <row r="362" spans="34:35" ht="14.25" hidden="1">
      <c r="AH362" s="2">
        <f>+'廃棄物事業経費（歳入）'!B362</f>
        <v>0</v>
      </c>
      <c r="AI362" s="2">
        <v>362</v>
      </c>
    </row>
    <row r="363" spans="34:35" ht="14.25" hidden="1">
      <c r="AH363" s="2">
        <f>+'廃棄物事業経費（歳入）'!B363</f>
        <v>0</v>
      </c>
      <c r="AI363" s="2">
        <v>363</v>
      </c>
    </row>
    <row r="364" spans="34:35" ht="14.25" hidden="1">
      <c r="AH364" s="2">
        <f>+'廃棄物事業経費（歳入）'!B364</f>
        <v>0</v>
      </c>
      <c r="AI364" s="2">
        <v>364</v>
      </c>
    </row>
    <row r="365" spans="34:35" ht="14.25" hidden="1">
      <c r="AH365" s="2">
        <f>+'廃棄物事業経費（歳入）'!B365</f>
        <v>0</v>
      </c>
      <c r="AI365" s="2">
        <v>365</v>
      </c>
    </row>
    <row r="366" spans="34:35" ht="14.25" hidden="1">
      <c r="AH366" s="2">
        <f>+'廃棄物事業経費（歳入）'!B366</f>
        <v>0</v>
      </c>
      <c r="AI366" s="2">
        <v>366</v>
      </c>
    </row>
    <row r="367" spans="34:35" ht="14.25" hidden="1">
      <c r="AH367" s="2">
        <f>+'廃棄物事業経費（歳入）'!B367</f>
        <v>0</v>
      </c>
      <c r="AI367" s="2">
        <v>367</v>
      </c>
    </row>
    <row r="368" spans="34:35" ht="14.25" hidden="1">
      <c r="AH368" s="2">
        <f>+'廃棄物事業経費（歳入）'!B368</f>
        <v>0</v>
      </c>
      <c r="AI368" s="2">
        <v>368</v>
      </c>
    </row>
    <row r="369" spans="34:35" ht="14.25" hidden="1">
      <c r="AH369" s="2">
        <f>+'廃棄物事業経費（歳入）'!B369</f>
        <v>0</v>
      </c>
      <c r="AI369" s="2">
        <v>369</v>
      </c>
    </row>
    <row r="370" spans="34:35" ht="14.25" hidden="1">
      <c r="AH370" s="2">
        <f>+'廃棄物事業経費（歳入）'!B370</f>
        <v>0</v>
      </c>
      <c r="AI370" s="2">
        <v>370</v>
      </c>
    </row>
    <row r="371" spans="34:35" ht="14.25" hidden="1">
      <c r="AH371" s="2">
        <f>+'廃棄物事業経費（歳入）'!B371</f>
        <v>0</v>
      </c>
      <c r="AI371" s="2">
        <v>371</v>
      </c>
    </row>
    <row r="372" spans="34:35" ht="14.25" hidden="1">
      <c r="AH372" s="2">
        <f>+'廃棄物事業経費（歳入）'!B372</f>
        <v>0</v>
      </c>
      <c r="AI372" s="2">
        <v>372</v>
      </c>
    </row>
    <row r="373" spans="34:35" ht="14.25" hidden="1">
      <c r="AH373" s="2">
        <f>+'廃棄物事業経費（歳入）'!B373</f>
        <v>0</v>
      </c>
      <c r="AI373" s="2">
        <v>373</v>
      </c>
    </row>
    <row r="374" spans="34:35" ht="14.25" hidden="1">
      <c r="AH374" s="2">
        <f>+'廃棄物事業経費（歳入）'!B374</f>
        <v>0</v>
      </c>
      <c r="AI374" s="2">
        <v>374</v>
      </c>
    </row>
    <row r="375" spans="34:35" ht="14.25" hidden="1">
      <c r="AH375" s="2">
        <f>+'廃棄物事業経費（歳入）'!B375</f>
        <v>0</v>
      </c>
      <c r="AI375" s="2">
        <v>375</v>
      </c>
    </row>
    <row r="376" spans="34:35" ht="14.25" hidden="1">
      <c r="AH376" s="2">
        <f>+'廃棄物事業経費（歳入）'!B376</f>
        <v>0</v>
      </c>
      <c r="AI376" s="2">
        <v>376</v>
      </c>
    </row>
    <row r="377" spans="34:35" ht="14.25" hidden="1">
      <c r="AH377" s="2">
        <f>+'廃棄物事業経費（歳入）'!B377</f>
        <v>0</v>
      </c>
      <c r="AI377" s="2">
        <v>377</v>
      </c>
    </row>
    <row r="378" spans="34:35" ht="14.25" hidden="1">
      <c r="AH378" s="2">
        <f>+'廃棄物事業経費（歳入）'!B378</f>
        <v>0</v>
      </c>
      <c r="AI378" s="2">
        <v>378</v>
      </c>
    </row>
    <row r="379" spans="34:35" ht="14.25" hidden="1">
      <c r="AH379" s="2">
        <f>+'廃棄物事業経費（歳入）'!B379</f>
        <v>0</v>
      </c>
      <c r="AI379" s="2">
        <v>379</v>
      </c>
    </row>
    <row r="380" spans="34:35" ht="14.25" hidden="1">
      <c r="AH380" s="2">
        <f>+'廃棄物事業経費（歳入）'!B380</f>
        <v>0</v>
      </c>
      <c r="AI380" s="2">
        <v>380</v>
      </c>
    </row>
    <row r="381" spans="34:35" ht="14.25" hidden="1">
      <c r="AH381" s="2">
        <f>+'廃棄物事業経費（歳入）'!B381</f>
        <v>0</v>
      </c>
      <c r="AI381" s="2">
        <v>381</v>
      </c>
    </row>
    <row r="382" spans="34:35" ht="14.25" hidden="1">
      <c r="AH382" s="2">
        <f>+'廃棄物事業経費（歳入）'!B382</f>
        <v>0</v>
      </c>
      <c r="AI382" s="2">
        <v>382</v>
      </c>
    </row>
    <row r="383" spans="34:35" ht="14.25" hidden="1">
      <c r="AH383" s="2">
        <f>+'廃棄物事業経費（歳入）'!B383</f>
        <v>0</v>
      </c>
      <c r="AI383" s="2">
        <v>383</v>
      </c>
    </row>
    <row r="384" spans="34:35" ht="14.25" hidden="1">
      <c r="AH384" s="2">
        <f>+'廃棄物事業経費（歳入）'!B384</f>
        <v>0</v>
      </c>
      <c r="AI384" s="2">
        <v>384</v>
      </c>
    </row>
    <row r="385" spans="34:35" ht="14.25" hidden="1">
      <c r="AH385" s="2">
        <f>+'廃棄物事業経費（歳入）'!B385</f>
        <v>0</v>
      </c>
      <c r="AI385" s="2">
        <v>385</v>
      </c>
    </row>
    <row r="386" spans="34:35" ht="14.25" hidden="1">
      <c r="AH386" s="2">
        <f>+'廃棄物事業経費（歳入）'!B386</f>
        <v>0</v>
      </c>
      <c r="AI386" s="2">
        <v>386</v>
      </c>
    </row>
    <row r="387" spans="34:35" ht="14.25" hidden="1">
      <c r="AH387" s="2">
        <f>+'廃棄物事業経費（歳入）'!B387</f>
        <v>0</v>
      </c>
      <c r="AI387" s="2">
        <v>387</v>
      </c>
    </row>
    <row r="388" spans="34:35" ht="14.25" hidden="1">
      <c r="AH388" s="2">
        <f>+'廃棄物事業経費（歳入）'!B388</f>
        <v>0</v>
      </c>
      <c r="AI388" s="2">
        <v>388</v>
      </c>
    </row>
    <row r="389" spans="34:35" ht="14.25" hidden="1">
      <c r="AH389" s="2">
        <f>+'廃棄物事業経費（歳入）'!B389</f>
        <v>0</v>
      </c>
      <c r="AI389" s="2">
        <v>389</v>
      </c>
    </row>
    <row r="390" spans="34:35" ht="14.25" hidden="1">
      <c r="AH390" s="2">
        <f>+'廃棄物事業経費（歳入）'!B390</f>
        <v>0</v>
      </c>
      <c r="AI390" s="2">
        <v>390</v>
      </c>
    </row>
    <row r="391" spans="34:35" ht="14.25" hidden="1">
      <c r="AH391" s="2">
        <f>+'廃棄物事業経費（歳入）'!B391</f>
        <v>0</v>
      </c>
      <c r="AI391" s="2">
        <v>391</v>
      </c>
    </row>
    <row r="392" spans="34:35" ht="14.25" hidden="1">
      <c r="AH392" s="2">
        <f>+'廃棄物事業経費（歳入）'!B392</f>
        <v>0</v>
      </c>
      <c r="AI392" s="2">
        <v>392</v>
      </c>
    </row>
    <row r="393" spans="34:35" ht="14.25" hidden="1">
      <c r="AH393" s="2">
        <f>+'廃棄物事業経費（歳入）'!B393</f>
        <v>0</v>
      </c>
      <c r="AI393" s="2">
        <v>393</v>
      </c>
    </row>
    <row r="394" spans="34:35" ht="14.25" hidden="1">
      <c r="AH394" s="2">
        <f>+'廃棄物事業経費（歳入）'!B394</f>
        <v>0</v>
      </c>
      <c r="AI394" s="2">
        <v>394</v>
      </c>
    </row>
    <row r="395" spans="34:35" ht="14.25" hidden="1">
      <c r="AH395" s="2">
        <f>+'廃棄物事業経費（歳入）'!B395</f>
        <v>0</v>
      </c>
      <c r="AI395" s="2">
        <v>395</v>
      </c>
    </row>
    <row r="396" spans="34:35" ht="14.25" hidden="1">
      <c r="AH396" s="2">
        <f>+'廃棄物事業経費（歳入）'!B396</f>
        <v>0</v>
      </c>
      <c r="AI396" s="2">
        <v>396</v>
      </c>
    </row>
    <row r="397" spans="34:35" ht="14.25" hidden="1">
      <c r="AH397" s="2">
        <f>+'廃棄物事業経費（歳入）'!B397</f>
        <v>0</v>
      </c>
      <c r="AI397" s="2">
        <v>397</v>
      </c>
    </row>
    <row r="398" spans="34:35" ht="14.25" hidden="1">
      <c r="AH398" s="2">
        <f>+'廃棄物事業経費（歳入）'!B398</f>
        <v>0</v>
      </c>
      <c r="AI398" s="2">
        <v>398</v>
      </c>
    </row>
    <row r="399" spans="34:35" ht="14.25" hidden="1">
      <c r="AH399" s="2">
        <f>+'廃棄物事業経費（歳入）'!B399</f>
        <v>0</v>
      </c>
      <c r="AI399" s="2">
        <v>399</v>
      </c>
    </row>
    <row r="400" spans="34:35" ht="14.25" hidden="1">
      <c r="AH400" s="2">
        <f>+'廃棄物事業経費（歳入）'!B400</f>
        <v>0</v>
      </c>
      <c r="AI400" s="2">
        <v>400</v>
      </c>
    </row>
    <row r="401" spans="34:35" ht="14.25" hidden="1">
      <c r="AH401" s="2">
        <f>+'廃棄物事業経費（歳入）'!B401</f>
        <v>0</v>
      </c>
      <c r="AI401" s="2">
        <v>401</v>
      </c>
    </row>
    <row r="402" spans="34:35" ht="14.25" hidden="1">
      <c r="AH402" s="2">
        <f>+'廃棄物事業経費（歳入）'!B402</f>
        <v>0</v>
      </c>
      <c r="AI402" s="2">
        <v>402</v>
      </c>
    </row>
    <row r="403" spans="34:35" ht="14.25" hidden="1">
      <c r="AH403" s="2">
        <f>+'廃棄物事業経費（歳入）'!B403</f>
        <v>0</v>
      </c>
      <c r="AI403" s="2">
        <v>403</v>
      </c>
    </row>
    <row r="404" spans="34:35" ht="14.25" hidden="1">
      <c r="AH404" s="2">
        <f>+'廃棄物事業経費（歳入）'!B404</f>
        <v>0</v>
      </c>
      <c r="AI404" s="2">
        <v>404</v>
      </c>
    </row>
    <row r="405" spans="34:35" ht="14.25" hidden="1">
      <c r="AH405" s="2">
        <f>+'廃棄物事業経費（歳入）'!B405</f>
        <v>0</v>
      </c>
      <c r="AI405" s="2">
        <v>405</v>
      </c>
    </row>
    <row r="406" spans="34:35" ht="14.25" hidden="1">
      <c r="AH406" s="2">
        <f>+'廃棄物事業経費（歳入）'!B406</f>
        <v>0</v>
      </c>
      <c r="AI406" s="2">
        <v>406</v>
      </c>
    </row>
    <row r="407" spans="34:35" ht="14.25" hidden="1">
      <c r="AH407" s="2">
        <f>+'廃棄物事業経費（歳入）'!B407</f>
        <v>0</v>
      </c>
      <c r="AI407" s="2">
        <v>407</v>
      </c>
    </row>
    <row r="408" spans="34:35" ht="14.25" hidden="1">
      <c r="AH408" s="2">
        <f>+'廃棄物事業経費（歳入）'!B408</f>
        <v>0</v>
      </c>
      <c r="AI408" s="2">
        <v>408</v>
      </c>
    </row>
    <row r="409" spans="34:35" ht="14.25" hidden="1">
      <c r="AH409" s="2">
        <f>+'廃棄物事業経費（歳入）'!B409</f>
        <v>0</v>
      </c>
      <c r="AI409" s="2">
        <v>409</v>
      </c>
    </row>
    <row r="410" spans="34:35" ht="14.25" hidden="1">
      <c r="AH410" s="2">
        <f>+'廃棄物事業経費（歳入）'!B410</f>
        <v>0</v>
      </c>
      <c r="AI410" s="2">
        <v>410</v>
      </c>
    </row>
    <row r="411" spans="34:35" ht="14.25" hidden="1">
      <c r="AH411" s="2">
        <f>+'廃棄物事業経費（歳入）'!B411</f>
        <v>0</v>
      </c>
      <c r="AI411" s="2">
        <v>411</v>
      </c>
    </row>
    <row r="412" spans="34:35" ht="14.25" hidden="1">
      <c r="AH412" s="2">
        <f>+'廃棄物事業経費（歳入）'!B412</f>
        <v>0</v>
      </c>
      <c r="AI412" s="2">
        <v>412</v>
      </c>
    </row>
    <row r="413" spans="34:35" ht="14.25" hidden="1">
      <c r="AH413" s="2">
        <f>+'廃棄物事業経費（歳入）'!B413</f>
        <v>0</v>
      </c>
      <c r="AI413" s="2">
        <v>413</v>
      </c>
    </row>
    <row r="414" spans="34:35" ht="14.25" hidden="1">
      <c r="AH414" s="2">
        <f>+'廃棄物事業経費（歳入）'!B414</f>
        <v>0</v>
      </c>
      <c r="AI414" s="2">
        <v>414</v>
      </c>
    </row>
    <row r="415" spans="34:35" ht="14.25" hidden="1">
      <c r="AH415" s="2">
        <f>+'廃棄物事業経費（歳入）'!B415</f>
        <v>0</v>
      </c>
      <c r="AI415" s="2">
        <v>415</v>
      </c>
    </row>
    <row r="416" spans="34:35" ht="14.25" hidden="1">
      <c r="AH416" s="2">
        <f>+'廃棄物事業経費（歳入）'!B416</f>
        <v>0</v>
      </c>
      <c r="AI416" s="2">
        <v>416</v>
      </c>
    </row>
    <row r="417" spans="34:35" ht="14.25" hidden="1">
      <c r="AH417" s="2">
        <f>+'廃棄物事業経費（歳入）'!B417</f>
        <v>0</v>
      </c>
      <c r="AI417" s="2">
        <v>417</v>
      </c>
    </row>
    <row r="418" spans="34:35" ht="14.25" hidden="1">
      <c r="AH418" s="2">
        <f>+'廃棄物事業経費（歳入）'!B418</f>
        <v>0</v>
      </c>
      <c r="AI418" s="2">
        <v>418</v>
      </c>
    </row>
    <row r="419" spans="34:35" ht="14.25" hidden="1">
      <c r="AH419" s="2">
        <f>+'廃棄物事業経費（歳入）'!B419</f>
        <v>0</v>
      </c>
      <c r="AI419" s="2">
        <v>419</v>
      </c>
    </row>
    <row r="420" spans="34:35" ht="14.25" hidden="1">
      <c r="AH420" s="2">
        <f>+'廃棄物事業経費（歳入）'!B420</f>
        <v>0</v>
      </c>
      <c r="AI420" s="2">
        <v>420</v>
      </c>
    </row>
    <row r="421" spans="34:35" ht="14.25" hidden="1">
      <c r="AH421" s="2">
        <f>+'廃棄物事業経費（歳入）'!B421</f>
        <v>0</v>
      </c>
      <c r="AI421" s="2">
        <v>421</v>
      </c>
    </row>
    <row r="422" spans="34:35" ht="14.25" hidden="1">
      <c r="AH422" s="2">
        <f>+'廃棄物事業経費（歳入）'!B422</f>
        <v>0</v>
      </c>
      <c r="AI422" s="2">
        <v>422</v>
      </c>
    </row>
    <row r="423" spans="34:35" ht="14.25" hidden="1">
      <c r="AH423" s="2">
        <f>+'廃棄物事業経費（歳入）'!B423</f>
        <v>0</v>
      </c>
      <c r="AI423" s="2">
        <v>423</v>
      </c>
    </row>
    <row r="424" spans="34:35" ht="14.25" hidden="1">
      <c r="AH424" s="2">
        <f>+'廃棄物事業経費（歳入）'!B424</f>
        <v>0</v>
      </c>
      <c r="AI424" s="2">
        <v>424</v>
      </c>
    </row>
    <row r="425" spans="34:35" ht="14.25" hidden="1">
      <c r="AH425" s="2">
        <f>+'廃棄物事業経費（歳入）'!B425</f>
        <v>0</v>
      </c>
      <c r="AI425" s="2">
        <v>425</v>
      </c>
    </row>
    <row r="426" spans="34:35" ht="14.25" hidden="1">
      <c r="AH426" s="2">
        <f>+'廃棄物事業経費（歳入）'!B426</f>
        <v>0</v>
      </c>
      <c r="AI426" s="2">
        <v>426</v>
      </c>
    </row>
    <row r="427" spans="34:35" ht="14.25" hidden="1">
      <c r="AH427" s="2">
        <f>+'廃棄物事業経費（歳入）'!B427</f>
        <v>0</v>
      </c>
      <c r="AI427" s="2">
        <v>427</v>
      </c>
    </row>
    <row r="428" spans="34:35" ht="14.25" hidden="1">
      <c r="AH428" s="2">
        <f>+'廃棄物事業経費（歳入）'!B428</f>
        <v>0</v>
      </c>
      <c r="AI428" s="2">
        <v>428</v>
      </c>
    </row>
    <row r="429" spans="34:35" ht="14.25" hidden="1">
      <c r="AH429" s="2">
        <f>+'廃棄物事業経費（歳入）'!B429</f>
        <v>0</v>
      </c>
      <c r="AI429" s="2">
        <v>429</v>
      </c>
    </row>
    <row r="430" spans="34:35" ht="14.25" hidden="1">
      <c r="AH430" s="2">
        <f>+'廃棄物事業経費（歳入）'!B430</f>
        <v>0</v>
      </c>
      <c r="AI430" s="2">
        <v>430</v>
      </c>
    </row>
    <row r="431" spans="34:35" ht="14.25" hidden="1">
      <c r="AH431" s="2">
        <f>+'廃棄物事業経費（歳入）'!B431</f>
        <v>0</v>
      </c>
      <c r="AI431" s="2">
        <v>431</v>
      </c>
    </row>
    <row r="432" spans="34:35" ht="14.25" hidden="1">
      <c r="AH432" s="2">
        <f>+'廃棄物事業経費（歳入）'!B432</f>
        <v>0</v>
      </c>
      <c r="AI432" s="2">
        <v>432</v>
      </c>
    </row>
    <row r="433" spans="34:35" ht="14.25" hidden="1">
      <c r="AH433" s="2">
        <f>+'廃棄物事業経費（歳入）'!B433</f>
        <v>0</v>
      </c>
      <c r="AI433" s="2">
        <v>433</v>
      </c>
    </row>
    <row r="434" spans="34:35" ht="14.25" hidden="1">
      <c r="AH434" s="2">
        <f>+'廃棄物事業経費（歳入）'!B434</f>
        <v>0</v>
      </c>
      <c r="AI434" s="2">
        <v>434</v>
      </c>
    </row>
    <row r="435" spans="34:35" ht="14.25" hidden="1">
      <c r="AH435" s="2">
        <f>+'廃棄物事業経費（歳入）'!B435</f>
        <v>0</v>
      </c>
      <c r="AI435" s="2">
        <v>435</v>
      </c>
    </row>
    <row r="436" spans="34:35" ht="14.25" hidden="1">
      <c r="AH436" s="2">
        <f>+'廃棄物事業経費（歳入）'!B436</f>
        <v>0</v>
      </c>
      <c r="AI436" s="2">
        <v>436</v>
      </c>
    </row>
    <row r="437" spans="34:35" ht="14.25" hidden="1">
      <c r="AH437" s="2">
        <f>+'廃棄物事業経費（歳入）'!B437</f>
        <v>0</v>
      </c>
      <c r="AI437" s="2">
        <v>437</v>
      </c>
    </row>
    <row r="438" spans="34:35" ht="14.25" hidden="1">
      <c r="AH438" s="2">
        <f>+'廃棄物事業経費（歳入）'!B438</f>
        <v>0</v>
      </c>
      <c r="AI438" s="2">
        <v>438</v>
      </c>
    </row>
    <row r="439" spans="34:35" ht="14.25" hidden="1">
      <c r="AH439" s="2">
        <f>+'廃棄物事業経費（歳入）'!B439</f>
        <v>0</v>
      </c>
      <c r="AI439" s="2">
        <v>439</v>
      </c>
    </row>
    <row r="440" spans="34:35" ht="14.25" hidden="1">
      <c r="AH440" s="2">
        <f>+'廃棄物事業経費（歳入）'!B440</f>
        <v>0</v>
      </c>
      <c r="AI440" s="2">
        <v>440</v>
      </c>
    </row>
    <row r="441" spans="34:35" ht="14.25" hidden="1">
      <c r="AH441" s="2">
        <f>+'廃棄物事業経費（歳入）'!B441</f>
        <v>0</v>
      </c>
      <c r="AI441" s="2">
        <v>441</v>
      </c>
    </row>
    <row r="442" spans="34:35" ht="14.25" hidden="1">
      <c r="AH442" s="2">
        <f>+'廃棄物事業経費（歳入）'!B442</f>
        <v>0</v>
      </c>
      <c r="AI442" s="2">
        <v>442</v>
      </c>
    </row>
    <row r="443" spans="34:35" ht="14.25" hidden="1">
      <c r="AH443" s="2">
        <f>+'廃棄物事業経費（歳入）'!B443</f>
        <v>0</v>
      </c>
      <c r="AI443" s="2">
        <v>443</v>
      </c>
    </row>
    <row r="444" spans="34:35" ht="14.25" hidden="1">
      <c r="AH444" s="2">
        <f>+'廃棄物事業経費（歳入）'!B444</f>
        <v>0</v>
      </c>
      <c r="AI444" s="2">
        <v>444</v>
      </c>
    </row>
    <row r="445" spans="34:35" ht="14.25" hidden="1">
      <c r="AH445" s="2">
        <f>+'廃棄物事業経費（歳入）'!B445</f>
        <v>0</v>
      </c>
      <c r="AI445" s="2">
        <v>445</v>
      </c>
    </row>
    <row r="446" spans="34:35" ht="14.25" hidden="1">
      <c r="AH446" s="2">
        <f>+'廃棄物事業経費（歳入）'!B446</f>
        <v>0</v>
      </c>
      <c r="AI446" s="2">
        <v>446</v>
      </c>
    </row>
    <row r="447" spans="34:35" ht="14.25" hidden="1">
      <c r="AH447" s="2">
        <f>+'廃棄物事業経費（歳入）'!B447</f>
        <v>0</v>
      </c>
      <c r="AI447" s="2">
        <v>447</v>
      </c>
    </row>
    <row r="448" spans="34:35" ht="14.25" hidden="1">
      <c r="AH448" s="2">
        <f>+'廃棄物事業経費（歳入）'!B448</f>
        <v>0</v>
      </c>
      <c r="AI448" s="2">
        <v>448</v>
      </c>
    </row>
    <row r="449" spans="34:35" ht="14.25" hidden="1">
      <c r="AH449" s="2">
        <f>+'廃棄物事業経費（歳入）'!B449</f>
        <v>0</v>
      </c>
      <c r="AI449" s="2">
        <v>449</v>
      </c>
    </row>
    <row r="450" spans="34:35" ht="14.25" hidden="1">
      <c r="AH450" s="2">
        <f>+'廃棄物事業経費（歳入）'!B450</f>
        <v>0</v>
      </c>
      <c r="AI450" s="2">
        <v>450</v>
      </c>
    </row>
    <row r="451" spans="34:35" ht="14.25" hidden="1">
      <c r="AH451" s="2">
        <f>+'廃棄物事業経費（歳入）'!B451</f>
        <v>0</v>
      </c>
      <c r="AI451" s="2">
        <v>451</v>
      </c>
    </row>
    <row r="452" spans="34:35" ht="14.25" hidden="1">
      <c r="AH452" s="2">
        <f>+'廃棄物事業経費（歳入）'!B452</f>
        <v>0</v>
      </c>
      <c r="AI452" s="2">
        <v>452</v>
      </c>
    </row>
    <row r="453" spans="34:35" ht="14.25" hidden="1">
      <c r="AH453" s="2">
        <f>+'廃棄物事業経費（歳入）'!B453</f>
        <v>0</v>
      </c>
      <c r="AI453" s="2">
        <v>453</v>
      </c>
    </row>
    <row r="454" spans="34:35" ht="14.25" hidden="1">
      <c r="AH454" s="2">
        <f>+'廃棄物事業経費（歳入）'!B454</f>
        <v>0</v>
      </c>
      <c r="AI454" s="2">
        <v>454</v>
      </c>
    </row>
    <row r="455" spans="34:35" ht="14.25" hidden="1">
      <c r="AH455" s="2">
        <f>+'廃棄物事業経費（歳入）'!B455</f>
        <v>0</v>
      </c>
      <c r="AI455" s="2">
        <v>455</v>
      </c>
    </row>
    <row r="456" spans="34:35" ht="14.25" hidden="1">
      <c r="AH456" s="2">
        <f>+'廃棄物事業経費（歳入）'!B456</f>
        <v>0</v>
      </c>
      <c r="AI456" s="2">
        <v>456</v>
      </c>
    </row>
    <row r="457" spans="34:35" ht="14.25" hidden="1">
      <c r="AH457" s="2">
        <f>+'廃棄物事業経費（歳入）'!B457</f>
        <v>0</v>
      </c>
      <c r="AI457" s="2">
        <v>457</v>
      </c>
    </row>
    <row r="458" spans="34:35" ht="14.25" hidden="1">
      <c r="AH458" s="2">
        <f>+'廃棄物事業経費（歳入）'!B458</f>
        <v>0</v>
      </c>
      <c r="AI458" s="2">
        <v>458</v>
      </c>
    </row>
    <row r="459" spans="34:35" ht="14.25" hidden="1">
      <c r="AH459" s="2">
        <f>+'廃棄物事業経費（歳入）'!B459</f>
        <v>0</v>
      </c>
      <c r="AI459" s="2">
        <v>459</v>
      </c>
    </row>
    <row r="460" spans="34:35" ht="14.25" hidden="1">
      <c r="AH460" s="2">
        <f>+'廃棄物事業経費（歳入）'!B460</f>
        <v>0</v>
      </c>
      <c r="AI460" s="2">
        <v>460</v>
      </c>
    </row>
    <row r="461" spans="34:35" ht="14.25" hidden="1">
      <c r="AH461" s="2">
        <f>+'廃棄物事業経費（歳入）'!B461</f>
        <v>0</v>
      </c>
      <c r="AI461" s="2">
        <v>461</v>
      </c>
    </row>
    <row r="462" spans="34:35" ht="14.25" hidden="1">
      <c r="AH462" s="2">
        <f>+'廃棄物事業経費（歳入）'!B462</f>
        <v>0</v>
      </c>
      <c r="AI462" s="2">
        <v>462</v>
      </c>
    </row>
    <row r="463" spans="34:35" ht="14.25" hidden="1">
      <c r="AH463" s="2">
        <f>+'廃棄物事業経費（歳入）'!B463</f>
        <v>0</v>
      </c>
      <c r="AI463" s="2">
        <v>463</v>
      </c>
    </row>
    <row r="464" spans="34:35" ht="14.25" hidden="1">
      <c r="AH464" s="2">
        <f>+'廃棄物事業経費（歳入）'!B464</f>
        <v>0</v>
      </c>
      <c r="AI464" s="2">
        <v>464</v>
      </c>
    </row>
    <row r="465" spans="34:35" ht="14.25" hidden="1">
      <c r="AH465" s="2">
        <f>+'廃棄物事業経費（歳入）'!B465</f>
        <v>0</v>
      </c>
      <c r="AI465" s="2">
        <v>465</v>
      </c>
    </row>
    <row r="466" spans="34:35" ht="14.25" hidden="1">
      <c r="AH466" s="2">
        <f>+'廃棄物事業経費（歳入）'!B466</f>
        <v>0</v>
      </c>
      <c r="AI466" s="2">
        <v>466</v>
      </c>
    </row>
    <row r="467" spans="34:35" ht="14.25" hidden="1">
      <c r="AH467" s="2">
        <f>+'廃棄物事業経費（歳入）'!B467</f>
        <v>0</v>
      </c>
      <c r="AI467" s="2">
        <v>467</v>
      </c>
    </row>
    <row r="468" spans="34:35" ht="14.25" hidden="1">
      <c r="AH468" s="2">
        <f>+'廃棄物事業経費（歳入）'!B468</f>
        <v>0</v>
      </c>
      <c r="AI468" s="2">
        <v>468</v>
      </c>
    </row>
    <row r="469" spans="34:35" ht="14.25" hidden="1">
      <c r="AH469" s="2">
        <f>+'廃棄物事業経費（歳入）'!B469</f>
        <v>0</v>
      </c>
      <c r="AI469" s="2">
        <v>469</v>
      </c>
    </row>
    <row r="470" spans="34:35" ht="14.25" hidden="1">
      <c r="AH470" s="2">
        <f>+'廃棄物事業経費（歳入）'!B470</f>
        <v>0</v>
      </c>
      <c r="AI470" s="2">
        <v>470</v>
      </c>
    </row>
    <row r="471" spans="34:35" ht="14.25" hidden="1">
      <c r="AH471" s="2">
        <f>+'廃棄物事業経費（歳入）'!B471</f>
        <v>0</v>
      </c>
      <c r="AI471" s="2">
        <v>471</v>
      </c>
    </row>
    <row r="472" spans="34:35" ht="14.25" hidden="1">
      <c r="AH472" s="2">
        <f>+'廃棄物事業経費（歳入）'!B472</f>
        <v>0</v>
      </c>
      <c r="AI472" s="2">
        <v>472</v>
      </c>
    </row>
    <row r="473" spans="34:35" ht="14.25" hidden="1">
      <c r="AH473" s="2">
        <f>+'廃棄物事業経費（歳入）'!B473</f>
        <v>0</v>
      </c>
      <c r="AI473" s="2">
        <v>473</v>
      </c>
    </row>
    <row r="474" spans="34:35" ht="14.25" hidden="1">
      <c r="AH474" s="2">
        <f>+'廃棄物事業経費（歳入）'!B474</f>
        <v>0</v>
      </c>
      <c r="AI474" s="2">
        <v>474</v>
      </c>
    </row>
    <row r="475" spans="34:35" ht="14.25" hidden="1">
      <c r="AH475" s="2">
        <f>+'廃棄物事業経費（歳入）'!B475</f>
        <v>0</v>
      </c>
      <c r="AI475" s="2">
        <v>475</v>
      </c>
    </row>
    <row r="476" spans="34:35" ht="14.25" hidden="1">
      <c r="AH476" s="2">
        <f>+'廃棄物事業経費（歳入）'!B476</f>
        <v>0</v>
      </c>
      <c r="AI476" s="2">
        <v>476</v>
      </c>
    </row>
    <row r="477" spans="34:35" ht="14.25" hidden="1">
      <c r="AH477" s="2">
        <f>+'廃棄物事業経費（歳入）'!B477</f>
        <v>0</v>
      </c>
      <c r="AI477" s="2">
        <v>477</v>
      </c>
    </row>
    <row r="478" spans="34:35" ht="14.25" hidden="1">
      <c r="AH478" s="2">
        <f>+'廃棄物事業経費（歳入）'!B478</f>
        <v>0</v>
      </c>
      <c r="AI478" s="2">
        <v>478</v>
      </c>
    </row>
    <row r="479" spans="34:35" ht="14.25" hidden="1">
      <c r="AH479" s="2">
        <f>+'廃棄物事業経費（歳入）'!B479</f>
        <v>0</v>
      </c>
      <c r="AI479" s="2">
        <v>479</v>
      </c>
    </row>
    <row r="480" spans="34:35" ht="14.25" hidden="1">
      <c r="AH480" s="2">
        <f>+'廃棄物事業経費（歳入）'!B480</f>
        <v>0</v>
      </c>
      <c r="AI480" s="2">
        <v>480</v>
      </c>
    </row>
    <row r="481" spans="34:35" ht="14.25" hidden="1">
      <c r="AH481" s="2">
        <f>+'廃棄物事業経費（歳入）'!B481</f>
        <v>0</v>
      </c>
      <c r="AI481" s="2">
        <v>481</v>
      </c>
    </row>
    <row r="482" spans="34:35" ht="14.25" hidden="1">
      <c r="AH482" s="2">
        <f>+'廃棄物事業経費（歳入）'!B482</f>
        <v>0</v>
      </c>
      <c r="AI482" s="2">
        <v>482</v>
      </c>
    </row>
    <row r="483" spans="34:35" ht="14.25" hidden="1">
      <c r="AH483" s="2">
        <f>+'廃棄物事業経費（歳入）'!B483</f>
        <v>0</v>
      </c>
      <c r="AI483" s="2">
        <v>483</v>
      </c>
    </row>
    <row r="484" spans="34:35" ht="14.25" hidden="1">
      <c r="AH484" s="2">
        <f>+'廃棄物事業経費（歳入）'!B484</f>
        <v>0</v>
      </c>
      <c r="AI484" s="2">
        <v>484</v>
      </c>
    </row>
    <row r="485" spans="34:35" ht="14.25" hidden="1">
      <c r="AH485" s="2">
        <f>+'廃棄物事業経費（歳入）'!B485</f>
        <v>0</v>
      </c>
      <c r="AI485" s="2">
        <v>485</v>
      </c>
    </row>
    <row r="486" spans="34:35" ht="14.25" hidden="1">
      <c r="AH486" s="2">
        <f>+'廃棄物事業経費（歳入）'!B486</f>
        <v>0</v>
      </c>
      <c r="AI486" s="2">
        <v>486</v>
      </c>
    </row>
    <row r="487" spans="34:35" ht="14.25" hidden="1">
      <c r="AH487" s="2">
        <f>+'廃棄物事業経費（歳入）'!B487</f>
        <v>0</v>
      </c>
      <c r="AI487" s="2">
        <v>487</v>
      </c>
    </row>
    <row r="488" spans="34:35" ht="14.25" hidden="1">
      <c r="AH488" s="2">
        <f>+'廃棄物事業経費（歳入）'!B488</f>
        <v>0</v>
      </c>
      <c r="AI488" s="2">
        <v>488</v>
      </c>
    </row>
    <row r="489" spans="34:35" ht="14.25" hidden="1">
      <c r="AH489" s="2">
        <f>+'廃棄物事業経費（歳入）'!B489</f>
        <v>0</v>
      </c>
      <c r="AI489" s="2">
        <v>489</v>
      </c>
    </row>
    <row r="490" spans="34:35" ht="14.25" hidden="1">
      <c r="AH490" s="2">
        <f>+'廃棄物事業経費（歳入）'!B490</f>
        <v>0</v>
      </c>
      <c r="AI490" s="2">
        <v>490</v>
      </c>
    </row>
    <row r="491" spans="34:35" ht="14.25" hidden="1">
      <c r="AH491" s="2">
        <f>+'廃棄物事業経費（歳入）'!B491</f>
        <v>0</v>
      </c>
      <c r="AI491" s="2">
        <v>491</v>
      </c>
    </row>
    <row r="492" spans="34:35" ht="14.25" hidden="1">
      <c r="AH492" s="2">
        <f>+'廃棄物事業経費（歳入）'!B492</f>
        <v>0</v>
      </c>
      <c r="AI492" s="2">
        <v>492</v>
      </c>
    </row>
    <row r="493" spans="34:35" ht="14.25" hidden="1">
      <c r="AH493" s="2">
        <f>+'廃棄物事業経費（歳入）'!B493</f>
        <v>0</v>
      </c>
      <c r="AI493" s="2">
        <v>493</v>
      </c>
    </row>
    <row r="494" spans="34:35" ht="14.25" hidden="1">
      <c r="AH494" s="2">
        <f>+'廃棄物事業経費（歳入）'!B494</f>
        <v>0</v>
      </c>
      <c r="AI494" s="2">
        <v>494</v>
      </c>
    </row>
    <row r="495" spans="34:35" ht="14.25" hidden="1">
      <c r="AH495" s="2">
        <f>+'廃棄物事業経費（歳入）'!B495</f>
        <v>0</v>
      </c>
      <c r="AI495" s="2">
        <v>495</v>
      </c>
    </row>
    <row r="496" spans="34:35" ht="14.25" hidden="1">
      <c r="AH496" s="2">
        <f>+'廃棄物事業経費（歳入）'!B496</f>
        <v>0</v>
      </c>
      <c r="AI496" s="2">
        <v>496</v>
      </c>
    </row>
    <row r="497" spans="34:35" ht="14.25" hidden="1">
      <c r="AH497" s="2">
        <f>+'廃棄物事業経費（歳入）'!B497</f>
        <v>0</v>
      </c>
      <c r="AI497" s="2">
        <v>497</v>
      </c>
    </row>
    <row r="498" spans="34:35" ht="14.25" hidden="1">
      <c r="AH498" s="2">
        <f>+'廃棄物事業経費（歳入）'!B498</f>
        <v>0</v>
      </c>
      <c r="AI498" s="2">
        <v>498</v>
      </c>
    </row>
    <row r="499" spans="34:35" ht="14.25" hidden="1">
      <c r="AH499" s="2">
        <f>+'廃棄物事業経費（歳入）'!B499</f>
        <v>0</v>
      </c>
      <c r="AI499" s="2">
        <v>499</v>
      </c>
    </row>
    <row r="500" spans="34:35" ht="14.25" hidden="1">
      <c r="AH500" s="2">
        <f>+'廃棄物事業経費（歳入）'!B500</f>
        <v>0</v>
      </c>
      <c r="AI500" s="2">
        <v>500</v>
      </c>
    </row>
    <row r="501" spans="34:35" ht="14.25" hidden="1">
      <c r="AH501" s="2">
        <f>+'廃棄物事業経費（歳入）'!B501</f>
        <v>0</v>
      </c>
      <c r="AI501" s="2">
        <v>501</v>
      </c>
    </row>
    <row r="502" spans="34:35" ht="14.25" hidden="1">
      <c r="AH502" s="2">
        <f>+'廃棄物事業経費（歳入）'!B502</f>
        <v>0</v>
      </c>
      <c r="AI502" s="2">
        <v>502</v>
      </c>
    </row>
    <row r="503" spans="34:35" ht="14.25" hidden="1">
      <c r="AH503" s="2">
        <f>+'廃棄物事業経費（歳入）'!B503</f>
        <v>0</v>
      </c>
      <c r="AI503" s="2">
        <v>503</v>
      </c>
    </row>
    <row r="504" spans="34:35" ht="14.25" hidden="1">
      <c r="AH504" s="2">
        <f>+'廃棄物事業経費（歳入）'!B504</f>
        <v>0</v>
      </c>
      <c r="AI504" s="2">
        <v>504</v>
      </c>
    </row>
    <row r="505" spans="34:35" ht="14.25" hidden="1">
      <c r="AH505" s="2">
        <f>+'廃棄物事業経費（歳入）'!B505</f>
        <v>0</v>
      </c>
      <c r="AI505" s="2">
        <v>505</v>
      </c>
    </row>
    <row r="506" spans="34:35" ht="14.25" hidden="1">
      <c r="AH506" s="2">
        <f>+'廃棄物事業経費（歳入）'!B506</f>
        <v>0</v>
      </c>
      <c r="AI506" s="2">
        <v>506</v>
      </c>
    </row>
    <row r="507" spans="34:35" ht="14.25" hidden="1">
      <c r="AH507" s="2">
        <f>+'廃棄物事業経費（歳入）'!B507</f>
        <v>0</v>
      </c>
      <c r="AI507" s="2">
        <v>507</v>
      </c>
    </row>
    <row r="508" spans="34:35" ht="14.25" hidden="1">
      <c r="AH508" s="2">
        <f>+'廃棄物事業経費（歳入）'!B508</f>
        <v>0</v>
      </c>
      <c r="AI508" s="2">
        <v>508</v>
      </c>
    </row>
    <row r="509" spans="34:35" ht="14.25" hidden="1">
      <c r="AH509" s="2">
        <f>+'廃棄物事業経費（歳入）'!B509</f>
        <v>0</v>
      </c>
      <c r="AI509" s="2">
        <v>509</v>
      </c>
    </row>
    <row r="510" spans="34:35" ht="14.25" hidden="1">
      <c r="AH510" s="2">
        <f>+'廃棄物事業経費（歳入）'!B510</f>
        <v>0</v>
      </c>
      <c r="AI510" s="2">
        <v>510</v>
      </c>
    </row>
    <row r="511" spans="34:35" ht="14.25" hidden="1">
      <c r="AH511" s="2">
        <f>+'廃棄物事業経費（歳入）'!B511</f>
        <v>0</v>
      </c>
      <c r="AI511" s="2">
        <v>511</v>
      </c>
    </row>
    <row r="512" spans="34:35" ht="14.25" hidden="1">
      <c r="AH512" s="2">
        <f>+'廃棄物事業経費（歳入）'!B512</f>
        <v>0</v>
      </c>
      <c r="AI512" s="2">
        <v>512</v>
      </c>
    </row>
    <row r="513" spans="34:35" ht="14.25" hidden="1">
      <c r="AH513" s="2">
        <f>+'廃棄物事業経費（歳入）'!B513</f>
        <v>0</v>
      </c>
      <c r="AI513" s="2">
        <v>513</v>
      </c>
    </row>
    <row r="514" spans="34:35" ht="14.25" hidden="1">
      <c r="AH514" s="2">
        <f>+'廃棄物事業経費（歳入）'!B514</f>
        <v>0</v>
      </c>
      <c r="AI514" s="2">
        <v>514</v>
      </c>
    </row>
    <row r="515" spans="34:35" ht="14.25" hidden="1">
      <c r="AH515" s="2">
        <f>+'廃棄物事業経費（歳入）'!B515</f>
        <v>0</v>
      </c>
      <c r="AI515" s="2">
        <v>515</v>
      </c>
    </row>
    <row r="516" spans="34:35" ht="14.25" hidden="1">
      <c r="AH516" s="2">
        <f>+'廃棄物事業経費（歳入）'!B516</f>
        <v>0</v>
      </c>
      <c r="AI516" s="2">
        <v>516</v>
      </c>
    </row>
    <row r="517" spans="34:35" ht="14.25" hidden="1">
      <c r="AH517" s="2">
        <f>+'廃棄物事業経費（歳入）'!B517</f>
        <v>0</v>
      </c>
      <c r="AI517" s="2">
        <v>517</v>
      </c>
    </row>
    <row r="518" spans="34:35" ht="14.25" hidden="1">
      <c r="AH518" s="2">
        <f>+'廃棄物事業経費（歳入）'!B518</f>
        <v>0</v>
      </c>
      <c r="AI518" s="2">
        <v>518</v>
      </c>
    </row>
    <row r="519" spans="34:35" ht="14.25" hidden="1">
      <c r="AH519" s="2">
        <f>+'廃棄物事業経費（歳入）'!B519</f>
        <v>0</v>
      </c>
      <c r="AI519" s="2">
        <v>519</v>
      </c>
    </row>
    <row r="520" spans="34:35" ht="14.25" hidden="1">
      <c r="AH520" s="2">
        <f>+'廃棄物事業経費（歳入）'!B520</f>
        <v>0</v>
      </c>
      <c r="AI520" s="2">
        <v>520</v>
      </c>
    </row>
    <row r="521" spans="34:35" ht="14.25" hidden="1">
      <c r="AH521" s="2">
        <f>+'廃棄物事業経費（歳入）'!B521</f>
        <v>0</v>
      </c>
      <c r="AI521" s="2">
        <v>521</v>
      </c>
    </row>
    <row r="522" spans="34:35" ht="14.25" hidden="1">
      <c r="AH522" s="2">
        <f>+'廃棄物事業経費（歳入）'!B522</f>
        <v>0</v>
      </c>
      <c r="AI522" s="2">
        <v>522</v>
      </c>
    </row>
    <row r="523" spans="34:35" ht="14.25" hidden="1">
      <c r="AH523" s="2">
        <f>+'廃棄物事業経費（歳入）'!B523</f>
        <v>0</v>
      </c>
      <c r="AI523" s="2">
        <v>523</v>
      </c>
    </row>
    <row r="524" spans="34:35" ht="14.25" hidden="1">
      <c r="AH524" s="2">
        <f>+'廃棄物事業経費（歳入）'!B524</f>
        <v>0</v>
      </c>
      <c r="AI524" s="2">
        <v>524</v>
      </c>
    </row>
    <row r="525" spans="34:35" ht="14.25" hidden="1">
      <c r="AH525" s="2">
        <f>+'廃棄物事業経費（歳入）'!B525</f>
        <v>0</v>
      </c>
      <c r="AI525" s="2">
        <v>525</v>
      </c>
    </row>
    <row r="526" spans="34:35" ht="14.25" hidden="1">
      <c r="AH526" s="2">
        <f>+'廃棄物事業経費（歳入）'!B526</f>
        <v>0</v>
      </c>
      <c r="AI526" s="2">
        <v>526</v>
      </c>
    </row>
    <row r="527" spans="34:35" ht="14.25" hidden="1">
      <c r="AH527" s="2">
        <f>+'廃棄物事業経費（歳入）'!B527</f>
        <v>0</v>
      </c>
      <c r="AI527" s="2">
        <v>527</v>
      </c>
    </row>
    <row r="528" spans="34:35" ht="14.25" hidden="1">
      <c r="AH528" s="2">
        <f>+'廃棄物事業経費（歳入）'!B528</f>
        <v>0</v>
      </c>
      <c r="AI528" s="2">
        <v>528</v>
      </c>
    </row>
    <row r="529" spans="34:35" ht="14.25" hidden="1">
      <c r="AH529" s="2">
        <f>+'廃棄物事業経費（歳入）'!B529</f>
        <v>0</v>
      </c>
      <c r="AI529" s="2">
        <v>529</v>
      </c>
    </row>
    <row r="530" spans="34:35" ht="14.25" hidden="1">
      <c r="AH530" s="2">
        <f>+'廃棄物事業経費（歳入）'!B530</f>
        <v>0</v>
      </c>
      <c r="AI530" s="2">
        <v>530</v>
      </c>
    </row>
    <row r="531" spans="34:35" ht="14.25" hidden="1">
      <c r="AH531" s="2">
        <f>+'廃棄物事業経費（歳入）'!B531</f>
        <v>0</v>
      </c>
      <c r="AI531" s="2">
        <v>531</v>
      </c>
    </row>
    <row r="532" spans="34:35" ht="14.25" hidden="1">
      <c r="AH532" s="2">
        <f>+'廃棄物事業経費（歳入）'!B532</f>
        <v>0</v>
      </c>
      <c r="AI532" s="2">
        <v>532</v>
      </c>
    </row>
    <row r="533" spans="34:35" ht="14.25" hidden="1">
      <c r="AH533" s="2">
        <f>+'廃棄物事業経費（歳入）'!B533</f>
        <v>0</v>
      </c>
      <c r="AI533" s="2">
        <v>533</v>
      </c>
    </row>
    <row r="534" spans="34:35" ht="14.25" hidden="1">
      <c r="AH534" s="2">
        <f>+'廃棄物事業経費（歳入）'!B534</f>
        <v>0</v>
      </c>
      <c r="AI534" s="2">
        <v>534</v>
      </c>
    </row>
    <row r="535" spans="34:35" ht="14.25" hidden="1">
      <c r="AH535" s="2">
        <f>+'廃棄物事業経費（歳入）'!B535</f>
        <v>0</v>
      </c>
      <c r="AI535" s="2">
        <v>535</v>
      </c>
    </row>
    <row r="536" spans="34:35" ht="14.25" hidden="1">
      <c r="AH536" s="2">
        <f>+'廃棄物事業経費（歳入）'!B536</f>
        <v>0</v>
      </c>
      <c r="AI536" s="2">
        <v>536</v>
      </c>
    </row>
    <row r="537" spans="34:35" ht="14.25" hidden="1">
      <c r="AH537" s="2">
        <f>+'廃棄物事業経費（歳入）'!B537</f>
        <v>0</v>
      </c>
      <c r="AI537" s="2">
        <v>537</v>
      </c>
    </row>
    <row r="538" spans="34:35" ht="14.25" hidden="1">
      <c r="AH538" s="2">
        <f>+'廃棄物事業経費（歳入）'!B538</f>
        <v>0</v>
      </c>
      <c r="AI538" s="2">
        <v>538</v>
      </c>
    </row>
    <row r="539" spans="34:35" ht="14.25" hidden="1">
      <c r="AH539" s="2">
        <f>+'廃棄物事業経費（歳入）'!B539</f>
        <v>0</v>
      </c>
      <c r="AI539" s="2">
        <v>539</v>
      </c>
    </row>
    <row r="540" spans="34:35" ht="14.25" hidden="1">
      <c r="AH540" s="2">
        <f>+'廃棄物事業経費（歳入）'!B540</f>
        <v>0</v>
      </c>
      <c r="AI540" s="2">
        <v>540</v>
      </c>
    </row>
    <row r="541" spans="34:35" ht="14.25" hidden="1">
      <c r="AH541" s="2">
        <f>+'廃棄物事業経費（歳入）'!B541</f>
        <v>0</v>
      </c>
      <c r="AI541" s="2">
        <v>541</v>
      </c>
    </row>
    <row r="542" spans="34:35" ht="14.25" hidden="1">
      <c r="AH542" s="2">
        <f>+'廃棄物事業経費（歳入）'!B542</f>
        <v>0</v>
      </c>
      <c r="AI542" s="2">
        <v>542</v>
      </c>
    </row>
    <row r="543" spans="34:35" ht="14.25" hidden="1">
      <c r="AH543" s="2">
        <f>+'廃棄物事業経費（歳入）'!B543</f>
        <v>0</v>
      </c>
      <c r="AI543" s="2">
        <v>543</v>
      </c>
    </row>
    <row r="544" spans="34:35" ht="14.25" hidden="1">
      <c r="AH544" s="2">
        <f>+'廃棄物事業経費（歳入）'!B544</f>
        <v>0</v>
      </c>
      <c r="AI544" s="2">
        <v>544</v>
      </c>
    </row>
    <row r="545" spans="34:35" ht="14.25" hidden="1">
      <c r="AH545" s="2">
        <f>+'廃棄物事業経費（歳入）'!B545</f>
        <v>0</v>
      </c>
      <c r="AI545" s="2">
        <v>545</v>
      </c>
    </row>
    <row r="546" spans="34:35" ht="14.25" hidden="1">
      <c r="AH546" s="2">
        <f>+'廃棄物事業経費（歳入）'!B546</f>
        <v>0</v>
      </c>
      <c r="AI546" s="2">
        <v>546</v>
      </c>
    </row>
    <row r="547" spans="34:35" ht="14.25" hidden="1">
      <c r="AH547" s="2">
        <f>+'廃棄物事業経費（歳入）'!B547</f>
        <v>0</v>
      </c>
      <c r="AI547" s="2">
        <v>547</v>
      </c>
    </row>
    <row r="548" spans="34:35" ht="14.25" hidden="1">
      <c r="AH548" s="2">
        <f>+'廃棄物事業経費（歳入）'!B548</f>
        <v>0</v>
      </c>
      <c r="AI548" s="2">
        <v>548</v>
      </c>
    </row>
    <row r="549" spans="34:35" ht="14.25" hidden="1">
      <c r="AH549" s="2">
        <f>+'廃棄物事業経費（歳入）'!B549</f>
        <v>0</v>
      </c>
      <c r="AI549" s="2">
        <v>549</v>
      </c>
    </row>
    <row r="550" spans="34:35" ht="14.25" hidden="1">
      <c r="AH550" s="2">
        <f>+'廃棄物事業経費（歳入）'!B550</f>
        <v>0</v>
      </c>
      <c r="AI550" s="2">
        <v>550</v>
      </c>
    </row>
    <row r="551" spans="34:35" ht="14.25" hidden="1">
      <c r="AH551" s="2">
        <f>+'廃棄物事業経費（歳入）'!B551</f>
        <v>0</v>
      </c>
      <c r="AI551" s="2">
        <v>551</v>
      </c>
    </row>
    <row r="552" spans="34:35" ht="14.25" hidden="1">
      <c r="AH552" s="2">
        <f>+'廃棄物事業経費（歳入）'!B552</f>
        <v>0</v>
      </c>
      <c r="AI552" s="2">
        <v>552</v>
      </c>
    </row>
    <row r="553" spans="34:35" ht="14.25" hidden="1">
      <c r="AH553" s="2">
        <f>+'廃棄物事業経費（歳入）'!B553</f>
        <v>0</v>
      </c>
      <c r="AI553" s="2">
        <v>553</v>
      </c>
    </row>
    <row r="554" spans="34:35" ht="14.25" hidden="1">
      <c r="AH554" s="2">
        <f>+'廃棄物事業経費（歳入）'!B554</f>
        <v>0</v>
      </c>
      <c r="AI554" s="2">
        <v>554</v>
      </c>
    </row>
    <row r="555" spans="34:35" ht="14.25" hidden="1">
      <c r="AH555" s="2">
        <f>+'廃棄物事業経費（歳入）'!B555</f>
        <v>0</v>
      </c>
      <c r="AI555" s="2">
        <v>555</v>
      </c>
    </row>
    <row r="556" spans="34:35" ht="14.25" hidden="1">
      <c r="AH556" s="2">
        <f>+'廃棄物事業経費（歳入）'!B556</f>
        <v>0</v>
      </c>
      <c r="AI556" s="2">
        <v>556</v>
      </c>
    </row>
    <row r="557" spans="34:35" ht="14.25" hidden="1">
      <c r="AH557" s="2">
        <f>+'廃棄物事業経費（歳入）'!B557</f>
        <v>0</v>
      </c>
      <c r="AI557" s="2">
        <v>557</v>
      </c>
    </row>
    <row r="558" spans="34:35" ht="14.25" hidden="1">
      <c r="AH558" s="2">
        <f>+'廃棄物事業経費（歳入）'!B558</f>
        <v>0</v>
      </c>
      <c r="AI558" s="2">
        <v>558</v>
      </c>
    </row>
    <row r="559" spans="34:35" ht="14.25" hidden="1">
      <c r="AH559" s="2">
        <f>+'廃棄物事業経費（歳入）'!B559</f>
        <v>0</v>
      </c>
      <c r="AI559" s="2">
        <v>559</v>
      </c>
    </row>
    <row r="560" spans="34:35" ht="14.25" hidden="1">
      <c r="AH560" s="2">
        <f>+'廃棄物事業経費（歳入）'!B560</f>
        <v>0</v>
      </c>
      <c r="AI560" s="2">
        <v>560</v>
      </c>
    </row>
    <row r="561" spans="34:35" ht="14.25" hidden="1">
      <c r="AH561" s="2">
        <f>+'廃棄物事業経費（歳入）'!B561</f>
        <v>0</v>
      </c>
      <c r="AI561" s="2">
        <v>561</v>
      </c>
    </row>
    <row r="562" spans="34:35" ht="14.25" hidden="1">
      <c r="AH562" s="2">
        <f>+'廃棄物事業経費（歳入）'!B562</f>
        <v>0</v>
      </c>
      <c r="AI562" s="2">
        <v>562</v>
      </c>
    </row>
    <row r="563" spans="34:35" ht="14.25" hidden="1">
      <c r="AH563" s="2">
        <f>+'廃棄物事業経費（歳入）'!B563</f>
        <v>0</v>
      </c>
      <c r="AI563" s="2">
        <v>563</v>
      </c>
    </row>
    <row r="564" spans="34:35" ht="14.25" hidden="1">
      <c r="AH564" s="2">
        <f>+'廃棄物事業経費（歳入）'!B564</f>
        <v>0</v>
      </c>
      <c r="AI564" s="2">
        <v>564</v>
      </c>
    </row>
    <row r="565" spans="34:35" ht="14.25" hidden="1">
      <c r="AH565" s="2">
        <f>+'廃棄物事業経費（歳入）'!B565</f>
        <v>0</v>
      </c>
      <c r="AI565" s="2">
        <v>565</v>
      </c>
    </row>
    <row r="566" spans="34:35" ht="14.25" hidden="1">
      <c r="AH566" s="2">
        <f>+'廃棄物事業経費（歳入）'!B566</f>
        <v>0</v>
      </c>
      <c r="AI566" s="2">
        <v>566</v>
      </c>
    </row>
    <row r="567" spans="34:35" ht="14.25" hidden="1">
      <c r="AH567" s="2">
        <f>+'廃棄物事業経費（歳入）'!B567</f>
        <v>0</v>
      </c>
      <c r="AI567" s="2">
        <v>567</v>
      </c>
    </row>
    <row r="568" spans="34:35" ht="14.25" hidden="1">
      <c r="AH568" s="2">
        <f>+'廃棄物事業経費（歳入）'!B568</f>
        <v>0</v>
      </c>
      <c r="AI568" s="2">
        <v>568</v>
      </c>
    </row>
    <row r="569" spans="34:35" ht="14.25" hidden="1">
      <c r="AH569" s="2">
        <f>+'廃棄物事業経費（歳入）'!B569</f>
        <v>0</v>
      </c>
      <c r="AI569" s="2">
        <v>569</v>
      </c>
    </row>
    <row r="570" spans="34:35" ht="14.25" hidden="1">
      <c r="AH570" s="2">
        <f>+'廃棄物事業経費（歳入）'!B570</f>
        <v>0</v>
      </c>
      <c r="AI570" s="2">
        <v>570</v>
      </c>
    </row>
    <row r="571" spans="34:35" ht="14.25" hidden="1">
      <c r="AH571" s="2">
        <f>+'廃棄物事業経費（歳入）'!B571</f>
        <v>0</v>
      </c>
      <c r="AI571" s="2">
        <v>571</v>
      </c>
    </row>
    <row r="572" spans="34:35" ht="14.25" hidden="1">
      <c r="AH572" s="2">
        <f>+'廃棄物事業経費（歳入）'!B572</f>
        <v>0</v>
      </c>
      <c r="AI572" s="2">
        <v>572</v>
      </c>
    </row>
    <row r="573" spans="34:35" ht="14.25" hidden="1">
      <c r="AH573" s="2">
        <f>+'廃棄物事業経費（歳入）'!B573</f>
        <v>0</v>
      </c>
      <c r="AI573" s="2">
        <v>573</v>
      </c>
    </row>
    <row r="574" spans="34:35" ht="14.25" hidden="1">
      <c r="AH574" s="2">
        <f>+'廃棄物事業経費（歳入）'!B574</f>
        <v>0</v>
      </c>
      <c r="AI574" s="2">
        <v>574</v>
      </c>
    </row>
    <row r="575" spans="34:35" ht="14.25" hidden="1">
      <c r="AH575" s="2">
        <f>+'廃棄物事業経費（歳入）'!B575</f>
        <v>0</v>
      </c>
      <c r="AI575" s="2">
        <v>575</v>
      </c>
    </row>
    <row r="576" spans="34:35" ht="14.25" hidden="1">
      <c r="AH576" s="2">
        <f>+'廃棄物事業経費（歳入）'!B576</f>
        <v>0</v>
      </c>
      <c r="AI576" s="2">
        <v>576</v>
      </c>
    </row>
    <row r="577" spans="34:35" ht="14.25" hidden="1">
      <c r="AH577" s="2">
        <f>+'廃棄物事業経費（歳入）'!B577</f>
        <v>0</v>
      </c>
      <c r="AI577" s="2">
        <v>577</v>
      </c>
    </row>
    <row r="578" spans="34:35" ht="14.25" hidden="1">
      <c r="AH578" s="2">
        <f>+'廃棄物事業経費（歳入）'!B578</f>
        <v>0</v>
      </c>
      <c r="AI578" s="2">
        <v>578</v>
      </c>
    </row>
    <row r="579" spans="34:35" ht="14.25" hidden="1">
      <c r="AH579" s="2">
        <f>+'廃棄物事業経費（歳入）'!B579</f>
        <v>0</v>
      </c>
      <c r="AI579" s="2">
        <v>579</v>
      </c>
    </row>
    <row r="580" spans="34:35" ht="14.25" hidden="1">
      <c r="AH580" s="2">
        <f>+'廃棄物事業経費（歳入）'!B580</f>
        <v>0</v>
      </c>
      <c r="AI580" s="2">
        <v>580</v>
      </c>
    </row>
    <row r="581" spans="34:35" ht="14.25" hidden="1">
      <c r="AH581" s="2">
        <f>+'廃棄物事業経費（歳入）'!B581</f>
        <v>0</v>
      </c>
      <c r="AI581" s="2">
        <v>581</v>
      </c>
    </row>
    <row r="582" spans="34:35" ht="14.25" hidden="1">
      <c r="AH582" s="2">
        <f>+'廃棄物事業経費（歳入）'!B582</f>
        <v>0</v>
      </c>
      <c r="AI582" s="2">
        <v>582</v>
      </c>
    </row>
    <row r="583" spans="34:35" ht="14.25" hidden="1">
      <c r="AH583" s="2">
        <f>+'廃棄物事業経費（歳入）'!B583</f>
        <v>0</v>
      </c>
      <c r="AI583" s="2">
        <v>583</v>
      </c>
    </row>
    <row r="584" spans="34:35" ht="14.25" hidden="1">
      <c r="AH584" s="2">
        <f>+'廃棄物事業経費（歳入）'!B584</f>
        <v>0</v>
      </c>
      <c r="AI584" s="2">
        <v>584</v>
      </c>
    </row>
    <row r="585" spans="34:35" ht="14.25" hidden="1">
      <c r="AH585" s="2">
        <f>+'廃棄物事業経費（歳入）'!B585</f>
        <v>0</v>
      </c>
      <c r="AI585" s="2">
        <v>585</v>
      </c>
    </row>
    <row r="586" spans="34:35" ht="14.25" hidden="1">
      <c r="AH586" s="2">
        <f>+'廃棄物事業経費（歳入）'!B586</f>
        <v>0</v>
      </c>
      <c r="AI586" s="2">
        <v>586</v>
      </c>
    </row>
    <row r="587" spans="34:35" ht="14.25" hidden="1">
      <c r="AH587" s="2">
        <f>+'廃棄物事業経費（歳入）'!B587</f>
        <v>0</v>
      </c>
      <c r="AI587" s="2">
        <v>587</v>
      </c>
    </row>
    <row r="588" spans="34:35" ht="14.25" hidden="1">
      <c r="AH588" s="2">
        <f>+'廃棄物事業経費（歳入）'!B588</f>
        <v>0</v>
      </c>
      <c r="AI588" s="2">
        <v>588</v>
      </c>
    </row>
    <row r="589" spans="34:35" ht="14.25" hidden="1">
      <c r="AH589" s="2">
        <f>+'廃棄物事業経費（歳入）'!B589</f>
        <v>0</v>
      </c>
      <c r="AI589" s="2">
        <v>589</v>
      </c>
    </row>
    <row r="590" spans="34:35" ht="14.25" hidden="1">
      <c r="AH590" s="2">
        <f>+'廃棄物事業経費（歳入）'!B590</f>
        <v>0</v>
      </c>
      <c r="AI590" s="2">
        <v>590</v>
      </c>
    </row>
    <row r="591" spans="34:35" ht="14.25" hidden="1">
      <c r="AH591" s="2">
        <f>+'廃棄物事業経費（歳入）'!B591</f>
        <v>0</v>
      </c>
      <c r="AI591" s="2">
        <v>591</v>
      </c>
    </row>
    <row r="592" spans="34:35" ht="14.25" hidden="1">
      <c r="AH592" s="2">
        <f>+'廃棄物事業経費（歳入）'!B592</f>
        <v>0</v>
      </c>
      <c r="AI592" s="2">
        <v>592</v>
      </c>
    </row>
    <row r="593" spans="34:35" ht="14.25" hidden="1">
      <c r="AH593" s="2">
        <f>+'廃棄物事業経費（歳入）'!B593</f>
        <v>0</v>
      </c>
      <c r="AI593" s="2">
        <v>593</v>
      </c>
    </row>
    <row r="594" spans="34:35" ht="14.25" hidden="1">
      <c r="AH594" s="2">
        <f>+'廃棄物事業経費（歳入）'!B594</f>
        <v>0</v>
      </c>
      <c r="AI594" s="2">
        <v>594</v>
      </c>
    </row>
    <row r="595" spans="34:35" ht="14.25" hidden="1">
      <c r="AH595" s="2">
        <f>+'廃棄物事業経費（歳入）'!B595</f>
        <v>0</v>
      </c>
      <c r="AI595" s="2">
        <v>595</v>
      </c>
    </row>
    <row r="596" spans="34:35" ht="14.25" hidden="1">
      <c r="AH596" s="2">
        <f>+'廃棄物事業経費（歳入）'!B596</f>
        <v>0</v>
      </c>
      <c r="AI596" s="2">
        <v>596</v>
      </c>
    </row>
    <row r="597" spans="34:35" ht="14.25" hidden="1">
      <c r="AH597" s="2">
        <f>+'廃棄物事業経費（歳入）'!B597</f>
        <v>0</v>
      </c>
      <c r="AI597" s="2">
        <v>597</v>
      </c>
    </row>
    <row r="598" spans="34:35" ht="14.25" hidden="1">
      <c r="AH598" s="2">
        <f>+'廃棄物事業経費（歳入）'!B598</f>
        <v>0</v>
      </c>
      <c r="AI598" s="2">
        <v>598</v>
      </c>
    </row>
    <row r="599" spans="34:35" ht="14.25" hidden="1">
      <c r="AH599" s="2">
        <f>+'廃棄物事業経費（歳入）'!B599</f>
        <v>0</v>
      </c>
      <c r="AI599" s="2">
        <v>599</v>
      </c>
    </row>
    <row r="600" spans="34:35" ht="14.25" hidden="1">
      <c r="AH600" s="2">
        <f>+'廃棄物事業経費（歳入）'!B600</f>
        <v>0</v>
      </c>
      <c r="AI600" s="2">
        <v>600</v>
      </c>
    </row>
    <row r="601" spans="34:35" ht="14.25" hidden="1">
      <c r="AH601" s="2">
        <f>+'廃棄物事業経費（歳入）'!B601</f>
        <v>0</v>
      </c>
      <c r="AI601" s="2">
        <v>601</v>
      </c>
    </row>
    <row r="602" spans="34:35" ht="14.25" hidden="1">
      <c r="AH602" s="2">
        <f>+'廃棄物事業経費（歳入）'!B602</f>
        <v>0</v>
      </c>
      <c r="AI602" s="2">
        <v>602</v>
      </c>
    </row>
    <row r="603" spans="34:35" ht="14.25" hidden="1">
      <c r="AH603" s="2">
        <f>+'廃棄物事業経費（歳入）'!B603</f>
        <v>0</v>
      </c>
      <c r="AI603" s="2">
        <v>603</v>
      </c>
    </row>
    <row r="604" spans="34:35" ht="14.25" hidden="1">
      <c r="AH604" s="2">
        <f>+'廃棄物事業経費（歳入）'!B604</f>
        <v>0</v>
      </c>
      <c r="AI604" s="2">
        <v>604</v>
      </c>
    </row>
    <row r="605" spans="34:35" ht="14.25" hidden="1">
      <c r="AH605" s="2">
        <f>+'廃棄物事業経費（歳入）'!B605</f>
        <v>0</v>
      </c>
      <c r="AI605" s="2">
        <v>605</v>
      </c>
    </row>
    <row r="606" spans="34:35" ht="14.25" hidden="1">
      <c r="AH606" s="2">
        <f>+'廃棄物事業経費（歳入）'!B606</f>
        <v>0</v>
      </c>
      <c r="AI606" s="2">
        <v>606</v>
      </c>
    </row>
    <row r="607" spans="34:35" ht="14.25" hidden="1">
      <c r="AH607" s="2">
        <f>+'廃棄物事業経費（歳入）'!B607</f>
        <v>0</v>
      </c>
      <c r="AI607" s="2">
        <v>607</v>
      </c>
    </row>
    <row r="608" spans="34:35" ht="14.25" hidden="1">
      <c r="AH608" s="2">
        <f>+'廃棄物事業経費（歳入）'!B608</f>
        <v>0</v>
      </c>
      <c r="AI608" s="2">
        <v>608</v>
      </c>
    </row>
    <row r="609" spans="34:35" ht="14.25" hidden="1">
      <c r="AH609" s="2">
        <f>+'廃棄物事業経費（歳入）'!B609</f>
        <v>0</v>
      </c>
      <c r="AI609" s="2">
        <v>609</v>
      </c>
    </row>
    <row r="610" spans="34:35" ht="14.25" hidden="1">
      <c r="AH610" s="2">
        <f>+'廃棄物事業経費（歳入）'!B610</f>
        <v>0</v>
      </c>
      <c r="AI610" s="2">
        <v>610</v>
      </c>
    </row>
    <row r="611" spans="34:35" ht="14.25" hidden="1">
      <c r="AH611" s="2">
        <f>+'廃棄物事業経費（歳入）'!B611</f>
        <v>0</v>
      </c>
      <c r="AI611" s="2">
        <v>611</v>
      </c>
    </row>
    <row r="612" spans="34:35" ht="14.25" hidden="1">
      <c r="AH612" s="2">
        <f>+'廃棄物事業経費（歳入）'!B612</f>
        <v>0</v>
      </c>
      <c r="AI612" s="2">
        <v>612</v>
      </c>
    </row>
    <row r="613" spans="34:35" ht="14.25" hidden="1">
      <c r="AH613" s="2">
        <f>+'廃棄物事業経費（歳入）'!B613</f>
        <v>0</v>
      </c>
      <c r="AI613" s="2">
        <v>613</v>
      </c>
    </row>
    <row r="614" spans="34:35" ht="14.25" hidden="1">
      <c r="AH614" s="2">
        <f>+'廃棄物事業経費（歳入）'!B614</f>
        <v>0</v>
      </c>
      <c r="AI614" s="2">
        <v>614</v>
      </c>
    </row>
    <row r="615" spans="34:35" ht="14.25" hidden="1">
      <c r="AH615" s="2">
        <f>+'廃棄物事業経費（歳入）'!B615</f>
        <v>0</v>
      </c>
      <c r="AI615" s="2">
        <v>615</v>
      </c>
    </row>
    <row r="616" spans="34:35" ht="14.25" hidden="1">
      <c r="AH616" s="2">
        <f>+'廃棄物事業経費（歳入）'!B616</f>
        <v>0</v>
      </c>
      <c r="AI616" s="2">
        <v>616</v>
      </c>
    </row>
    <row r="617" spans="34:35" ht="14.25" hidden="1">
      <c r="AH617" s="2">
        <f>+'廃棄物事業経費（歳入）'!B617</f>
        <v>0</v>
      </c>
      <c r="AI617" s="2">
        <v>617</v>
      </c>
    </row>
    <row r="618" spans="34:35" ht="14.25" hidden="1">
      <c r="AH618" s="2">
        <f>+'廃棄物事業経費（歳入）'!B618</f>
        <v>0</v>
      </c>
      <c r="AI618" s="2">
        <v>618</v>
      </c>
    </row>
    <row r="619" spans="34:35" ht="14.25" hidden="1">
      <c r="AH619" s="2">
        <f>+'廃棄物事業経費（歳入）'!B619</f>
        <v>0</v>
      </c>
      <c r="AI619" s="2">
        <v>619</v>
      </c>
    </row>
    <row r="620" spans="34:35" ht="14.25" hidden="1">
      <c r="AH620" s="2">
        <f>+'廃棄物事業経費（歳入）'!B620</f>
        <v>0</v>
      </c>
      <c r="AI620" s="2">
        <v>620</v>
      </c>
    </row>
    <row r="621" spans="34:35" ht="14.25" hidden="1">
      <c r="AH621" s="2">
        <f>+'廃棄物事業経費（歳入）'!B621</f>
        <v>0</v>
      </c>
      <c r="AI621" s="2">
        <v>621</v>
      </c>
    </row>
    <row r="622" spans="34:35" ht="14.25" hidden="1">
      <c r="AH622" s="2">
        <f>+'廃棄物事業経費（歳入）'!B622</f>
        <v>0</v>
      </c>
      <c r="AI622" s="2">
        <v>622</v>
      </c>
    </row>
    <row r="623" spans="34:35" ht="14.25" hidden="1">
      <c r="AH623" s="2">
        <f>+'廃棄物事業経費（歳入）'!B623</f>
        <v>0</v>
      </c>
      <c r="AI623" s="2">
        <v>623</v>
      </c>
    </row>
    <row r="624" spans="34:35" ht="14.25" hidden="1">
      <c r="AH624" s="2">
        <f>+'廃棄物事業経費（歳入）'!B624</f>
        <v>0</v>
      </c>
      <c r="AI624" s="2">
        <v>624</v>
      </c>
    </row>
    <row r="625" spans="34:35" ht="14.25" hidden="1">
      <c r="AH625" s="2">
        <f>+'廃棄物事業経費（歳入）'!B625</f>
        <v>0</v>
      </c>
      <c r="AI625" s="2">
        <v>625</v>
      </c>
    </row>
    <row r="626" spans="34:35" ht="14.25" hidden="1">
      <c r="AH626" s="2">
        <f>+'廃棄物事業経費（歳入）'!B626</f>
        <v>0</v>
      </c>
      <c r="AI626" s="2">
        <v>626</v>
      </c>
    </row>
    <row r="627" spans="34:35" ht="14.25" hidden="1">
      <c r="AH627" s="2">
        <f>+'廃棄物事業経費（歳入）'!B627</f>
        <v>0</v>
      </c>
      <c r="AI627" s="2">
        <v>627</v>
      </c>
    </row>
    <row r="628" spans="34:35" ht="14.25" hidden="1">
      <c r="AH628" s="2">
        <f>+'廃棄物事業経費（歳入）'!B628</f>
        <v>0</v>
      </c>
      <c r="AI628" s="2">
        <v>628</v>
      </c>
    </row>
    <row r="629" spans="34:35" ht="14.25" hidden="1">
      <c r="AH629" s="2">
        <f>+'廃棄物事業経費（歳入）'!B629</f>
        <v>0</v>
      </c>
      <c r="AI629" s="2">
        <v>629</v>
      </c>
    </row>
    <row r="630" spans="34:35" ht="14.25" hidden="1">
      <c r="AH630" s="2">
        <f>+'廃棄物事業経費（歳入）'!B630</f>
        <v>0</v>
      </c>
      <c r="AI630" s="2">
        <v>630</v>
      </c>
    </row>
    <row r="631" spans="34:35" ht="14.25" hidden="1">
      <c r="AH631" s="2">
        <f>+'廃棄物事業経費（歳入）'!B631</f>
        <v>0</v>
      </c>
      <c r="AI631" s="2">
        <v>631</v>
      </c>
    </row>
    <row r="632" spans="34:35" ht="14.25" hidden="1">
      <c r="AH632" s="2">
        <f>+'廃棄物事業経費（歳入）'!B632</f>
        <v>0</v>
      </c>
      <c r="AI632" s="2">
        <v>632</v>
      </c>
    </row>
    <row r="633" spans="34:35" ht="14.25" hidden="1">
      <c r="AH633" s="2">
        <f>+'廃棄物事業経費（歳入）'!B633</f>
        <v>0</v>
      </c>
      <c r="AI633" s="2">
        <v>633</v>
      </c>
    </row>
    <row r="634" spans="34:35" ht="14.25" hidden="1">
      <c r="AH634" s="2">
        <f>+'廃棄物事業経費（歳入）'!B634</f>
        <v>0</v>
      </c>
      <c r="AI634" s="2">
        <v>634</v>
      </c>
    </row>
    <row r="635" spans="34:35" ht="14.25" hidden="1">
      <c r="AH635" s="2">
        <f>+'廃棄物事業経費（歳入）'!B635</f>
        <v>0</v>
      </c>
      <c r="AI635" s="2">
        <v>635</v>
      </c>
    </row>
    <row r="636" spans="34:35" ht="14.25" hidden="1">
      <c r="AH636" s="2">
        <f>+'廃棄物事業経費（歳入）'!B636</f>
        <v>0</v>
      </c>
      <c r="AI636" s="2">
        <v>636</v>
      </c>
    </row>
    <row r="637" spans="34:35" ht="14.25" hidden="1">
      <c r="AH637" s="2">
        <f>+'廃棄物事業経費（歳入）'!B637</f>
        <v>0</v>
      </c>
      <c r="AI637" s="2">
        <v>637</v>
      </c>
    </row>
    <row r="638" spans="34:35" ht="14.25" hidden="1">
      <c r="AH638" s="2">
        <f>+'廃棄物事業経費（歳入）'!B638</f>
        <v>0</v>
      </c>
      <c r="AI638" s="2">
        <v>638</v>
      </c>
    </row>
    <row r="639" spans="34:35" ht="14.25" hidden="1">
      <c r="AH639" s="2">
        <f>+'廃棄物事業経費（歳入）'!B639</f>
        <v>0</v>
      </c>
      <c r="AI639" s="2">
        <v>639</v>
      </c>
    </row>
    <row r="640" spans="34:35" ht="14.25" hidden="1">
      <c r="AH640" s="2">
        <f>+'廃棄物事業経費（歳入）'!B640</f>
        <v>0</v>
      </c>
      <c r="AI640" s="2">
        <v>640</v>
      </c>
    </row>
    <row r="641" spans="34:35" ht="14.25" hidden="1">
      <c r="AH641" s="2">
        <f>+'廃棄物事業経費（歳入）'!B641</f>
        <v>0</v>
      </c>
      <c r="AI641" s="2">
        <v>641</v>
      </c>
    </row>
    <row r="642" spans="34:35" ht="14.25" hidden="1">
      <c r="AH642" s="2">
        <f>+'廃棄物事業経費（歳入）'!B642</f>
        <v>0</v>
      </c>
      <c r="AI642" s="2">
        <v>642</v>
      </c>
    </row>
    <row r="643" spans="34:35" ht="14.25" hidden="1">
      <c r="AH643" s="2">
        <f>+'廃棄物事業経費（歳入）'!B643</f>
        <v>0</v>
      </c>
      <c r="AI643" s="2">
        <v>643</v>
      </c>
    </row>
    <row r="644" spans="34:35" ht="14.25" hidden="1">
      <c r="AH644" s="2">
        <f>+'廃棄物事業経費（歳入）'!B644</f>
        <v>0</v>
      </c>
      <c r="AI644" s="2">
        <v>644</v>
      </c>
    </row>
    <row r="645" spans="34:35" ht="14.25" hidden="1">
      <c r="AH645" s="2">
        <f>+'廃棄物事業経費（歳入）'!B645</f>
        <v>0</v>
      </c>
      <c r="AI645" s="2">
        <v>645</v>
      </c>
    </row>
    <row r="646" spans="34:35" ht="14.25" hidden="1">
      <c r="AH646" s="2">
        <f>+'廃棄物事業経費（歳入）'!B646</f>
        <v>0</v>
      </c>
      <c r="AI646" s="2">
        <v>646</v>
      </c>
    </row>
    <row r="647" spans="34:35" ht="14.25" hidden="1">
      <c r="AH647" s="2">
        <f>+'廃棄物事業経費（歳入）'!B647</f>
        <v>0</v>
      </c>
      <c r="AI647" s="2">
        <v>647</v>
      </c>
    </row>
    <row r="648" spans="34:35" ht="14.25" hidden="1">
      <c r="AH648" s="2">
        <f>+'廃棄物事業経費（歳入）'!B648</f>
        <v>0</v>
      </c>
      <c r="AI648" s="2">
        <v>648</v>
      </c>
    </row>
    <row r="649" spans="34:35" ht="14.25" hidden="1">
      <c r="AH649" s="2">
        <f>+'廃棄物事業経費（歳入）'!B649</f>
        <v>0</v>
      </c>
      <c r="AI649" s="2">
        <v>649</v>
      </c>
    </row>
    <row r="650" spans="34:35" ht="14.25" hidden="1">
      <c r="AH650" s="2">
        <f>+'廃棄物事業経費（歳入）'!B650</f>
        <v>0</v>
      </c>
      <c r="AI650" s="2">
        <v>650</v>
      </c>
    </row>
    <row r="651" spans="34:35" ht="14.25" hidden="1">
      <c r="AH651" s="2">
        <f>+'廃棄物事業経費（歳入）'!B651</f>
        <v>0</v>
      </c>
      <c r="AI651" s="2">
        <v>651</v>
      </c>
    </row>
    <row r="652" spans="34:35" ht="14.25" hidden="1">
      <c r="AH652" s="2">
        <f>+'廃棄物事業経費（歳入）'!B652</f>
        <v>0</v>
      </c>
      <c r="AI652" s="2">
        <v>652</v>
      </c>
    </row>
    <row r="653" spans="34:35" ht="14.25" hidden="1">
      <c r="AH653" s="2">
        <f>+'廃棄物事業経費（歳入）'!B653</f>
        <v>0</v>
      </c>
      <c r="AI653" s="2">
        <v>653</v>
      </c>
    </row>
    <row r="654" spans="34:35" ht="14.25" hidden="1">
      <c r="AH654" s="2">
        <f>+'廃棄物事業経費（歳入）'!B654</f>
        <v>0</v>
      </c>
      <c r="AI654" s="2">
        <v>654</v>
      </c>
    </row>
    <row r="655" spans="34:35" ht="14.25" hidden="1">
      <c r="AH655" s="2">
        <f>+'廃棄物事業経費（歳入）'!B655</f>
        <v>0</v>
      </c>
      <c r="AI655" s="2">
        <v>655</v>
      </c>
    </row>
    <row r="656" spans="34:35" ht="14.25" hidden="1">
      <c r="AH656" s="2">
        <f>+'廃棄物事業経費（歳入）'!B656</f>
        <v>0</v>
      </c>
      <c r="AI656" s="2">
        <v>656</v>
      </c>
    </row>
    <row r="657" spans="34:35" ht="14.25" hidden="1">
      <c r="AH657" s="2">
        <f>+'廃棄物事業経費（歳入）'!B657</f>
        <v>0</v>
      </c>
      <c r="AI657" s="2">
        <v>657</v>
      </c>
    </row>
    <row r="658" spans="34:35" ht="14.25" hidden="1">
      <c r="AH658" s="2">
        <f>+'廃棄物事業経費（歳入）'!B658</f>
        <v>0</v>
      </c>
      <c r="AI658" s="2">
        <v>658</v>
      </c>
    </row>
    <row r="659" spans="34:35" ht="14.25" hidden="1">
      <c r="AH659" s="2">
        <f>+'廃棄物事業経費（歳入）'!B659</f>
        <v>0</v>
      </c>
      <c r="AI659" s="2">
        <v>659</v>
      </c>
    </row>
    <row r="660" spans="34:35" ht="14.25" hidden="1">
      <c r="AH660" s="2">
        <f>+'廃棄物事業経費（歳入）'!B660</f>
        <v>0</v>
      </c>
      <c r="AI660" s="2">
        <v>660</v>
      </c>
    </row>
    <row r="661" spans="34:35" ht="14.25" hidden="1">
      <c r="AH661" s="2">
        <f>+'廃棄物事業経費（歳入）'!B661</f>
        <v>0</v>
      </c>
      <c r="AI661" s="2">
        <v>661</v>
      </c>
    </row>
    <row r="662" spans="34:35" ht="14.25" hidden="1">
      <c r="AH662" s="2">
        <f>+'廃棄物事業経費（歳入）'!B662</f>
        <v>0</v>
      </c>
      <c r="AI662" s="2">
        <v>662</v>
      </c>
    </row>
    <row r="663" spans="34:35" ht="14.25" hidden="1">
      <c r="AH663" s="2">
        <f>+'廃棄物事業経費（歳入）'!B663</f>
        <v>0</v>
      </c>
      <c r="AI663" s="2">
        <v>663</v>
      </c>
    </row>
    <row r="664" spans="34:35" ht="14.25" hidden="1">
      <c r="AH664" s="2">
        <f>+'廃棄物事業経費（歳入）'!B664</f>
        <v>0</v>
      </c>
      <c r="AI664" s="2">
        <v>664</v>
      </c>
    </row>
    <row r="665" spans="34:35" ht="14.25" hidden="1">
      <c r="AH665" s="2">
        <f>+'廃棄物事業経費（歳入）'!B665</f>
        <v>0</v>
      </c>
      <c r="AI665" s="2">
        <v>665</v>
      </c>
    </row>
    <row r="666" spans="34:35" ht="14.25" hidden="1">
      <c r="AH666" s="2">
        <f>+'廃棄物事業経費（歳入）'!B666</f>
        <v>0</v>
      </c>
      <c r="AI666" s="2">
        <v>666</v>
      </c>
    </row>
    <row r="667" spans="34:35" ht="14.25" hidden="1">
      <c r="AH667" s="2">
        <f>+'廃棄物事業経費（歳入）'!B667</f>
        <v>0</v>
      </c>
      <c r="AI667" s="2">
        <v>667</v>
      </c>
    </row>
    <row r="668" spans="34:35" ht="14.25" hidden="1">
      <c r="AH668" s="2">
        <f>+'廃棄物事業経費（歳入）'!B668</f>
        <v>0</v>
      </c>
      <c r="AI668" s="2">
        <v>668</v>
      </c>
    </row>
    <row r="669" spans="34:35" ht="14.25" hidden="1">
      <c r="AH669" s="2">
        <f>+'廃棄物事業経費（歳入）'!B669</f>
        <v>0</v>
      </c>
      <c r="AI669" s="2">
        <v>669</v>
      </c>
    </row>
    <row r="670" spans="34:35" ht="14.25" hidden="1">
      <c r="AH670" s="2">
        <f>+'廃棄物事業経費（歳入）'!B670</f>
        <v>0</v>
      </c>
      <c r="AI670" s="2">
        <v>670</v>
      </c>
    </row>
    <row r="671" spans="34:35" ht="14.25" hidden="1">
      <c r="AH671" s="2">
        <f>+'廃棄物事業経費（歳入）'!B671</f>
        <v>0</v>
      </c>
      <c r="AI671" s="2">
        <v>671</v>
      </c>
    </row>
    <row r="672" spans="34:35" ht="14.25" hidden="1">
      <c r="AH672" s="2">
        <f>+'廃棄物事業経費（歳入）'!B672</f>
        <v>0</v>
      </c>
      <c r="AI672" s="2">
        <v>672</v>
      </c>
    </row>
    <row r="673" spans="34:35" ht="14.25" hidden="1">
      <c r="AH673" s="2">
        <f>+'廃棄物事業経費（歳入）'!B673</f>
        <v>0</v>
      </c>
      <c r="AI673" s="2">
        <v>673</v>
      </c>
    </row>
    <row r="674" spans="34:35" ht="14.25" hidden="1">
      <c r="AH674" s="2">
        <f>+'廃棄物事業経費（歳入）'!B674</f>
        <v>0</v>
      </c>
      <c r="AI674" s="2">
        <v>674</v>
      </c>
    </row>
    <row r="675" spans="34:35" ht="14.25" hidden="1">
      <c r="AH675" s="2">
        <f>+'廃棄物事業経費（歳入）'!B675</f>
        <v>0</v>
      </c>
      <c r="AI675" s="2">
        <v>675</v>
      </c>
    </row>
    <row r="676" spans="34:35" ht="14.25" hidden="1">
      <c r="AH676" s="2">
        <f>+'廃棄物事業経費（歳入）'!B676</f>
        <v>0</v>
      </c>
      <c r="AI676" s="2">
        <v>676</v>
      </c>
    </row>
    <row r="677" spans="34:35" ht="14.25" hidden="1">
      <c r="AH677" s="2">
        <f>+'廃棄物事業経費（歳入）'!B677</f>
        <v>0</v>
      </c>
      <c r="AI677" s="2">
        <v>677</v>
      </c>
    </row>
    <row r="678" spans="34:35" ht="14.25" hidden="1">
      <c r="AH678" s="2">
        <f>+'廃棄物事業経費（歳入）'!B678</f>
        <v>0</v>
      </c>
      <c r="AI678" s="2">
        <v>678</v>
      </c>
    </row>
    <row r="679" spans="34:35" ht="14.25" hidden="1">
      <c r="AH679" s="2">
        <f>+'廃棄物事業経費（歳入）'!B679</f>
        <v>0</v>
      </c>
      <c r="AI679" s="2">
        <v>679</v>
      </c>
    </row>
    <row r="680" spans="34:35" ht="14.25" hidden="1">
      <c r="AH680" s="2">
        <f>+'廃棄物事業経費（歳入）'!B680</f>
        <v>0</v>
      </c>
      <c r="AI680" s="2">
        <v>680</v>
      </c>
    </row>
    <row r="681" spans="34:35" ht="14.25" hidden="1">
      <c r="AH681" s="2">
        <f>+'廃棄物事業経費（歳入）'!B681</f>
        <v>0</v>
      </c>
      <c r="AI681" s="2">
        <v>681</v>
      </c>
    </row>
    <row r="682" spans="34:35" ht="14.25" hidden="1">
      <c r="AH682" s="2">
        <f>+'廃棄物事業経費（歳入）'!B682</f>
        <v>0</v>
      </c>
      <c r="AI682" s="2">
        <v>682</v>
      </c>
    </row>
    <row r="683" spans="34:35" ht="14.25" hidden="1">
      <c r="AH683" s="2">
        <f>+'廃棄物事業経費（歳入）'!B683</f>
        <v>0</v>
      </c>
      <c r="AI683" s="2">
        <v>683</v>
      </c>
    </row>
    <row r="684" spans="34:35" ht="14.25" hidden="1">
      <c r="AH684" s="2">
        <f>+'廃棄物事業経費（歳入）'!B684</f>
        <v>0</v>
      </c>
      <c r="AI684" s="2">
        <v>684</v>
      </c>
    </row>
    <row r="685" spans="34:35" ht="14.25" hidden="1">
      <c r="AH685" s="2">
        <f>+'廃棄物事業経費（歳入）'!B685</f>
        <v>0</v>
      </c>
      <c r="AI685" s="2">
        <v>685</v>
      </c>
    </row>
    <row r="686" spans="34:35" ht="14.25" hidden="1">
      <c r="AH686" s="2">
        <f>+'廃棄物事業経費（歳入）'!B686</f>
        <v>0</v>
      </c>
      <c r="AI686" s="2">
        <v>686</v>
      </c>
    </row>
    <row r="687" spans="34:35" ht="14.25" hidden="1">
      <c r="AH687" s="2">
        <f>+'廃棄物事業経費（歳入）'!B687</f>
        <v>0</v>
      </c>
      <c r="AI687" s="2">
        <v>687</v>
      </c>
    </row>
    <row r="688" spans="34:35" ht="14.25" hidden="1">
      <c r="AH688" s="2">
        <f>+'廃棄物事業経費（歳入）'!B688</f>
        <v>0</v>
      </c>
      <c r="AI688" s="2">
        <v>688</v>
      </c>
    </row>
    <row r="689" spans="34:35" ht="14.25" hidden="1">
      <c r="AH689" s="2">
        <f>+'廃棄物事業経費（歳入）'!B689</f>
        <v>0</v>
      </c>
      <c r="AI689" s="2">
        <v>689</v>
      </c>
    </row>
    <row r="690" spans="34:35" ht="14.25" hidden="1">
      <c r="AH690" s="2">
        <f>+'廃棄物事業経費（歳入）'!B690</f>
        <v>0</v>
      </c>
      <c r="AI690" s="2">
        <v>690</v>
      </c>
    </row>
    <row r="691" spans="34:35" ht="14.25" hidden="1">
      <c r="AH691" s="2">
        <f>+'廃棄物事業経費（歳入）'!B691</f>
        <v>0</v>
      </c>
      <c r="AI691" s="2">
        <v>691</v>
      </c>
    </row>
    <row r="692" spans="34:35" ht="14.25" hidden="1">
      <c r="AH692" s="2">
        <f>+'廃棄物事業経費（歳入）'!B692</f>
        <v>0</v>
      </c>
      <c r="AI692" s="2">
        <v>692</v>
      </c>
    </row>
    <row r="693" spans="34:35" ht="14.25" hidden="1">
      <c r="AH693" s="2">
        <f>+'廃棄物事業経費（歳入）'!B693</f>
        <v>0</v>
      </c>
      <c r="AI693" s="2">
        <v>693</v>
      </c>
    </row>
    <row r="694" spans="34:35" ht="14.25" hidden="1">
      <c r="AH694" s="2">
        <f>+'廃棄物事業経費（歳入）'!B694</f>
        <v>0</v>
      </c>
      <c r="AI694" s="2">
        <v>694</v>
      </c>
    </row>
    <row r="695" spans="34:35" ht="14.25" hidden="1">
      <c r="AH695" s="2">
        <f>+'廃棄物事業経費（歳入）'!B695</f>
        <v>0</v>
      </c>
      <c r="AI695" s="2">
        <v>695</v>
      </c>
    </row>
    <row r="696" spans="34:35" ht="14.25" hidden="1">
      <c r="AH696" s="2">
        <f>+'廃棄物事業経費（歳入）'!B696</f>
        <v>0</v>
      </c>
      <c r="AI696" s="2">
        <v>696</v>
      </c>
    </row>
    <row r="697" spans="34:35" ht="14.25" hidden="1">
      <c r="AH697" s="2">
        <f>+'廃棄物事業経費（歳入）'!B697</f>
        <v>0</v>
      </c>
      <c r="AI697" s="2">
        <v>697</v>
      </c>
    </row>
    <row r="698" spans="34:35" ht="14.25" hidden="1">
      <c r="AH698" s="2">
        <f>+'廃棄物事業経費（歳入）'!B698</f>
        <v>0</v>
      </c>
      <c r="AI698" s="2">
        <v>698</v>
      </c>
    </row>
    <row r="699" spans="34:35" ht="14.25" hidden="1">
      <c r="AH699" s="2">
        <f>+'廃棄物事業経費（歳入）'!B699</f>
        <v>0</v>
      </c>
      <c r="AI699" s="2">
        <v>699</v>
      </c>
    </row>
    <row r="700" spans="34:35" ht="14.25" hidden="1">
      <c r="AH700" s="2">
        <f>+'廃棄物事業経費（歳入）'!B700</f>
        <v>0</v>
      </c>
      <c r="AI700" s="2">
        <v>700</v>
      </c>
    </row>
    <row r="701" spans="34:35" ht="14.25" hidden="1">
      <c r="AH701" s="2">
        <f>+'廃棄物事業経費（歳入）'!B701</f>
        <v>0</v>
      </c>
      <c r="AI701" s="2">
        <v>701</v>
      </c>
    </row>
    <row r="702" spans="34:35" ht="14.25" hidden="1">
      <c r="AH702" s="2">
        <f>+'廃棄物事業経費（歳入）'!B702</f>
        <v>0</v>
      </c>
      <c r="AI702" s="2">
        <v>702</v>
      </c>
    </row>
    <row r="703" spans="34:35" ht="14.25" hidden="1">
      <c r="AH703" s="2">
        <f>+'廃棄物事業経費（歳入）'!B703</f>
        <v>0</v>
      </c>
      <c r="AI703" s="2">
        <v>703</v>
      </c>
    </row>
    <row r="704" spans="34:35" ht="14.25" hidden="1">
      <c r="AH704" s="2">
        <f>+'廃棄物事業経費（歳入）'!B704</f>
        <v>0</v>
      </c>
      <c r="AI704" s="2">
        <v>704</v>
      </c>
    </row>
    <row r="705" spans="34:35" ht="14.25" hidden="1">
      <c r="AH705" s="2">
        <f>+'廃棄物事業経費（歳入）'!B705</f>
        <v>0</v>
      </c>
      <c r="AI705" s="2">
        <v>705</v>
      </c>
    </row>
    <row r="706" spans="34:35" ht="14.25" hidden="1">
      <c r="AH706" s="2">
        <f>+'廃棄物事業経費（歳入）'!B706</f>
        <v>0</v>
      </c>
      <c r="AI706" s="2">
        <v>706</v>
      </c>
    </row>
    <row r="707" spans="34:35" ht="14.25" hidden="1">
      <c r="AH707" s="2">
        <f>+'廃棄物事業経費（歳入）'!B707</f>
        <v>0</v>
      </c>
      <c r="AI707" s="2">
        <v>707</v>
      </c>
    </row>
    <row r="708" spans="34:35" ht="14.25" hidden="1">
      <c r="AH708" s="2">
        <f>+'廃棄物事業経費（歳入）'!B708</f>
        <v>0</v>
      </c>
      <c r="AI708" s="2">
        <v>708</v>
      </c>
    </row>
    <row r="709" spans="34:35" ht="14.25" hidden="1">
      <c r="AH709" s="2">
        <f>+'廃棄物事業経費（歳入）'!B709</f>
        <v>0</v>
      </c>
      <c r="AI709" s="2">
        <v>709</v>
      </c>
    </row>
    <row r="710" spans="34:35" ht="14.25" hidden="1">
      <c r="AH710" s="2">
        <f>+'廃棄物事業経費（歳入）'!B710</f>
        <v>0</v>
      </c>
      <c r="AI710" s="2">
        <v>710</v>
      </c>
    </row>
    <row r="711" spans="34:35" ht="14.25" hidden="1">
      <c r="AH711" s="2">
        <f>+'廃棄物事業経費（歳入）'!B711</f>
        <v>0</v>
      </c>
      <c r="AI711" s="2">
        <v>711</v>
      </c>
    </row>
    <row r="712" spans="34:35" ht="14.25" hidden="1">
      <c r="AH712" s="2">
        <f>+'廃棄物事業経費（歳入）'!B712</f>
        <v>0</v>
      </c>
      <c r="AI712" s="2">
        <v>712</v>
      </c>
    </row>
    <row r="713" spans="34:35" ht="14.25" hidden="1">
      <c r="AH713" s="2">
        <f>+'廃棄物事業経費（歳入）'!B713</f>
        <v>0</v>
      </c>
      <c r="AI713" s="2">
        <v>713</v>
      </c>
    </row>
    <row r="714" spans="34:35" ht="14.25" hidden="1">
      <c r="AH714" s="2">
        <f>+'廃棄物事業経費（歳入）'!B714</f>
        <v>0</v>
      </c>
      <c r="AI714" s="2">
        <v>714</v>
      </c>
    </row>
    <row r="715" spans="34:35" ht="14.25" hidden="1">
      <c r="AH715" s="2">
        <f>+'廃棄物事業経費（歳入）'!B715</f>
        <v>0</v>
      </c>
      <c r="AI715" s="2">
        <v>715</v>
      </c>
    </row>
    <row r="716" spans="34:35" ht="14.25" hidden="1">
      <c r="AH716" s="2">
        <f>+'廃棄物事業経費（歳入）'!B716</f>
        <v>0</v>
      </c>
      <c r="AI716" s="2">
        <v>716</v>
      </c>
    </row>
    <row r="717" spans="34:35" ht="14.25" hidden="1">
      <c r="AH717" s="2">
        <f>+'廃棄物事業経費（歳入）'!B717</f>
        <v>0</v>
      </c>
      <c r="AI717" s="2">
        <v>717</v>
      </c>
    </row>
    <row r="718" spans="34:35" ht="14.25" hidden="1">
      <c r="AH718" s="2">
        <f>+'廃棄物事業経費（歳入）'!B718</f>
        <v>0</v>
      </c>
      <c r="AI718" s="2">
        <v>718</v>
      </c>
    </row>
    <row r="719" spans="34:35" ht="14.25" hidden="1">
      <c r="AH719" s="2">
        <f>+'廃棄物事業経費（歳入）'!B719</f>
        <v>0</v>
      </c>
      <c r="AI719" s="2">
        <v>719</v>
      </c>
    </row>
    <row r="720" spans="34:35" ht="14.25" hidden="1">
      <c r="AH720" s="2">
        <f>+'廃棄物事業経費（歳入）'!B720</f>
        <v>0</v>
      </c>
      <c r="AI720" s="2">
        <v>720</v>
      </c>
    </row>
    <row r="721" spans="34:35" ht="14.25" hidden="1">
      <c r="AH721" s="2">
        <f>+'廃棄物事業経費（歳入）'!B721</f>
        <v>0</v>
      </c>
      <c r="AI721" s="2">
        <v>721</v>
      </c>
    </row>
    <row r="722" spans="34:35" ht="14.25" hidden="1">
      <c r="AH722" s="2">
        <f>+'廃棄物事業経費（歳入）'!B722</f>
        <v>0</v>
      </c>
      <c r="AI722" s="2">
        <v>722</v>
      </c>
    </row>
    <row r="723" spans="34:35" ht="14.25" hidden="1">
      <c r="AH723" s="2">
        <f>+'廃棄物事業経費（歳入）'!B723</f>
        <v>0</v>
      </c>
      <c r="AI723" s="2">
        <v>723</v>
      </c>
    </row>
    <row r="724" spans="34:35" ht="14.25" hidden="1">
      <c r="AH724" s="2">
        <f>+'廃棄物事業経費（歳入）'!B724</f>
        <v>0</v>
      </c>
      <c r="AI724" s="2">
        <v>724</v>
      </c>
    </row>
    <row r="725" spans="34:35" ht="14.25" hidden="1">
      <c r="AH725" s="2">
        <f>+'廃棄物事業経費（歳入）'!B725</f>
        <v>0</v>
      </c>
      <c r="AI725" s="2">
        <v>725</v>
      </c>
    </row>
    <row r="726" spans="34:35" ht="14.25" hidden="1">
      <c r="AH726" s="2">
        <f>+'廃棄物事業経費（歳入）'!B726</f>
        <v>0</v>
      </c>
      <c r="AI726" s="2">
        <v>726</v>
      </c>
    </row>
    <row r="727" spans="34:35" ht="14.25" hidden="1">
      <c r="AH727" s="2">
        <f>+'廃棄物事業経費（歳入）'!B727</f>
        <v>0</v>
      </c>
      <c r="AI727" s="2">
        <v>727</v>
      </c>
    </row>
    <row r="728" spans="34:35" ht="14.25" hidden="1">
      <c r="AH728" s="2">
        <f>+'廃棄物事業経費（歳入）'!B728</f>
        <v>0</v>
      </c>
      <c r="AI728" s="2">
        <v>728</v>
      </c>
    </row>
    <row r="729" spans="34:35" ht="14.25" hidden="1">
      <c r="AH729" s="2">
        <f>+'廃棄物事業経費（歳入）'!B729</f>
        <v>0</v>
      </c>
      <c r="AI729" s="2">
        <v>729</v>
      </c>
    </row>
    <row r="730" spans="34:35" ht="14.25" hidden="1">
      <c r="AH730" s="2">
        <f>+'廃棄物事業経費（歳入）'!B730</f>
        <v>0</v>
      </c>
      <c r="AI730" s="2">
        <v>730</v>
      </c>
    </row>
    <row r="731" spans="34:35" ht="14.25" hidden="1">
      <c r="AH731" s="2">
        <f>+'廃棄物事業経費（歳入）'!B731</f>
        <v>0</v>
      </c>
      <c r="AI731" s="2">
        <v>731</v>
      </c>
    </row>
    <row r="732" spans="34:35" ht="14.25" hidden="1">
      <c r="AH732" s="2">
        <f>+'廃棄物事業経費（歳入）'!B732</f>
        <v>0</v>
      </c>
      <c r="AI732" s="2">
        <v>732</v>
      </c>
    </row>
    <row r="733" spans="34:35" ht="14.25" hidden="1">
      <c r="AH733" s="2">
        <f>+'廃棄物事業経費（歳入）'!B733</f>
        <v>0</v>
      </c>
      <c r="AI733" s="2">
        <v>733</v>
      </c>
    </row>
    <row r="734" spans="34:35" ht="14.25" hidden="1">
      <c r="AH734" s="2">
        <f>+'廃棄物事業経費（歳入）'!B734</f>
        <v>0</v>
      </c>
      <c r="AI734" s="2">
        <v>734</v>
      </c>
    </row>
    <row r="735" spans="34:35" ht="14.25" hidden="1">
      <c r="AH735" s="2">
        <f>+'廃棄物事業経費（歳入）'!B735</f>
        <v>0</v>
      </c>
      <c r="AI735" s="2">
        <v>735</v>
      </c>
    </row>
    <row r="736" spans="34:35" ht="14.25" hidden="1">
      <c r="AH736" s="2">
        <f>+'廃棄物事業経費（歳入）'!B736</f>
        <v>0</v>
      </c>
      <c r="AI736" s="2">
        <v>736</v>
      </c>
    </row>
    <row r="737" spans="34:35" ht="14.25" hidden="1">
      <c r="AH737" s="2">
        <f>+'廃棄物事業経費（歳入）'!B737</f>
        <v>0</v>
      </c>
      <c r="AI737" s="2">
        <v>737</v>
      </c>
    </row>
    <row r="738" spans="34:35" ht="14.25" hidden="1">
      <c r="AH738" s="2">
        <f>+'廃棄物事業経費（歳入）'!B738</f>
        <v>0</v>
      </c>
      <c r="AI738" s="2">
        <v>738</v>
      </c>
    </row>
    <row r="739" spans="34:35" ht="14.25" hidden="1">
      <c r="AH739" s="2">
        <f>+'廃棄物事業経費（歳入）'!B739</f>
        <v>0</v>
      </c>
      <c r="AI739" s="2">
        <v>739</v>
      </c>
    </row>
    <row r="740" spans="34:35" ht="14.25" hidden="1">
      <c r="AH740" s="2">
        <f>+'廃棄物事業経費（歳入）'!B740</f>
        <v>0</v>
      </c>
      <c r="AI740" s="2">
        <v>740</v>
      </c>
    </row>
    <row r="741" spans="34:35" ht="14.25" hidden="1">
      <c r="AH741" s="2">
        <f>+'廃棄物事業経費（歳入）'!B741</f>
        <v>0</v>
      </c>
      <c r="AI741" s="2">
        <v>741</v>
      </c>
    </row>
    <row r="742" spans="34:35" ht="14.25" hidden="1">
      <c r="AH742" s="2">
        <f>+'廃棄物事業経費（歳入）'!B742</f>
        <v>0</v>
      </c>
      <c r="AI742" s="2">
        <v>742</v>
      </c>
    </row>
    <row r="743" spans="34:35" ht="14.25" hidden="1">
      <c r="AH743" s="2">
        <f>+'廃棄物事業経費（歳入）'!B743</f>
        <v>0</v>
      </c>
      <c r="AI743" s="2">
        <v>743</v>
      </c>
    </row>
    <row r="744" spans="34:35" ht="14.25" hidden="1">
      <c r="AH744" s="2">
        <f>+'廃棄物事業経費（歳入）'!B744</f>
        <v>0</v>
      </c>
      <c r="AI744" s="2">
        <v>744</v>
      </c>
    </row>
    <row r="745" spans="34:35" ht="14.25" hidden="1">
      <c r="AH745" s="2">
        <f>+'廃棄物事業経費（歳入）'!B745</f>
        <v>0</v>
      </c>
      <c r="AI745" s="2">
        <v>745</v>
      </c>
    </row>
    <row r="746" spans="34:35" ht="14.25" hidden="1">
      <c r="AH746" s="2">
        <f>+'廃棄物事業経費（歳入）'!B746</f>
        <v>0</v>
      </c>
      <c r="AI746" s="2">
        <v>746</v>
      </c>
    </row>
    <row r="747" spans="34:35" ht="14.25" hidden="1">
      <c r="AH747" s="2">
        <f>+'廃棄物事業経費（歳入）'!B747</f>
        <v>0</v>
      </c>
      <c r="AI747" s="2">
        <v>747</v>
      </c>
    </row>
    <row r="748" spans="34:35" ht="14.25" hidden="1">
      <c r="AH748" s="2">
        <f>+'廃棄物事業経費（歳入）'!B748</f>
        <v>0</v>
      </c>
      <c r="AI748" s="2">
        <v>748</v>
      </c>
    </row>
    <row r="749" spans="34:35" ht="14.25" hidden="1">
      <c r="AH749" s="2">
        <f>+'廃棄物事業経費（歳入）'!B749</f>
        <v>0</v>
      </c>
      <c r="AI749" s="2">
        <v>749</v>
      </c>
    </row>
    <row r="750" spans="34:35" ht="14.25" hidden="1">
      <c r="AH750" s="2">
        <f>+'廃棄物事業経費（歳入）'!B750</f>
        <v>0</v>
      </c>
      <c r="AI750" s="2">
        <v>750</v>
      </c>
    </row>
    <row r="751" spans="34:35" ht="14.25" hidden="1">
      <c r="AH751" s="2">
        <f>+'廃棄物事業経費（歳入）'!B751</f>
        <v>0</v>
      </c>
      <c r="AI751" s="2">
        <v>751</v>
      </c>
    </row>
    <row r="752" spans="34:35" ht="14.25" hidden="1">
      <c r="AH752" s="2">
        <f>+'廃棄物事業経費（歳入）'!B752</f>
        <v>0</v>
      </c>
      <c r="AI752" s="2">
        <v>752</v>
      </c>
    </row>
    <row r="753" spans="34:35" ht="14.25" hidden="1">
      <c r="AH753" s="2">
        <f>+'廃棄物事業経費（歳入）'!B753</f>
        <v>0</v>
      </c>
      <c r="AI753" s="2">
        <v>753</v>
      </c>
    </row>
    <row r="754" spans="34:35" ht="14.25" hidden="1">
      <c r="AH754" s="2">
        <f>+'廃棄物事業経費（歳入）'!B754</f>
        <v>0</v>
      </c>
      <c r="AI754" s="2">
        <v>754</v>
      </c>
    </row>
    <row r="755" spans="34:35" ht="14.25" hidden="1">
      <c r="AH755" s="2">
        <f>+'廃棄物事業経費（歳入）'!B755</f>
        <v>0</v>
      </c>
      <c r="AI755" s="2">
        <v>755</v>
      </c>
    </row>
    <row r="756" spans="34:35" ht="14.25" hidden="1">
      <c r="AH756" s="2">
        <f>+'廃棄物事業経費（歳入）'!B756</f>
        <v>0</v>
      </c>
      <c r="AI756" s="2">
        <v>756</v>
      </c>
    </row>
    <row r="757" spans="34:35" ht="14.25" hidden="1">
      <c r="AH757" s="2">
        <f>+'廃棄物事業経費（歳入）'!B757</f>
        <v>0</v>
      </c>
      <c r="AI757" s="2">
        <v>757</v>
      </c>
    </row>
    <row r="758" spans="34:35" ht="14.25" hidden="1">
      <c r="AH758" s="2">
        <f>+'廃棄物事業経費（歳入）'!B758</f>
        <v>0</v>
      </c>
      <c r="AI758" s="2">
        <v>758</v>
      </c>
    </row>
    <row r="759" spans="34:35" ht="14.25" hidden="1">
      <c r="AH759" s="2">
        <f>+'廃棄物事業経費（歳入）'!B759</f>
        <v>0</v>
      </c>
      <c r="AI759" s="2">
        <v>759</v>
      </c>
    </row>
    <row r="760" spans="34:35" ht="14.25" hidden="1">
      <c r="AH760" s="2">
        <f>+'廃棄物事業経費（歳入）'!B760</f>
        <v>0</v>
      </c>
      <c r="AI760" s="2">
        <v>760</v>
      </c>
    </row>
    <row r="761" spans="34:35" ht="14.25" hidden="1">
      <c r="AH761" s="2">
        <f>+'廃棄物事業経費（歳入）'!B761</f>
        <v>0</v>
      </c>
      <c r="AI761" s="2">
        <v>761</v>
      </c>
    </row>
    <row r="762" spans="34:35" ht="14.25" hidden="1">
      <c r="AH762" s="2">
        <f>+'廃棄物事業経費（歳入）'!B762</f>
        <v>0</v>
      </c>
      <c r="AI762" s="2">
        <v>762</v>
      </c>
    </row>
    <row r="763" spans="34:35" ht="14.25" hidden="1">
      <c r="AH763" s="2">
        <f>+'廃棄物事業経費（歳入）'!B763</f>
        <v>0</v>
      </c>
      <c r="AI763" s="2">
        <v>763</v>
      </c>
    </row>
    <row r="764" spans="34:35" ht="14.25" hidden="1">
      <c r="AH764" s="2">
        <f>+'廃棄物事業経費（歳入）'!B764</f>
        <v>0</v>
      </c>
      <c r="AI764" s="2">
        <v>764</v>
      </c>
    </row>
    <row r="765" spans="34:35" ht="14.25" hidden="1">
      <c r="AH765" s="2">
        <f>+'廃棄物事業経費（歳入）'!B765</f>
        <v>0</v>
      </c>
      <c r="AI765" s="2">
        <v>765</v>
      </c>
    </row>
    <row r="766" spans="34:35" ht="14.25" hidden="1">
      <c r="AH766" s="2">
        <f>+'廃棄物事業経費（歳入）'!B766</f>
        <v>0</v>
      </c>
      <c r="AI766" s="2">
        <v>766</v>
      </c>
    </row>
    <row r="767" spans="34:35" ht="14.25" hidden="1">
      <c r="AH767" s="2">
        <f>+'廃棄物事業経費（歳入）'!B767</f>
        <v>0</v>
      </c>
      <c r="AI767" s="2">
        <v>767</v>
      </c>
    </row>
    <row r="768" spans="34:35" ht="14.25" hidden="1">
      <c r="AH768" s="2">
        <f>+'廃棄物事業経費（歳入）'!B768</f>
        <v>0</v>
      </c>
      <c r="AI768" s="2">
        <v>768</v>
      </c>
    </row>
    <row r="769" spans="34:35" ht="14.25" hidden="1">
      <c r="AH769" s="2">
        <f>+'廃棄物事業経費（歳入）'!B769</f>
        <v>0</v>
      </c>
      <c r="AI769" s="2">
        <v>769</v>
      </c>
    </row>
    <row r="770" spans="34:35" ht="14.25" hidden="1">
      <c r="AH770" s="2">
        <f>+'廃棄物事業経費（歳入）'!B770</f>
        <v>0</v>
      </c>
      <c r="AI770" s="2">
        <v>770</v>
      </c>
    </row>
    <row r="771" spans="34:35" ht="14.25" hidden="1">
      <c r="AH771" s="2">
        <f>+'廃棄物事業経費（歳入）'!B771</f>
        <v>0</v>
      </c>
      <c r="AI771" s="2">
        <v>771</v>
      </c>
    </row>
    <row r="772" spans="34:35" ht="14.25" hidden="1">
      <c r="AH772" s="2">
        <f>+'廃棄物事業経費（歳入）'!B772</f>
        <v>0</v>
      </c>
      <c r="AI772" s="2">
        <v>772</v>
      </c>
    </row>
    <row r="773" spans="34:35" ht="14.25" hidden="1">
      <c r="AH773" s="2">
        <f>+'廃棄物事業経費（歳入）'!B773</f>
        <v>0</v>
      </c>
      <c r="AI773" s="2">
        <v>773</v>
      </c>
    </row>
    <row r="774" spans="34:35" ht="14.25" hidden="1">
      <c r="AH774" s="2">
        <f>+'廃棄物事業経費（歳入）'!B774</f>
        <v>0</v>
      </c>
      <c r="AI774" s="2">
        <v>774</v>
      </c>
    </row>
    <row r="775" spans="34:35" ht="14.25" hidden="1">
      <c r="AH775" s="2">
        <f>+'廃棄物事業経費（歳入）'!B775</f>
        <v>0</v>
      </c>
      <c r="AI775" s="2">
        <v>775</v>
      </c>
    </row>
    <row r="776" spans="34:35" ht="14.25" hidden="1">
      <c r="AH776" s="2">
        <f>+'廃棄物事業経費（歳入）'!B776</f>
        <v>0</v>
      </c>
      <c r="AI776" s="2">
        <v>776</v>
      </c>
    </row>
    <row r="777" spans="34:35" ht="14.25" hidden="1">
      <c r="AH777" s="2">
        <f>+'廃棄物事業経費（歳入）'!B777</f>
        <v>0</v>
      </c>
      <c r="AI777" s="2">
        <v>777</v>
      </c>
    </row>
    <row r="778" spans="34:35" ht="14.25" hidden="1">
      <c r="AH778" s="2">
        <f>+'廃棄物事業経費（歳入）'!B778</f>
        <v>0</v>
      </c>
      <c r="AI778" s="2">
        <v>778</v>
      </c>
    </row>
    <row r="779" spans="34:35" ht="14.25" hidden="1">
      <c r="AH779" s="2">
        <f>+'廃棄物事業経費（歳入）'!B779</f>
        <v>0</v>
      </c>
      <c r="AI779" s="2">
        <v>779</v>
      </c>
    </row>
    <row r="780" spans="34:35" ht="14.25" hidden="1">
      <c r="AH780" s="2">
        <f>+'廃棄物事業経費（歳入）'!B780</f>
        <v>0</v>
      </c>
      <c r="AI780" s="2">
        <v>780</v>
      </c>
    </row>
    <row r="781" spans="34:35" ht="14.25" hidden="1">
      <c r="AH781" s="2">
        <f>+'廃棄物事業経費（歳入）'!B781</f>
        <v>0</v>
      </c>
      <c r="AI781" s="2">
        <v>781</v>
      </c>
    </row>
    <row r="782" spans="34:35" ht="14.25" hidden="1">
      <c r="AH782" s="2">
        <f>+'廃棄物事業経費（歳入）'!B782</f>
        <v>0</v>
      </c>
      <c r="AI782" s="2">
        <v>782</v>
      </c>
    </row>
    <row r="783" spans="34:35" ht="14.25" hidden="1">
      <c r="AH783" s="2">
        <f>+'廃棄物事業経費（歳入）'!B783</f>
        <v>0</v>
      </c>
      <c r="AI783" s="2">
        <v>783</v>
      </c>
    </row>
    <row r="784" spans="34:35" ht="14.25" hidden="1">
      <c r="AH784" s="2">
        <f>+'廃棄物事業経費（歳入）'!B784</f>
        <v>0</v>
      </c>
      <c r="AI784" s="2">
        <v>784</v>
      </c>
    </row>
    <row r="785" spans="34:35" ht="14.25" hidden="1">
      <c r="AH785" s="2">
        <f>+'廃棄物事業経費（歳入）'!B785</f>
        <v>0</v>
      </c>
      <c r="AI785" s="2">
        <v>785</v>
      </c>
    </row>
    <row r="786" spans="34:35" ht="14.25" hidden="1">
      <c r="AH786" s="2">
        <f>+'廃棄物事業経費（歳入）'!B786</f>
        <v>0</v>
      </c>
      <c r="AI786" s="2">
        <v>786</v>
      </c>
    </row>
    <row r="787" spans="34:35" ht="14.25" hidden="1">
      <c r="AH787" s="2">
        <f>+'廃棄物事業経費（歳入）'!B787</f>
        <v>0</v>
      </c>
      <c r="AI787" s="2">
        <v>787</v>
      </c>
    </row>
    <row r="788" spans="34:35" ht="14.25" hidden="1">
      <c r="AH788" s="2">
        <f>+'廃棄物事業経費（歳入）'!B788</f>
        <v>0</v>
      </c>
      <c r="AI788" s="2">
        <v>788</v>
      </c>
    </row>
    <row r="789" spans="34:35" ht="14.25" hidden="1">
      <c r="AH789" s="2">
        <f>+'廃棄物事業経費（歳入）'!B789</f>
        <v>0</v>
      </c>
      <c r="AI789" s="2">
        <v>789</v>
      </c>
    </row>
    <row r="790" spans="34:35" ht="14.25" hidden="1">
      <c r="AH790" s="2">
        <f>+'廃棄物事業経費（歳入）'!B790</f>
        <v>0</v>
      </c>
      <c r="AI790" s="2">
        <v>790</v>
      </c>
    </row>
    <row r="791" spans="34:35" ht="14.25" hidden="1">
      <c r="AH791" s="2">
        <f>+'廃棄物事業経費（歳入）'!B791</f>
        <v>0</v>
      </c>
      <c r="AI791" s="2">
        <v>791</v>
      </c>
    </row>
    <row r="792" spans="34:35" ht="14.25" hidden="1">
      <c r="AH792" s="2">
        <f>+'廃棄物事業経費（歳入）'!B792</f>
        <v>0</v>
      </c>
      <c r="AI792" s="2">
        <v>792</v>
      </c>
    </row>
    <row r="793" spans="34:35" ht="14.25" hidden="1">
      <c r="AH793" s="2">
        <f>+'廃棄物事業経費（歳入）'!B793</f>
        <v>0</v>
      </c>
      <c r="AI793" s="2">
        <v>793</v>
      </c>
    </row>
    <row r="794" spans="34:35" ht="14.25" hidden="1">
      <c r="AH794" s="2">
        <f>+'廃棄物事業経費（歳入）'!B794</f>
        <v>0</v>
      </c>
      <c r="AI794" s="2">
        <v>794</v>
      </c>
    </row>
    <row r="795" spans="34:35" ht="14.25" hidden="1">
      <c r="AH795" s="2">
        <f>+'廃棄物事業経費（歳入）'!B795</f>
        <v>0</v>
      </c>
      <c r="AI795" s="2">
        <v>795</v>
      </c>
    </row>
    <row r="796" spans="34:35" ht="14.25" hidden="1">
      <c r="AH796" s="2">
        <f>+'廃棄物事業経費（歳入）'!B796</f>
        <v>0</v>
      </c>
      <c r="AI796" s="2">
        <v>796</v>
      </c>
    </row>
    <row r="797" spans="34:35" ht="14.25" hidden="1">
      <c r="AH797" s="2">
        <f>+'廃棄物事業経費（歳入）'!B797</f>
        <v>0</v>
      </c>
      <c r="AI797" s="2">
        <v>797</v>
      </c>
    </row>
    <row r="798" spans="34:35" ht="14.25" hidden="1">
      <c r="AH798" s="2">
        <f>+'廃棄物事業経費（歳入）'!B798</f>
        <v>0</v>
      </c>
      <c r="AI798" s="2">
        <v>798</v>
      </c>
    </row>
    <row r="799" spans="34:35" ht="14.25" hidden="1">
      <c r="AH799" s="2">
        <f>+'廃棄物事業経費（歳入）'!B799</f>
        <v>0</v>
      </c>
      <c r="AI799" s="2">
        <v>799</v>
      </c>
    </row>
    <row r="800" spans="34:35" ht="14.25" hidden="1">
      <c r="AH800" s="2">
        <f>+'廃棄物事業経費（歳入）'!B800</f>
        <v>0</v>
      </c>
      <c r="AI800" s="2">
        <v>800</v>
      </c>
    </row>
    <row r="801" spans="34:35" ht="14.25" hidden="1">
      <c r="AH801" s="2">
        <f>+'廃棄物事業経費（歳入）'!B801</f>
        <v>0</v>
      </c>
      <c r="AI801" s="2">
        <v>801</v>
      </c>
    </row>
    <row r="802" spans="34:35" ht="14.25" hidden="1">
      <c r="AH802" s="2">
        <f>+'廃棄物事業経費（歳入）'!B802</f>
        <v>0</v>
      </c>
      <c r="AI802" s="2">
        <v>802</v>
      </c>
    </row>
    <row r="803" spans="34:35" ht="14.25" hidden="1">
      <c r="AH803" s="2">
        <f>+'廃棄物事業経費（歳入）'!B803</f>
        <v>0</v>
      </c>
      <c r="AI803" s="2">
        <v>803</v>
      </c>
    </row>
    <row r="804" spans="34:35" ht="14.25" hidden="1">
      <c r="AH804" s="2">
        <f>+'廃棄物事業経費（歳入）'!B804</f>
        <v>0</v>
      </c>
      <c r="AI804" s="2">
        <v>804</v>
      </c>
    </row>
    <row r="805" spans="34:35" ht="14.25" hidden="1">
      <c r="AH805" s="2">
        <f>+'廃棄物事業経費（歳入）'!B805</f>
        <v>0</v>
      </c>
      <c r="AI805" s="2">
        <v>805</v>
      </c>
    </row>
    <row r="806" spans="34:35" ht="14.25" hidden="1">
      <c r="AH806" s="2">
        <f>+'廃棄物事業経費（歳入）'!B806</f>
        <v>0</v>
      </c>
      <c r="AI806" s="2">
        <v>806</v>
      </c>
    </row>
    <row r="807" spans="34:35" ht="14.25" hidden="1">
      <c r="AH807" s="2">
        <f>+'廃棄物事業経費（歳入）'!B807</f>
        <v>0</v>
      </c>
      <c r="AI807" s="2">
        <v>807</v>
      </c>
    </row>
    <row r="808" spans="34:35" ht="14.25" hidden="1">
      <c r="AH808" s="2">
        <f>+'廃棄物事業経費（歳入）'!B808</f>
        <v>0</v>
      </c>
      <c r="AI808" s="2">
        <v>808</v>
      </c>
    </row>
    <row r="809" spans="34:35" ht="14.25" hidden="1">
      <c r="AH809" s="2">
        <f>+'廃棄物事業経費（歳入）'!B809</f>
        <v>0</v>
      </c>
      <c r="AI809" s="2">
        <v>809</v>
      </c>
    </row>
    <row r="810" spans="34:35" ht="14.25" hidden="1">
      <c r="AH810" s="2">
        <f>+'廃棄物事業経費（歳入）'!B810</f>
        <v>0</v>
      </c>
      <c r="AI810" s="2">
        <v>810</v>
      </c>
    </row>
    <row r="811" spans="34:35" ht="14.25" hidden="1">
      <c r="AH811" s="2">
        <f>+'廃棄物事業経費（歳入）'!B811</f>
        <v>0</v>
      </c>
      <c r="AI811" s="2">
        <v>811</v>
      </c>
    </row>
    <row r="812" spans="34:35" ht="14.25" hidden="1">
      <c r="AH812" s="2">
        <f>+'廃棄物事業経費（歳入）'!B812</f>
        <v>0</v>
      </c>
      <c r="AI812" s="2">
        <v>812</v>
      </c>
    </row>
    <row r="813" spans="34:35" ht="14.25" hidden="1">
      <c r="AH813" s="2">
        <f>+'廃棄物事業経費（歳入）'!B813</f>
        <v>0</v>
      </c>
      <c r="AI813" s="2">
        <v>813</v>
      </c>
    </row>
    <row r="814" spans="34:35" ht="14.25" hidden="1">
      <c r="AH814" s="2">
        <f>+'廃棄物事業経費（歳入）'!B814</f>
        <v>0</v>
      </c>
      <c r="AI814" s="2">
        <v>814</v>
      </c>
    </row>
    <row r="815" spans="34:35" ht="14.25" hidden="1">
      <c r="AH815" s="2">
        <f>+'廃棄物事業経費（歳入）'!B815</f>
        <v>0</v>
      </c>
      <c r="AI815" s="2">
        <v>815</v>
      </c>
    </row>
    <row r="816" spans="34:35" ht="14.25" hidden="1">
      <c r="AH816" s="2">
        <f>+'廃棄物事業経費（歳入）'!B816</f>
        <v>0</v>
      </c>
      <c r="AI816" s="2">
        <v>816</v>
      </c>
    </row>
    <row r="817" spans="34:35" ht="14.25" hidden="1">
      <c r="AH817" s="2">
        <f>+'廃棄物事業経費（歳入）'!B817</f>
        <v>0</v>
      </c>
      <c r="AI817" s="2">
        <v>817</v>
      </c>
    </row>
    <row r="818" spans="34:35" ht="14.25" hidden="1">
      <c r="AH818" s="2">
        <f>+'廃棄物事業経費（歳入）'!B818</f>
        <v>0</v>
      </c>
      <c r="AI818" s="2">
        <v>818</v>
      </c>
    </row>
    <row r="819" spans="34:35" ht="14.25" hidden="1">
      <c r="AH819" s="2">
        <f>+'廃棄物事業経費（歳入）'!B819</f>
        <v>0</v>
      </c>
      <c r="AI819" s="2">
        <v>819</v>
      </c>
    </row>
    <row r="820" spans="34:35" ht="14.25" hidden="1">
      <c r="AH820" s="2">
        <f>+'廃棄物事業経費（歳入）'!B820</f>
        <v>0</v>
      </c>
      <c r="AI820" s="2">
        <v>820</v>
      </c>
    </row>
    <row r="821" spans="34:35" ht="14.25" hidden="1">
      <c r="AH821" s="2">
        <f>+'廃棄物事業経費（歳入）'!B821</f>
        <v>0</v>
      </c>
      <c r="AI821" s="2">
        <v>821</v>
      </c>
    </row>
    <row r="822" spans="34:35" ht="14.25" hidden="1">
      <c r="AH822" s="2">
        <f>+'廃棄物事業経費（歳入）'!B822</f>
        <v>0</v>
      </c>
      <c r="AI822" s="2">
        <v>822</v>
      </c>
    </row>
    <row r="823" spans="34:35" ht="14.25" hidden="1">
      <c r="AH823" s="2">
        <f>+'廃棄物事業経費（歳入）'!B823</f>
        <v>0</v>
      </c>
      <c r="AI823" s="2">
        <v>823</v>
      </c>
    </row>
    <row r="824" spans="34:35" ht="14.25" hidden="1">
      <c r="AH824" s="2">
        <f>+'廃棄物事業経費（歳入）'!B824</f>
        <v>0</v>
      </c>
      <c r="AI824" s="2">
        <v>824</v>
      </c>
    </row>
    <row r="825" spans="34:35" ht="14.25" hidden="1">
      <c r="AH825" s="2">
        <f>+'廃棄物事業経費（歳入）'!B825</f>
        <v>0</v>
      </c>
      <c r="AI825" s="2">
        <v>825</v>
      </c>
    </row>
    <row r="826" spans="34:35" ht="14.25" hidden="1">
      <c r="AH826" s="2">
        <f>+'廃棄物事業経費（歳入）'!B826</f>
        <v>0</v>
      </c>
      <c r="AI826" s="2">
        <v>826</v>
      </c>
    </row>
    <row r="827" spans="34:35" ht="14.25" hidden="1">
      <c r="AH827" s="2">
        <f>+'廃棄物事業経費（歳入）'!B827</f>
        <v>0</v>
      </c>
      <c r="AI827" s="2">
        <v>827</v>
      </c>
    </row>
    <row r="828" spans="34:35" ht="14.25" hidden="1">
      <c r="AH828" s="2">
        <f>+'廃棄物事業経費（歳入）'!B828</f>
        <v>0</v>
      </c>
      <c r="AI828" s="2">
        <v>828</v>
      </c>
    </row>
    <row r="829" spans="34:35" ht="14.25" hidden="1">
      <c r="AH829" s="2">
        <f>+'廃棄物事業経費（歳入）'!B829</f>
        <v>0</v>
      </c>
      <c r="AI829" s="2">
        <v>829</v>
      </c>
    </row>
    <row r="830" spans="34:35" ht="14.25" hidden="1">
      <c r="AH830" s="2">
        <f>+'廃棄物事業経費（歳入）'!B830</f>
        <v>0</v>
      </c>
      <c r="AI830" s="2">
        <v>830</v>
      </c>
    </row>
    <row r="831" spans="34:35" ht="14.25" hidden="1">
      <c r="AH831" s="2">
        <f>+'廃棄物事業経費（歳入）'!B831</f>
        <v>0</v>
      </c>
      <c r="AI831" s="2">
        <v>831</v>
      </c>
    </row>
    <row r="832" spans="34:35" ht="14.25" hidden="1">
      <c r="AH832" s="2">
        <f>+'廃棄物事業経費（歳入）'!B832</f>
        <v>0</v>
      </c>
      <c r="AI832" s="2">
        <v>832</v>
      </c>
    </row>
    <row r="833" spans="34:35" ht="14.25" hidden="1">
      <c r="AH833" s="2">
        <f>+'廃棄物事業経費（歳入）'!B833</f>
        <v>0</v>
      </c>
      <c r="AI833" s="2">
        <v>833</v>
      </c>
    </row>
    <row r="834" spans="34:35" ht="14.25" hidden="1">
      <c r="AH834" s="2">
        <f>+'廃棄物事業経費（歳入）'!B834</f>
        <v>0</v>
      </c>
      <c r="AI834" s="2">
        <v>834</v>
      </c>
    </row>
    <row r="835" spans="34:35" ht="14.25" hidden="1">
      <c r="AH835" s="2">
        <f>+'廃棄物事業経費（歳入）'!B835</f>
        <v>0</v>
      </c>
      <c r="AI835" s="2">
        <v>835</v>
      </c>
    </row>
    <row r="836" spans="34:35" ht="14.25" hidden="1">
      <c r="AH836" s="2">
        <f>+'廃棄物事業経費（歳入）'!B836</f>
        <v>0</v>
      </c>
      <c r="AI836" s="2">
        <v>836</v>
      </c>
    </row>
    <row r="837" spans="34:35" ht="14.25" hidden="1">
      <c r="AH837" s="2">
        <f>+'廃棄物事業経費（歳入）'!B837</f>
        <v>0</v>
      </c>
      <c r="AI837" s="2">
        <v>837</v>
      </c>
    </row>
    <row r="838" spans="34:35" ht="14.25" hidden="1">
      <c r="AH838" s="2">
        <f>+'廃棄物事業経費（歳入）'!B838</f>
        <v>0</v>
      </c>
      <c r="AI838" s="2">
        <v>838</v>
      </c>
    </row>
    <row r="839" spans="34:35" ht="14.25" hidden="1">
      <c r="AH839" s="2">
        <f>+'廃棄物事業経費（歳入）'!B839</f>
        <v>0</v>
      </c>
      <c r="AI839" s="2">
        <v>839</v>
      </c>
    </row>
    <row r="840" spans="34:35" ht="14.25" hidden="1">
      <c r="AH840" s="2">
        <f>+'廃棄物事業経費（歳入）'!B840</f>
        <v>0</v>
      </c>
      <c r="AI840" s="2">
        <v>840</v>
      </c>
    </row>
    <row r="841" spans="34:35" ht="14.25" hidden="1">
      <c r="AH841" s="2">
        <f>+'廃棄物事業経費（歳入）'!B841</f>
        <v>0</v>
      </c>
      <c r="AI841" s="2">
        <v>841</v>
      </c>
    </row>
    <row r="842" spans="34:35" ht="14.25" hidden="1">
      <c r="AH842" s="2">
        <f>+'廃棄物事業経費（歳入）'!B842</f>
        <v>0</v>
      </c>
      <c r="AI842" s="2">
        <v>842</v>
      </c>
    </row>
    <row r="843" spans="34:35" ht="14.25" hidden="1">
      <c r="AH843" s="2">
        <f>+'廃棄物事業経費（歳入）'!B843</f>
        <v>0</v>
      </c>
      <c r="AI843" s="2">
        <v>843</v>
      </c>
    </row>
    <row r="844" spans="34:35" ht="14.25" hidden="1">
      <c r="AH844" s="2">
        <f>+'廃棄物事業経費（歳入）'!B844</f>
        <v>0</v>
      </c>
      <c r="AI844" s="2">
        <v>844</v>
      </c>
    </row>
    <row r="845" spans="34:35" ht="14.25" hidden="1">
      <c r="AH845" s="2">
        <f>+'廃棄物事業経費（歳入）'!B845</f>
        <v>0</v>
      </c>
      <c r="AI845" s="2">
        <v>845</v>
      </c>
    </row>
    <row r="846" spans="34:35" ht="14.25" hidden="1">
      <c r="AH846" s="2">
        <f>+'廃棄物事業経費（歳入）'!B846</f>
        <v>0</v>
      </c>
      <c r="AI846" s="2">
        <v>846</v>
      </c>
    </row>
    <row r="847" spans="34:35" ht="14.25" hidden="1">
      <c r="AH847" s="2">
        <f>+'廃棄物事業経費（歳入）'!B847</f>
        <v>0</v>
      </c>
      <c r="AI847" s="2">
        <v>847</v>
      </c>
    </row>
    <row r="848" spans="34:35" ht="14.25" hidden="1">
      <c r="AH848" s="2">
        <f>+'廃棄物事業経費（歳入）'!B848</f>
        <v>0</v>
      </c>
      <c r="AI848" s="2">
        <v>848</v>
      </c>
    </row>
    <row r="849" spans="34:35" ht="14.25" hidden="1">
      <c r="AH849" s="2">
        <f>+'廃棄物事業経費（歳入）'!B849</f>
        <v>0</v>
      </c>
      <c r="AI849" s="2">
        <v>849</v>
      </c>
    </row>
    <row r="850" spans="34:35" ht="14.25" hidden="1">
      <c r="AH850" s="2">
        <f>+'廃棄物事業経費（歳入）'!B850</f>
        <v>0</v>
      </c>
      <c r="AI850" s="2">
        <v>850</v>
      </c>
    </row>
    <row r="851" spans="34:35" ht="14.25" hidden="1">
      <c r="AH851" s="2">
        <f>+'廃棄物事業経費（歳入）'!B851</f>
        <v>0</v>
      </c>
      <c r="AI851" s="2">
        <v>851</v>
      </c>
    </row>
    <row r="852" spans="34:35" ht="14.25" hidden="1">
      <c r="AH852" s="2">
        <f>+'廃棄物事業経費（歳入）'!B852</f>
        <v>0</v>
      </c>
      <c r="AI852" s="2">
        <v>852</v>
      </c>
    </row>
    <row r="853" spans="34:35" ht="14.25" hidden="1">
      <c r="AH853" s="2">
        <f>+'廃棄物事業経費（歳入）'!B853</f>
        <v>0</v>
      </c>
      <c r="AI853" s="2">
        <v>853</v>
      </c>
    </row>
    <row r="854" spans="34:35" ht="14.25" hidden="1">
      <c r="AH854" s="2">
        <f>+'廃棄物事業経費（歳入）'!B854</f>
        <v>0</v>
      </c>
      <c r="AI854" s="2">
        <v>854</v>
      </c>
    </row>
    <row r="855" spans="34:35" ht="14.25" hidden="1">
      <c r="AH855" s="2">
        <f>+'廃棄物事業経費（歳入）'!B855</f>
        <v>0</v>
      </c>
      <c r="AI855" s="2">
        <v>855</v>
      </c>
    </row>
    <row r="856" spans="34:35" ht="14.25" hidden="1">
      <c r="AH856" s="2">
        <f>+'廃棄物事業経費（歳入）'!B856</f>
        <v>0</v>
      </c>
      <c r="AI856" s="2">
        <v>856</v>
      </c>
    </row>
    <row r="857" spans="34:35" ht="14.25" hidden="1">
      <c r="AH857" s="2">
        <f>+'廃棄物事業経費（歳入）'!B857</f>
        <v>0</v>
      </c>
      <c r="AI857" s="2">
        <v>857</v>
      </c>
    </row>
    <row r="858" spans="34:35" ht="14.25" hidden="1">
      <c r="AH858" s="2">
        <f>+'廃棄物事業経費（歳入）'!B858</f>
        <v>0</v>
      </c>
      <c r="AI858" s="2">
        <v>858</v>
      </c>
    </row>
    <row r="859" spans="34:35" ht="14.25" hidden="1">
      <c r="AH859" s="2">
        <f>+'廃棄物事業経費（歳入）'!B859</f>
        <v>0</v>
      </c>
      <c r="AI859" s="2">
        <v>859</v>
      </c>
    </row>
    <row r="860" spans="34:35" ht="14.25" hidden="1">
      <c r="AH860" s="2">
        <f>+'廃棄物事業経費（歳入）'!B860</f>
        <v>0</v>
      </c>
      <c r="AI860" s="2">
        <v>860</v>
      </c>
    </row>
    <row r="861" spans="34:35" ht="14.25" hidden="1">
      <c r="AH861" s="2">
        <f>+'廃棄物事業経費（歳入）'!B861</f>
        <v>0</v>
      </c>
      <c r="AI861" s="2">
        <v>861</v>
      </c>
    </row>
    <row r="862" spans="34:35" ht="14.25" hidden="1">
      <c r="AH862" s="2">
        <f>+'廃棄物事業経費（歳入）'!B862</f>
        <v>0</v>
      </c>
      <c r="AI862" s="2">
        <v>862</v>
      </c>
    </row>
    <row r="863" spans="34:35" ht="14.25" hidden="1">
      <c r="AH863" s="2">
        <f>+'廃棄物事業経費（歳入）'!B863</f>
        <v>0</v>
      </c>
      <c r="AI863" s="2">
        <v>863</v>
      </c>
    </row>
    <row r="864" spans="34:35" ht="14.25" hidden="1">
      <c r="AH864" s="2">
        <f>+'廃棄物事業経費（歳入）'!B864</f>
        <v>0</v>
      </c>
      <c r="AI864" s="2">
        <v>864</v>
      </c>
    </row>
    <row r="865" spans="34:35" ht="14.25" hidden="1">
      <c r="AH865" s="2">
        <f>+'廃棄物事業経費（歳入）'!B865</f>
        <v>0</v>
      </c>
      <c r="AI865" s="2">
        <v>865</v>
      </c>
    </row>
    <row r="866" spans="34:35" ht="14.25" hidden="1">
      <c r="AH866" s="2">
        <f>+'廃棄物事業経費（歳入）'!B866</f>
        <v>0</v>
      </c>
      <c r="AI866" s="2">
        <v>866</v>
      </c>
    </row>
    <row r="867" spans="34:35" ht="14.25" hidden="1">
      <c r="AH867" s="2">
        <f>+'廃棄物事業経費（歳入）'!B867</f>
        <v>0</v>
      </c>
      <c r="AI867" s="2">
        <v>867</v>
      </c>
    </row>
    <row r="868" spans="34:35" ht="14.25" hidden="1">
      <c r="AH868" s="2">
        <f>+'廃棄物事業経費（歳入）'!B868</f>
        <v>0</v>
      </c>
      <c r="AI868" s="2">
        <v>868</v>
      </c>
    </row>
    <row r="869" spans="34:35" ht="14.25" hidden="1">
      <c r="AH869" s="2">
        <f>+'廃棄物事業経費（歳入）'!B869</f>
        <v>0</v>
      </c>
      <c r="AI869" s="2">
        <v>869</v>
      </c>
    </row>
    <row r="870" spans="34:35" ht="14.25" hidden="1">
      <c r="AH870" s="2">
        <f>+'廃棄物事業経費（歳入）'!B870</f>
        <v>0</v>
      </c>
      <c r="AI870" s="2">
        <v>870</v>
      </c>
    </row>
    <row r="871" spans="34:35" ht="14.25" hidden="1">
      <c r="AH871" s="2">
        <f>+'廃棄物事業経費（歳入）'!B871</f>
        <v>0</v>
      </c>
      <c r="AI871" s="2">
        <v>871</v>
      </c>
    </row>
    <row r="872" spans="34:35" ht="14.25" hidden="1">
      <c r="AH872" s="2">
        <f>+'廃棄物事業経費（歳入）'!B872</f>
        <v>0</v>
      </c>
      <c r="AI872" s="2">
        <v>872</v>
      </c>
    </row>
    <row r="873" spans="34:35" ht="14.25" hidden="1">
      <c r="AH873" s="2">
        <f>+'廃棄物事業経費（歳入）'!B873</f>
        <v>0</v>
      </c>
      <c r="AI873" s="2">
        <v>873</v>
      </c>
    </row>
    <row r="874" spans="34:35" ht="14.25" hidden="1">
      <c r="AH874" s="2">
        <f>+'廃棄物事業経費（歳入）'!B874</f>
        <v>0</v>
      </c>
      <c r="AI874" s="2">
        <v>874</v>
      </c>
    </row>
    <row r="875" spans="34:35" ht="14.25" hidden="1">
      <c r="AH875" s="2">
        <f>+'廃棄物事業経費（歳入）'!B875</f>
        <v>0</v>
      </c>
      <c r="AI875" s="2">
        <v>875</v>
      </c>
    </row>
    <row r="876" spans="34:35" ht="14.25" hidden="1">
      <c r="AH876" s="2">
        <f>+'廃棄物事業経費（歳入）'!B876</f>
        <v>0</v>
      </c>
      <c r="AI876" s="2">
        <v>876</v>
      </c>
    </row>
    <row r="877" spans="34:35" ht="14.25" hidden="1">
      <c r="AH877" s="2">
        <f>+'廃棄物事業経費（歳入）'!B877</f>
        <v>0</v>
      </c>
      <c r="AI877" s="2">
        <v>877</v>
      </c>
    </row>
    <row r="878" spans="34:35" ht="14.25" hidden="1">
      <c r="AH878" s="2">
        <f>+'廃棄物事業経費（歳入）'!B878</f>
        <v>0</v>
      </c>
      <c r="AI878" s="2">
        <v>878</v>
      </c>
    </row>
    <row r="879" spans="34:35" ht="14.25" hidden="1">
      <c r="AH879" s="2">
        <f>+'廃棄物事業経費（歳入）'!B879</f>
        <v>0</v>
      </c>
      <c r="AI879" s="2">
        <v>879</v>
      </c>
    </row>
    <row r="880" spans="34:35" ht="14.25" hidden="1">
      <c r="AH880" s="2">
        <f>+'廃棄物事業経費（歳入）'!B880</f>
        <v>0</v>
      </c>
      <c r="AI880" s="2">
        <v>880</v>
      </c>
    </row>
    <row r="881" spans="34:35" ht="14.25" hidden="1">
      <c r="AH881" s="2">
        <f>+'廃棄物事業経費（歳入）'!B881</f>
        <v>0</v>
      </c>
      <c r="AI881" s="2">
        <v>881</v>
      </c>
    </row>
    <row r="882" spans="34:35" ht="14.25" hidden="1">
      <c r="AH882" s="2">
        <f>+'廃棄物事業経費（歳入）'!B882</f>
        <v>0</v>
      </c>
      <c r="AI882" s="2">
        <v>882</v>
      </c>
    </row>
    <row r="883" spans="34:35" ht="14.25" hidden="1">
      <c r="AH883" s="2">
        <f>+'廃棄物事業経費（歳入）'!B883</f>
        <v>0</v>
      </c>
      <c r="AI883" s="2">
        <v>883</v>
      </c>
    </row>
    <row r="884" spans="34:35" ht="14.25" hidden="1">
      <c r="AH884" s="2">
        <f>+'廃棄物事業経費（歳入）'!B884</f>
        <v>0</v>
      </c>
      <c r="AI884" s="2">
        <v>884</v>
      </c>
    </row>
    <row r="885" spans="34:35" ht="14.25" hidden="1">
      <c r="AH885" s="2">
        <f>+'廃棄物事業経費（歳入）'!B885</f>
        <v>0</v>
      </c>
      <c r="AI885" s="2">
        <v>885</v>
      </c>
    </row>
    <row r="886" spans="34:35" ht="14.25" hidden="1">
      <c r="AH886" s="2">
        <f>+'廃棄物事業経費（歳入）'!B886</f>
        <v>0</v>
      </c>
      <c r="AI886" s="2">
        <v>886</v>
      </c>
    </row>
    <row r="887" spans="34:35" ht="14.25" hidden="1">
      <c r="AH887" s="2">
        <f>+'廃棄物事業経費（歳入）'!B887</f>
        <v>0</v>
      </c>
      <c r="AI887" s="2">
        <v>887</v>
      </c>
    </row>
    <row r="888" spans="34:35" ht="14.25" hidden="1">
      <c r="AH888" s="2">
        <f>+'廃棄物事業経費（歳入）'!B888</f>
        <v>0</v>
      </c>
      <c r="AI888" s="2">
        <v>888</v>
      </c>
    </row>
    <row r="889" spans="34:35" ht="14.25" hidden="1">
      <c r="AH889" s="2">
        <f>+'廃棄物事業経費（歳入）'!B889</f>
        <v>0</v>
      </c>
      <c r="AI889" s="2">
        <v>889</v>
      </c>
    </row>
    <row r="890" spans="34:35" ht="14.25" hidden="1">
      <c r="AH890" s="2">
        <f>+'廃棄物事業経費（歳入）'!B890</f>
        <v>0</v>
      </c>
      <c r="AI890" s="2">
        <v>890</v>
      </c>
    </row>
    <row r="891" spans="34:35" ht="14.25" hidden="1">
      <c r="AH891" s="2">
        <f>+'廃棄物事業経費（歳入）'!B891</f>
        <v>0</v>
      </c>
      <c r="AI891" s="2">
        <v>891</v>
      </c>
    </row>
    <row r="892" spans="34:35" ht="14.25" hidden="1">
      <c r="AH892" s="2">
        <f>+'廃棄物事業経費（歳入）'!B892</f>
        <v>0</v>
      </c>
      <c r="AI892" s="2">
        <v>892</v>
      </c>
    </row>
    <row r="893" spans="34:35" ht="14.25" hidden="1">
      <c r="AH893" s="2">
        <f>+'廃棄物事業経費（歳入）'!B893</f>
        <v>0</v>
      </c>
      <c r="AI893" s="2">
        <v>893</v>
      </c>
    </row>
    <row r="894" spans="34:35" ht="14.25" hidden="1">
      <c r="AH894" s="2">
        <f>+'廃棄物事業経費（歳入）'!B894</f>
        <v>0</v>
      </c>
      <c r="AI894" s="2">
        <v>894</v>
      </c>
    </row>
    <row r="895" spans="34:35" ht="14.25" hidden="1">
      <c r="AH895" s="2">
        <f>+'廃棄物事業経費（歳入）'!B895</f>
        <v>0</v>
      </c>
      <c r="AI895" s="2">
        <v>895</v>
      </c>
    </row>
    <row r="896" spans="34:35" ht="14.25" hidden="1">
      <c r="AH896" s="2">
        <f>+'廃棄物事業経費（歳入）'!B896</f>
        <v>0</v>
      </c>
      <c r="AI896" s="2">
        <v>896</v>
      </c>
    </row>
    <row r="897" spans="34:35" ht="14.25" hidden="1">
      <c r="AH897" s="2">
        <f>+'廃棄物事業経費（歳入）'!B897</f>
        <v>0</v>
      </c>
      <c r="AI897" s="2">
        <v>897</v>
      </c>
    </row>
    <row r="898" spans="34:35" ht="14.25" hidden="1">
      <c r="AH898" s="2">
        <f>+'廃棄物事業経費（歳入）'!B898</f>
        <v>0</v>
      </c>
      <c r="AI898" s="2">
        <v>898</v>
      </c>
    </row>
    <row r="899" spans="34:35" ht="14.25" hidden="1">
      <c r="AH899" s="2">
        <f>+'廃棄物事業経費（歳入）'!B899</f>
        <v>0</v>
      </c>
      <c r="AI899" s="2">
        <v>899</v>
      </c>
    </row>
    <row r="900" spans="34:35" ht="14.25" hidden="1">
      <c r="AH900" s="2">
        <f>+'廃棄物事業経費（歳入）'!B900</f>
        <v>0</v>
      </c>
      <c r="AI900" s="2">
        <v>900</v>
      </c>
    </row>
    <row r="901" spans="34:35" ht="14.25" hidden="1">
      <c r="AH901" s="2">
        <f>+'廃棄物事業経費（歳入）'!B901</f>
        <v>0</v>
      </c>
      <c r="AI901" s="2">
        <v>901</v>
      </c>
    </row>
    <row r="902" spans="34:35" ht="14.25" hidden="1">
      <c r="AH902" s="2">
        <f>+'廃棄物事業経費（歳入）'!B902</f>
        <v>0</v>
      </c>
      <c r="AI902" s="2">
        <v>902</v>
      </c>
    </row>
    <row r="903" spans="34:35" ht="14.25" hidden="1">
      <c r="AH903" s="2">
        <f>+'廃棄物事業経費（歳入）'!B903</f>
        <v>0</v>
      </c>
      <c r="AI903" s="2">
        <v>903</v>
      </c>
    </row>
    <row r="904" spans="34:35" ht="14.25" hidden="1">
      <c r="AH904" s="2">
        <f>+'廃棄物事業経費（歳入）'!B904</f>
        <v>0</v>
      </c>
      <c r="AI904" s="2">
        <v>904</v>
      </c>
    </row>
    <row r="905" spans="34:35" ht="14.25" hidden="1">
      <c r="AH905" s="2">
        <f>+'廃棄物事業経費（歳入）'!B905</f>
        <v>0</v>
      </c>
      <c r="AI905" s="2">
        <v>905</v>
      </c>
    </row>
    <row r="906" spans="34:35" ht="14.25" hidden="1">
      <c r="AH906" s="2">
        <f>+'廃棄物事業経費（歳入）'!B906</f>
        <v>0</v>
      </c>
      <c r="AI906" s="2">
        <v>906</v>
      </c>
    </row>
    <row r="907" spans="34:35" ht="14.25" hidden="1">
      <c r="AH907" s="2">
        <f>+'廃棄物事業経費（歳入）'!B907</f>
        <v>0</v>
      </c>
      <c r="AI907" s="2">
        <v>907</v>
      </c>
    </row>
    <row r="908" spans="34:35" ht="14.25" hidden="1">
      <c r="AH908" s="2">
        <f>+'廃棄物事業経費（歳入）'!B908</f>
        <v>0</v>
      </c>
      <c r="AI908" s="2">
        <v>908</v>
      </c>
    </row>
    <row r="909" spans="34:35" ht="14.25" hidden="1">
      <c r="AH909" s="2">
        <f>+'廃棄物事業経費（歳入）'!B909</f>
        <v>0</v>
      </c>
      <c r="AI909" s="2">
        <v>909</v>
      </c>
    </row>
    <row r="910" spans="34:35" ht="14.25" hidden="1">
      <c r="AH910" s="2">
        <f>+'廃棄物事業経費（歳入）'!B910</f>
        <v>0</v>
      </c>
      <c r="AI910" s="2">
        <v>910</v>
      </c>
    </row>
    <row r="911" spans="34:35" ht="14.25" hidden="1">
      <c r="AH911" s="2">
        <f>+'廃棄物事業経費（歳入）'!B911</f>
        <v>0</v>
      </c>
      <c r="AI911" s="2">
        <v>911</v>
      </c>
    </row>
    <row r="912" spans="34:35" ht="14.25" hidden="1">
      <c r="AH912" s="2">
        <f>+'廃棄物事業経費（歳入）'!B912</f>
        <v>0</v>
      </c>
      <c r="AI912" s="2">
        <v>912</v>
      </c>
    </row>
    <row r="913" spans="34:35" ht="14.25" hidden="1">
      <c r="AH913" s="2">
        <f>+'廃棄物事業経費（歳入）'!B913</f>
        <v>0</v>
      </c>
      <c r="AI913" s="2">
        <v>913</v>
      </c>
    </row>
    <row r="914" spans="34:35" ht="14.25" hidden="1">
      <c r="AH914" s="2">
        <f>+'廃棄物事業経費（歳入）'!B914</f>
        <v>0</v>
      </c>
      <c r="AI914" s="2">
        <v>914</v>
      </c>
    </row>
    <row r="915" spans="34:35" ht="14.25" hidden="1">
      <c r="AH915" s="2">
        <f>+'廃棄物事業経費（歳入）'!B915</f>
        <v>0</v>
      </c>
      <c r="AI915" s="2">
        <v>915</v>
      </c>
    </row>
    <row r="916" spans="34:35" ht="14.25" hidden="1">
      <c r="AH916" s="2">
        <f>+'廃棄物事業経費（歳入）'!B916</f>
        <v>0</v>
      </c>
      <c r="AI916" s="2">
        <v>916</v>
      </c>
    </row>
    <row r="917" spans="34:35" ht="14.25" hidden="1">
      <c r="AH917" s="2">
        <f>+'廃棄物事業経費（歳入）'!B917</f>
        <v>0</v>
      </c>
      <c r="AI917" s="2">
        <v>917</v>
      </c>
    </row>
    <row r="918" spans="34:35" ht="14.25" hidden="1">
      <c r="AH918" s="2">
        <f>+'廃棄物事業経費（歳入）'!B918</f>
        <v>0</v>
      </c>
      <c r="AI918" s="2">
        <v>918</v>
      </c>
    </row>
    <row r="919" spans="34:35" ht="14.25" hidden="1">
      <c r="AH919" s="2">
        <f>+'廃棄物事業経費（歳入）'!B919</f>
        <v>0</v>
      </c>
      <c r="AI919" s="2">
        <v>919</v>
      </c>
    </row>
    <row r="920" spans="34:35" ht="14.25" hidden="1">
      <c r="AH920" s="2">
        <f>+'廃棄物事業経費（歳入）'!B920</f>
        <v>0</v>
      </c>
      <c r="AI920" s="2">
        <v>920</v>
      </c>
    </row>
    <row r="921" spans="34:35" ht="14.25" hidden="1">
      <c r="AH921" s="2">
        <f>+'廃棄物事業経費（歳入）'!B921</f>
        <v>0</v>
      </c>
      <c r="AI921" s="2">
        <v>921</v>
      </c>
    </row>
    <row r="922" spans="34:35" ht="14.25" hidden="1">
      <c r="AH922" s="2">
        <f>+'廃棄物事業経費（歳入）'!B922</f>
        <v>0</v>
      </c>
      <c r="AI922" s="2">
        <v>922</v>
      </c>
    </row>
    <row r="923" spans="34:35" ht="14.25" hidden="1">
      <c r="AH923" s="2">
        <f>+'廃棄物事業経費（歳入）'!B923</f>
        <v>0</v>
      </c>
      <c r="AI923" s="2">
        <v>923</v>
      </c>
    </row>
    <row r="924" spans="34:35" ht="14.25" hidden="1">
      <c r="AH924" s="2">
        <f>+'廃棄物事業経費（歳入）'!B924</f>
        <v>0</v>
      </c>
      <c r="AI924" s="2">
        <v>924</v>
      </c>
    </row>
    <row r="925" spans="34:35" ht="14.25" hidden="1">
      <c r="AH925" s="2">
        <f>+'廃棄物事業経費（歳入）'!B925</f>
        <v>0</v>
      </c>
      <c r="AI925" s="2">
        <v>925</v>
      </c>
    </row>
    <row r="926" spans="34:35" ht="14.25" hidden="1">
      <c r="AH926" s="2">
        <f>+'廃棄物事業経費（歳入）'!B926</f>
        <v>0</v>
      </c>
      <c r="AI926" s="2">
        <v>926</v>
      </c>
    </row>
    <row r="927" spans="34:35" ht="14.25" hidden="1">
      <c r="AH927" s="2">
        <f>+'廃棄物事業経費（歳入）'!B927</f>
        <v>0</v>
      </c>
      <c r="AI927" s="2">
        <v>927</v>
      </c>
    </row>
    <row r="928" spans="34:35" ht="14.25" hidden="1">
      <c r="AH928" s="2">
        <f>+'廃棄物事業経費（歳入）'!B928</f>
        <v>0</v>
      </c>
      <c r="AI928" s="2">
        <v>928</v>
      </c>
    </row>
    <row r="929" spans="34:35" ht="14.25" hidden="1">
      <c r="AH929" s="2">
        <f>+'廃棄物事業経費（歳入）'!B929</f>
        <v>0</v>
      </c>
      <c r="AI929" s="2">
        <v>929</v>
      </c>
    </row>
    <row r="930" spans="34:35" ht="14.25" hidden="1">
      <c r="AH930" s="2">
        <f>+'廃棄物事業経費（歳入）'!B930</f>
        <v>0</v>
      </c>
      <c r="AI930" s="2">
        <v>930</v>
      </c>
    </row>
    <row r="931" spans="34:35" ht="14.25" hidden="1">
      <c r="AH931" s="2">
        <f>+'廃棄物事業経費（歳入）'!B931</f>
        <v>0</v>
      </c>
      <c r="AI931" s="2">
        <v>931</v>
      </c>
    </row>
    <row r="932" spans="34:35" ht="14.25" hidden="1">
      <c r="AH932" s="2">
        <f>+'廃棄物事業経費（歳入）'!B932</f>
        <v>0</v>
      </c>
      <c r="AI932" s="2">
        <v>932</v>
      </c>
    </row>
    <row r="933" spans="34:35" ht="14.25" hidden="1">
      <c r="AH933" s="2">
        <f>+'廃棄物事業経費（歳入）'!B933</f>
        <v>0</v>
      </c>
      <c r="AI933" s="2">
        <v>933</v>
      </c>
    </row>
    <row r="934" spans="34:35" ht="14.25" hidden="1">
      <c r="AH934" s="2">
        <f>+'廃棄物事業経費（歳入）'!B934</f>
        <v>0</v>
      </c>
      <c r="AI934" s="2">
        <v>934</v>
      </c>
    </row>
    <row r="935" spans="34:35" ht="14.25" hidden="1">
      <c r="AH935" s="2">
        <f>+'廃棄物事業経費（歳入）'!B935</f>
        <v>0</v>
      </c>
      <c r="AI935" s="2">
        <v>935</v>
      </c>
    </row>
    <row r="936" spans="34:35" ht="14.25" hidden="1">
      <c r="AH936" s="2">
        <f>+'廃棄物事業経費（歳入）'!B936</f>
        <v>0</v>
      </c>
      <c r="AI936" s="2">
        <v>936</v>
      </c>
    </row>
    <row r="937" spans="34:35" ht="14.25" hidden="1">
      <c r="AH937" s="2">
        <f>+'廃棄物事業経費（歳入）'!B937</f>
        <v>0</v>
      </c>
      <c r="AI937" s="2">
        <v>937</v>
      </c>
    </row>
    <row r="938" spans="34:35" ht="14.25" hidden="1">
      <c r="AH938" s="2">
        <f>+'廃棄物事業経費（歳入）'!B938</f>
        <v>0</v>
      </c>
      <c r="AI938" s="2">
        <v>938</v>
      </c>
    </row>
    <row r="939" spans="34:35" ht="14.25" hidden="1">
      <c r="AH939" s="2">
        <f>+'廃棄物事業経費（歳入）'!B939</f>
        <v>0</v>
      </c>
      <c r="AI939" s="2">
        <v>939</v>
      </c>
    </row>
    <row r="940" spans="34:35" ht="14.25" hidden="1">
      <c r="AH940" s="2">
        <f>+'廃棄物事業経費（歳入）'!B940</f>
        <v>0</v>
      </c>
      <c r="AI940" s="2">
        <v>940</v>
      </c>
    </row>
    <row r="941" spans="34:35" ht="14.25" hidden="1">
      <c r="AH941" s="2">
        <f>+'廃棄物事業経費（歳入）'!B941</f>
        <v>0</v>
      </c>
      <c r="AI941" s="2">
        <v>941</v>
      </c>
    </row>
    <row r="942" spans="34:35" ht="14.25" hidden="1">
      <c r="AH942" s="2">
        <f>+'廃棄物事業経費（歳入）'!B942</f>
        <v>0</v>
      </c>
      <c r="AI942" s="2">
        <v>942</v>
      </c>
    </row>
    <row r="943" spans="34:35" ht="14.25" hidden="1">
      <c r="AH943" s="2">
        <f>+'廃棄物事業経費（歳入）'!B943</f>
        <v>0</v>
      </c>
      <c r="AI943" s="2">
        <v>943</v>
      </c>
    </row>
    <row r="944" spans="34:35" ht="14.25" hidden="1">
      <c r="AH944" s="2">
        <f>+'廃棄物事業経費（歳入）'!B944</f>
        <v>0</v>
      </c>
      <c r="AI944" s="2">
        <v>944</v>
      </c>
    </row>
    <row r="945" spans="34:35" ht="14.25" hidden="1">
      <c r="AH945" s="2">
        <f>+'廃棄物事業経費（歳入）'!B945</f>
        <v>0</v>
      </c>
      <c r="AI945" s="2">
        <v>945</v>
      </c>
    </row>
    <row r="946" spans="34:35" ht="14.25" hidden="1">
      <c r="AH946" s="2">
        <f>+'廃棄物事業経費（歳入）'!B946</f>
        <v>0</v>
      </c>
      <c r="AI946" s="2">
        <v>946</v>
      </c>
    </row>
    <row r="947" spans="34:35" ht="14.25" hidden="1">
      <c r="AH947" s="2">
        <f>+'廃棄物事業経費（歳入）'!B947</f>
        <v>0</v>
      </c>
      <c r="AI947" s="2">
        <v>947</v>
      </c>
    </row>
    <row r="948" spans="34:35" ht="14.25" hidden="1">
      <c r="AH948" s="2">
        <f>+'廃棄物事業経費（歳入）'!B948</f>
        <v>0</v>
      </c>
      <c r="AI948" s="2">
        <v>948</v>
      </c>
    </row>
    <row r="949" spans="34:35" ht="14.25" hidden="1">
      <c r="AH949" s="2">
        <f>+'廃棄物事業経費（歳入）'!B949</f>
        <v>0</v>
      </c>
      <c r="AI949" s="2">
        <v>949</v>
      </c>
    </row>
    <row r="950" spans="34:35" ht="14.25" hidden="1">
      <c r="AH950" s="2">
        <f>+'廃棄物事業経費（歳入）'!B950</f>
        <v>0</v>
      </c>
      <c r="AI950" s="2">
        <v>950</v>
      </c>
    </row>
    <row r="951" spans="34:35" ht="14.25" hidden="1">
      <c r="AH951" s="2">
        <f>+'廃棄物事業経費（歳入）'!B951</f>
        <v>0</v>
      </c>
      <c r="AI951" s="2">
        <v>951</v>
      </c>
    </row>
    <row r="952" spans="34:35" ht="14.25" hidden="1">
      <c r="AH952" s="2">
        <f>+'廃棄物事業経費（歳入）'!B952</f>
        <v>0</v>
      </c>
      <c r="AI952" s="2">
        <v>952</v>
      </c>
    </row>
    <row r="953" spans="34:35" ht="14.25" hidden="1">
      <c r="AH953" s="2">
        <f>+'廃棄物事業経費（歳入）'!B953</f>
        <v>0</v>
      </c>
      <c r="AI953" s="2">
        <v>953</v>
      </c>
    </row>
    <row r="954" spans="34:35" ht="14.25" hidden="1">
      <c r="AH954" s="2">
        <f>+'廃棄物事業経費（歳入）'!B954</f>
        <v>0</v>
      </c>
      <c r="AI954" s="2">
        <v>954</v>
      </c>
    </row>
    <row r="955" spans="34:35" ht="14.25" hidden="1">
      <c r="AH955" s="2">
        <f>+'廃棄物事業経費（歳入）'!B955</f>
        <v>0</v>
      </c>
      <c r="AI955" s="2">
        <v>955</v>
      </c>
    </row>
    <row r="956" spans="34:35" ht="14.25" hidden="1">
      <c r="AH956" s="2">
        <f>+'廃棄物事業経費（歳入）'!B956</f>
        <v>0</v>
      </c>
      <c r="AI956" s="2">
        <v>956</v>
      </c>
    </row>
    <row r="957" spans="34:35" ht="14.25" hidden="1">
      <c r="AH957" s="2">
        <f>+'廃棄物事業経費（歳入）'!B957</f>
        <v>0</v>
      </c>
      <c r="AI957" s="2">
        <v>957</v>
      </c>
    </row>
    <row r="958" spans="34:35" ht="14.25" hidden="1">
      <c r="AH958" s="2">
        <f>+'廃棄物事業経費（歳入）'!B958</f>
        <v>0</v>
      </c>
      <c r="AI958" s="2">
        <v>958</v>
      </c>
    </row>
    <row r="959" spans="34:35" ht="14.25" hidden="1">
      <c r="AH959" s="2">
        <f>+'廃棄物事業経費（歳入）'!B959</f>
        <v>0</v>
      </c>
      <c r="AI959" s="2">
        <v>959</v>
      </c>
    </row>
    <row r="960" spans="34:35" ht="14.25" hidden="1">
      <c r="AH960" s="2">
        <f>+'廃棄物事業経費（歳入）'!B960</f>
        <v>0</v>
      </c>
      <c r="AI960" s="2">
        <v>960</v>
      </c>
    </row>
    <row r="961" spans="34:35" ht="14.25" hidden="1">
      <c r="AH961" s="2">
        <f>+'廃棄物事業経費（歳入）'!B961</f>
        <v>0</v>
      </c>
      <c r="AI961" s="2">
        <v>961</v>
      </c>
    </row>
    <row r="962" spans="34:35" ht="14.25" hidden="1">
      <c r="AH962" s="2">
        <f>+'廃棄物事業経費（歳入）'!B962</f>
        <v>0</v>
      </c>
      <c r="AI962" s="2">
        <v>962</v>
      </c>
    </row>
    <row r="963" spans="34:35" ht="14.25" hidden="1">
      <c r="AH963" s="2">
        <f>+'廃棄物事業経費（歳入）'!B963</f>
        <v>0</v>
      </c>
      <c r="AI963" s="2">
        <v>963</v>
      </c>
    </row>
    <row r="964" spans="34:35" ht="14.25" hidden="1">
      <c r="AH964" s="2">
        <f>+'廃棄物事業経費（歳入）'!B964</f>
        <v>0</v>
      </c>
      <c r="AI964" s="2">
        <v>964</v>
      </c>
    </row>
    <row r="965" spans="34:35" ht="14.25" hidden="1">
      <c r="AH965" s="2">
        <f>+'廃棄物事業経費（歳入）'!B965</f>
        <v>0</v>
      </c>
      <c r="AI965" s="2">
        <v>965</v>
      </c>
    </row>
    <row r="966" spans="34:35" ht="14.25" hidden="1">
      <c r="AH966" s="2">
        <f>+'廃棄物事業経費（歳入）'!B966</f>
        <v>0</v>
      </c>
      <c r="AI966" s="2">
        <v>966</v>
      </c>
    </row>
    <row r="967" spans="34:35" ht="14.25" hidden="1">
      <c r="AH967" s="2">
        <f>+'廃棄物事業経費（歳入）'!B967</f>
        <v>0</v>
      </c>
      <c r="AI967" s="2">
        <v>967</v>
      </c>
    </row>
    <row r="968" spans="34:35" ht="14.25" hidden="1">
      <c r="AH968" s="2">
        <f>+'廃棄物事業経費（歳入）'!B968</f>
        <v>0</v>
      </c>
      <c r="AI968" s="2">
        <v>968</v>
      </c>
    </row>
    <row r="969" spans="34:35" ht="14.25" hidden="1">
      <c r="AH969" s="2">
        <f>+'廃棄物事業経費（歳入）'!B969</f>
        <v>0</v>
      </c>
      <c r="AI969" s="2">
        <v>969</v>
      </c>
    </row>
    <row r="970" spans="34:35" ht="14.25" hidden="1">
      <c r="AH970" s="2">
        <f>+'廃棄物事業経費（歳入）'!B970</f>
        <v>0</v>
      </c>
      <c r="AI970" s="2">
        <v>970</v>
      </c>
    </row>
    <row r="971" spans="34:35" ht="14.25" hidden="1">
      <c r="AH971" s="2">
        <f>+'廃棄物事業経費（歳入）'!B971</f>
        <v>0</v>
      </c>
      <c r="AI971" s="2">
        <v>971</v>
      </c>
    </row>
    <row r="972" spans="34:35" ht="14.25" hidden="1">
      <c r="AH972" s="2">
        <f>+'廃棄物事業経費（歳入）'!B972</f>
        <v>0</v>
      </c>
      <c r="AI972" s="2">
        <v>972</v>
      </c>
    </row>
    <row r="973" spans="34:35" ht="14.25" hidden="1">
      <c r="AH973" s="2">
        <f>+'廃棄物事業経費（歳入）'!B973</f>
        <v>0</v>
      </c>
      <c r="AI973" s="2">
        <v>973</v>
      </c>
    </row>
    <row r="974" spans="34:35" ht="14.25" hidden="1">
      <c r="AH974" s="2">
        <f>+'廃棄物事業経費（歳入）'!B974</f>
        <v>0</v>
      </c>
      <c r="AI974" s="2">
        <v>974</v>
      </c>
    </row>
    <row r="975" spans="34:35" ht="14.25" hidden="1">
      <c r="AH975" s="2">
        <f>+'廃棄物事業経費（歳入）'!B975</f>
        <v>0</v>
      </c>
      <c r="AI975" s="2">
        <v>975</v>
      </c>
    </row>
    <row r="976" spans="34:35" ht="14.25" hidden="1">
      <c r="AH976" s="2">
        <f>+'廃棄物事業経費（歳入）'!B976</f>
        <v>0</v>
      </c>
      <c r="AI976" s="2">
        <v>976</v>
      </c>
    </row>
    <row r="977" spans="34:35" ht="14.25" hidden="1">
      <c r="AH977" s="2">
        <f>+'廃棄物事業経費（歳入）'!B977</f>
        <v>0</v>
      </c>
      <c r="AI977" s="2">
        <v>977</v>
      </c>
    </row>
    <row r="978" spans="34:35" ht="14.25" hidden="1">
      <c r="AH978" s="2">
        <f>+'廃棄物事業経費（歳入）'!B978</f>
        <v>0</v>
      </c>
      <c r="AI978" s="2">
        <v>978</v>
      </c>
    </row>
    <row r="979" spans="34:35" ht="14.25" hidden="1">
      <c r="AH979" s="2">
        <f>+'廃棄物事業経費（歳入）'!B979</f>
        <v>0</v>
      </c>
      <c r="AI979" s="2">
        <v>979</v>
      </c>
    </row>
    <row r="980" spans="34:35" ht="14.25" hidden="1">
      <c r="AH980" s="2">
        <f>+'廃棄物事業経費（歳入）'!B980</f>
        <v>0</v>
      </c>
      <c r="AI980" s="2">
        <v>980</v>
      </c>
    </row>
    <row r="981" spans="34:35" ht="14.25" hidden="1">
      <c r="AH981" s="2">
        <f>+'廃棄物事業経費（歳入）'!B981</f>
        <v>0</v>
      </c>
      <c r="AI981" s="2">
        <v>981</v>
      </c>
    </row>
    <row r="982" spans="34:35" ht="14.25" hidden="1">
      <c r="AH982" s="2">
        <f>+'廃棄物事業経費（歳入）'!B982</f>
        <v>0</v>
      </c>
      <c r="AI982" s="2">
        <v>982</v>
      </c>
    </row>
    <row r="983" spans="34:35" ht="14.25" hidden="1">
      <c r="AH983" s="2">
        <f>+'廃棄物事業経費（歳入）'!B983</f>
        <v>0</v>
      </c>
      <c r="AI983" s="2">
        <v>983</v>
      </c>
    </row>
    <row r="984" spans="34:35" ht="14.25" hidden="1">
      <c r="AH984" s="2">
        <f>+'廃棄物事業経費（歳入）'!B984</f>
        <v>0</v>
      </c>
      <c r="AI984" s="2">
        <v>984</v>
      </c>
    </row>
    <row r="985" spans="34:35" ht="14.25" hidden="1">
      <c r="AH985" s="2">
        <f>+'廃棄物事業経費（歳入）'!B985</f>
        <v>0</v>
      </c>
      <c r="AI985" s="2">
        <v>985</v>
      </c>
    </row>
    <row r="986" spans="34:35" ht="14.25" hidden="1">
      <c r="AH986" s="2">
        <f>+'廃棄物事業経費（歳入）'!B986</f>
        <v>0</v>
      </c>
      <c r="AI986" s="2">
        <v>986</v>
      </c>
    </row>
    <row r="987" spans="34:35" ht="14.25" hidden="1">
      <c r="AH987" s="2">
        <f>+'廃棄物事業経費（歳入）'!B987</f>
        <v>0</v>
      </c>
      <c r="AI987" s="2">
        <v>987</v>
      </c>
    </row>
    <row r="988" spans="34:35" ht="14.25" hidden="1">
      <c r="AH988" s="2">
        <f>+'廃棄物事業経費（歳入）'!B988</f>
        <v>0</v>
      </c>
      <c r="AI988" s="2">
        <v>988</v>
      </c>
    </row>
    <row r="989" spans="34:35" ht="14.25" hidden="1">
      <c r="AH989" s="2">
        <f>+'廃棄物事業経費（歳入）'!B989</f>
        <v>0</v>
      </c>
      <c r="AI989" s="2">
        <v>989</v>
      </c>
    </row>
    <row r="990" spans="34:35" ht="14.25" hidden="1">
      <c r="AH990" s="2">
        <f>+'廃棄物事業経費（歳入）'!B990</f>
        <v>0</v>
      </c>
      <c r="AI990" s="2">
        <v>990</v>
      </c>
    </row>
    <row r="991" spans="34:35" ht="14.25" hidden="1">
      <c r="AH991" s="2">
        <f>+'廃棄物事業経費（歳入）'!B991</f>
        <v>0</v>
      </c>
      <c r="AI991" s="2">
        <v>991</v>
      </c>
    </row>
    <row r="992" spans="34:35" ht="14.25" hidden="1">
      <c r="AH992" s="2">
        <f>+'廃棄物事業経費（歳入）'!B992</f>
        <v>0</v>
      </c>
      <c r="AI992" s="2">
        <v>992</v>
      </c>
    </row>
    <row r="993" spans="34:35" ht="14.25" hidden="1">
      <c r="AH993" s="2">
        <f>+'廃棄物事業経費（歳入）'!B993</f>
        <v>0</v>
      </c>
      <c r="AI993" s="2">
        <v>993</v>
      </c>
    </row>
    <row r="994" spans="34:35" ht="14.25" hidden="1">
      <c r="AH994" s="2">
        <f>+'廃棄物事業経費（歳入）'!B994</f>
        <v>0</v>
      </c>
      <c r="AI994" s="2">
        <v>994</v>
      </c>
    </row>
    <row r="995" spans="34:35" ht="14.25" hidden="1">
      <c r="AH995" s="2">
        <f>+'廃棄物事業経費（歳入）'!B995</f>
        <v>0</v>
      </c>
      <c r="AI995" s="2">
        <v>995</v>
      </c>
    </row>
    <row r="996" spans="34:35" ht="14.25" hidden="1">
      <c r="AH996" s="2">
        <f>+'廃棄物事業経費（歳入）'!B996</f>
        <v>0</v>
      </c>
      <c r="AI996" s="2">
        <v>996</v>
      </c>
    </row>
    <row r="997" spans="34:35" ht="14.25" hidden="1">
      <c r="AH997" s="2">
        <f>+'廃棄物事業経費（歳入）'!B997</f>
        <v>0</v>
      </c>
      <c r="AI997" s="2">
        <v>997</v>
      </c>
    </row>
    <row r="998" spans="34:35" ht="14.25" hidden="1">
      <c r="AH998" s="2">
        <f>+'廃棄物事業経費（歳入）'!B998</f>
        <v>0</v>
      </c>
      <c r="AI998" s="2">
        <v>998</v>
      </c>
    </row>
    <row r="999" spans="34:35" ht="14.25" hidden="1">
      <c r="AH999" s="2">
        <f>+'廃棄物事業経費（歳入）'!B999</f>
        <v>0</v>
      </c>
      <c r="AI999" s="2">
        <v>999</v>
      </c>
    </row>
    <row r="1000" spans="34:35" ht="14.25" hidden="1">
      <c r="AH1000" s="2">
        <f>+'廃棄物事業経費（歳入）'!B1000</f>
        <v>0</v>
      </c>
      <c r="AI1000" s="2">
        <v>1000</v>
      </c>
    </row>
    <row r="1001" spans="34:35" ht="14.25" hidden="1">
      <c r="AH1001" s="2">
        <f>+'廃棄物事業経費（歳入）'!B1001</f>
        <v>0</v>
      </c>
      <c r="AI1001" s="2">
        <v>1001</v>
      </c>
    </row>
    <row r="1002" spans="34:35" ht="14.25" hidden="1">
      <c r="AH1002" s="2">
        <f>+'廃棄物事業経費（歳入）'!B1002</f>
        <v>0</v>
      </c>
      <c r="AI1002" s="2">
        <v>1002</v>
      </c>
    </row>
    <row r="1003" spans="34:35" ht="14.25" hidden="1">
      <c r="AH1003" s="2">
        <f>+'廃棄物事業経費（歳入）'!B1003</f>
        <v>0</v>
      </c>
      <c r="AI1003" s="2">
        <v>1003</v>
      </c>
    </row>
    <row r="1004" spans="34:35" ht="14.25" hidden="1">
      <c r="AH1004" s="2">
        <f>+'廃棄物事業経費（歳入）'!B1004</f>
        <v>0</v>
      </c>
      <c r="AI1004" s="2">
        <v>1004</v>
      </c>
    </row>
    <row r="1005" spans="34:35" ht="14.25" hidden="1">
      <c r="AH1005" s="2">
        <f>+'廃棄物事業経費（歳入）'!B1005</f>
        <v>0</v>
      </c>
      <c r="AI1005" s="2">
        <v>1005</v>
      </c>
    </row>
    <row r="1006" spans="34:35" ht="14.25" hidden="1">
      <c r="AH1006" s="2">
        <f>+'廃棄物事業経費（歳入）'!B1006</f>
        <v>0</v>
      </c>
      <c r="AI1006" s="2">
        <v>1006</v>
      </c>
    </row>
    <row r="1007" spans="34:35" ht="14.25" hidden="1">
      <c r="AH1007" s="2">
        <f>+'廃棄物事業経費（歳入）'!B1007</f>
        <v>0</v>
      </c>
      <c r="AI1007" s="2">
        <v>1007</v>
      </c>
    </row>
    <row r="1008" spans="34:35" ht="14.25" hidden="1">
      <c r="AH1008" s="2">
        <f>+'廃棄物事業経費（歳入）'!B1008</f>
        <v>0</v>
      </c>
      <c r="AI1008" s="2">
        <v>1008</v>
      </c>
    </row>
    <row r="1009" spans="34:35" ht="14.25" hidden="1">
      <c r="AH1009" s="2">
        <f>+'廃棄物事業経費（歳入）'!B1009</f>
        <v>0</v>
      </c>
      <c r="AI1009" s="2">
        <v>1009</v>
      </c>
    </row>
    <row r="1010" spans="34:35" ht="14.25" hidden="1">
      <c r="AH1010" s="2">
        <f>+'廃棄物事業経費（歳入）'!B1010</f>
        <v>0</v>
      </c>
      <c r="AI1010" s="2">
        <v>1010</v>
      </c>
    </row>
    <row r="1011" spans="34:35" ht="14.25" hidden="1">
      <c r="AH1011" s="2">
        <f>+'廃棄物事業経費（歳入）'!B1011</f>
        <v>0</v>
      </c>
      <c r="AI1011" s="2">
        <v>1011</v>
      </c>
    </row>
    <row r="1012" spans="34:35" ht="14.25" hidden="1">
      <c r="AH1012" s="2">
        <f>+'廃棄物事業経費（歳入）'!B1012</f>
        <v>0</v>
      </c>
      <c r="AI1012" s="2">
        <v>1012</v>
      </c>
    </row>
    <row r="1013" spans="34:35" ht="14.25" hidden="1">
      <c r="AH1013" s="2">
        <f>+'廃棄物事業経費（歳入）'!B1013</f>
        <v>0</v>
      </c>
      <c r="AI1013" s="2">
        <v>1013</v>
      </c>
    </row>
    <row r="1014" spans="34:35" ht="14.25" hidden="1">
      <c r="AH1014" s="2">
        <f>+'廃棄物事業経費（歳入）'!B1014</f>
        <v>0</v>
      </c>
      <c r="AI1014" s="2">
        <v>1014</v>
      </c>
    </row>
    <row r="1015" spans="34:35" ht="14.25" hidden="1">
      <c r="AH1015" s="2">
        <f>+'廃棄物事業経費（歳入）'!B1015</f>
        <v>0</v>
      </c>
      <c r="AI1015" s="2">
        <v>1015</v>
      </c>
    </row>
    <row r="1016" spans="34:35" ht="14.25" hidden="1">
      <c r="AH1016" s="2">
        <f>+'廃棄物事業経費（歳入）'!B1016</f>
        <v>0</v>
      </c>
      <c r="AI1016" s="2">
        <v>1016</v>
      </c>
    </row>
    <row r="1017" spans="34:35" ht="14.25" hidden="1">
      <c r="AH1017" s="2">
        <f>+'廃棄物事業経費（歳入）'!B1017</f>
        <v>0</v>
      </c>
      <c r="AI1017" s="2">
        <v>1017</v>
      </c>
    </row>
    <row r="1018" spans="34:35" ht="14.25" hidden="1">
      <c r="AH1018" s="2">
        <f>+'廃棄物事業経費（歳入）'!B1018</f>
        <v>0</v>
      </c>
      <c r="AI1018" s="2">
        <v>1018</v>
      </c>
    </row>
    <row r="1019" spans="34:35" ht="14.25" hidden="1">
      <c r="AH1019" s="2">
        <f>+'廃棄物事業経費（歳入）'!B1019</f>
        <v>0</v>
      </c>
      <c r="AI1019" s="2">
        <v>1019</v>
      </c>
    </row>
    <row r="1020" spans="34:35" ht="14.25" hidden="1">
      <c r="AH1020" s="2">
        <f>+'廃棄物事業経費（歳入）'!B1020</f>
        <v>0</v>
      </c>
      <c r="AI1020" s="2">
        <v>1020</v>
      </c>
    </row>
    <row r="1021" spans="34:35" ht="14.25" hidden="1">
      <c r="AH1021" s="2">
        <f>+'廃棄物事業経費（歳入）'!B1021</f>
        <v>0</v>
      </c>
      <c r="AI1021" s="2">
        <v>1021</v>
      </c>
    </row>
    <row r="1022" spans="34:35" ht="14.25" hidden="1">
      <c r="AH1022" s="2">
        <f>+'廃棄物事業経費（歳入）'!B1022</f>
        <v>0</v>
      </c>
      <c r="AI1022" s="2">
        <v>1022</v>
      </c>
    </row>
    <row r="1023" spans="34:35" ht="14.25" hidden="1">
      <c r="AH1023" s="2">
        <f>+'廃棄物事業経費（歳入）'!B1023</f>
        <v>0</v>
      </c>
      <c r="AI1023" s="2">
        <v>1023</v>
      </c>
    </row>
    <row r="1024" spans="34:35" ht="14.25" hidden="1">
      <c r="AH1024" s="2">
        <f>+'廃棄物事業経費（歳入）'!B1024</f>
        <v>0</v>
      </c>
      <c r="AI1024" s="2">
        <v>1024</v>
      </c>
    </row>
    <row r="1025" spans="34:35" ht="14.25" hidden="1">
      <c r="AH1025" s="2">
        <f>+'廃棄物事業経費（歳入）'!B1025</f>
        <v>0</v>
      </c>
      <c r="AI1025" s="2">
        <v>1025</v>
      </c>
    </row>
    <row r="1026" spans="34:35" ht="14.25" hidden="1">
      <c r="AH1026" s="2">
        <f>+'廃棄物事業経費（歳入）'!B1026</f>
        <v>0</v>
      </c>
      <c r="AI1026" s="2">
        <v>1026</v>
      </c>
    </row>
    <row r="1027" spans="34:35" ht="14.25" hidden="1">
      <c r="AH1027" s="2">
        <f>+'廃棄物事業経費（歳入）'!B1027</f>
        <v>0</v>
      </c>
      <c r="AI1027" s="2">
        <v>1027</v>
      </c>
    </row>
    <row r="1028" spans="34:35" ht="14.25" hidden="1">
      <c r="AH1028" s="2">
        <f>+'廃棄物事業経費（歳入）'!B1028</f>
        <v>0</v>
      </c>
      <c r="AI1028" s="2">
        <v>1028</v>
      </c>
    </row>
    <row r="1029" spans="34:35" ht="14.25" hidden="1">
      <c r="AH1029" s="2">
        <f>+'廃棄物事業経費（歳入）'!B1029</f>
        <v>0</v>
      </c>
      <c r="AI1029" s="2">
        <v>1029</v>
      </c>
    </row>
    <row r="1030" spans="34:35" ht="14.25" hidden="1">
      <c r="AH1030" s="2">
        <f>+'廃棄物事業経費（歳入）'!B1030</f>
        <v>0</v>
      </c>
      <c r="AI1030" s="2">
        <v>1030</v>
      </c>
    </row>
    <row r="1031" spans="34:35" ht="14.25" hidden="1">
      <c r="AH1031" s="2">
        <f>+'廃棄物事業経費（歳入）'!B1031</f>
        <v>0</v>
      </c>
      <c r="AI1031" s="2">
        <v>1031</v>
      </c>
    </row>
    <row r="1032" spans="34:35" ht="14.25" hidden="1">
      <c r="AH1032" s="2">
        <f>+'廃棄物事業経費（歳入）'!B1032</f>
        <v>0</v>
      </c>
      <c r="AI1032" s="2">
        <v>1032</v>
      </c>
    </row>
    <row r="1033" spans="34:35" ht="14.25" hidden="1">
      <c r="AH1033" s="2">
        <f>+'廃棄物事業経費（歳入）'!B1033</f>
        <v>0</v>
      </c>
      <c r="AI1033" s="2">
        <v>1033</v>
      </c>
    </row>
    <row r="1034" spans="34:35" ht="14.25" hidden="1">
      <c r="AH1034" s="2">
        <f>+'廃棄物事業経費（歳入）'!B1034</f>
        <v>0</v>
      </c>
      <c r="AI1034" s="2">
        <v>1034</v>
      </c>
    </row>
    <row r="1035" spans="34:35" ht="14.25" hidden="1">
      <c r="AH1035" s="2">
        <f>+'廃棄物事業経費（歳入）'!B1035</f>
        <v>0</v>
      </c>
      <c r="AI1035" s="2">
        <v>1035</v>
      </c>
    </row>
    <row r="1036" spans="34:35" ht="14.25" hidden="1">
      <c r="AH1036" s="2">
        <f>+'廃棄物事業経費（歳入）'!B1036</f>
        <v>0</v>
      </c>
      <c r="AI1036" s="2">
        <v>1036</v>
      </c>
    </row>
    <row r="1037" spans="34:35" ht="14.25" hidden="1">
      <c r="AH1037" s="2">
        <f>+'廃棄物事業経費（歳入）'!B1037</f>
        <v>0</v>
      </c>
      <c r="AI1037" s="2">
        <v>1037</v>
      </c>
    </row>
    <row r="1038" spans="34:35" ht="14.25" hidden="1">
      <c r="AH1038" s="2">
        <f>+'廃棄物事業経費（歳入）'!B1038</f>
        <v>0</v>
      </c>
      <c r="AI1038" s="2">
        <v>1038</v>
      </c>
    </row>
    <row r="1039" spans="34:35" ht="14.25" hidden="1">
      <c r="AH1039" s="2">
        <f>+'廃棄物事業経費（歳入）'!B1039</f>
        <v>0</v>
      </c>
      <c r="AI1039" s="2">
        <v>1039</v>
      </c>
    </row>
    <row r="1040" spans="34:35" ht="14.25" hidden="1">
      <c r="AH1040" s="2">
        <f>+'廃棄物事業経費（歳入）'!B1040</f>
        <v>0</v>
      </c>
      <c r="AI1040" s="2">
        <v>1040</v>
      </c>
    </row>
    <row r="1041" spans="34:35" ht="14.25" hidden="1">
      <c r="AH1041" s="2">
        <f>+'廃棄物事業経費（歳入）'!B1041</f>
        <v>0</v>
      </c>
      <c r="AI1041" s="2">
        <v>1041</v>
      </c>
    </row>
    <row r="1042" spans="34:35" ht="14.25" hidden="1">
      <c r="AH1042" s="2">
        <f>+'廃棄物事業経費（歳入）'!B1042</f>
        <v>0</v>
      </c>
      <c r="AI1042" s="2">
        <v>1042</v>
      </c>
    </row>
    <row r="1043" spans="34:35" ht="14.25" hidden="1">
      <c r="AH1043" s="2">
        <f>+'廃棄物事業経費（歳入）'!B1043</f>
        <v>0</v>
      </c>
      <c r="AI1043" s="2">
        <v>1043</v>
      </c>
    </row>
    <row r="1044" spans="34:35" ht="14.25" hidden="1">
      <c r="AH1044" s="2">
        <f>+'廃棄物事業経費（歳入）'!B1044</f>
        <v>0</v>
      </c>
      <c r="AI1044" s="2">
        <v>1044</v>
      </c>
    </row>
    <row r="1045" spans="34:35" ht="14.25" hidden="1">
      <c r="AH1045" s="2">
        <f>+'廃棄物事業経費（歳入）'!B1045</f>
        <v>0</v>
      </c>
      <c r="AI1045" s="2">
        <v>1045</v>
      </c>
    </row>
    <row r="1046" spans="34:35" ht="14.25" hidden="1">
      <c r="AH1046" s="2">
        <f>+'廃棄物事業経費（歳入）'!B1046</f>
        <v>0</v>
      </c>
      <c r="AI1046" s="2">
        <v>1046</v>
      </c>
    </row>
    <row r="1047" spans="34:35" ht="14.25" hidden="1">
      <c r="AH1047" s="2">
        <f>+'廃棄物事業経費（歳入）'!B1047</f>
        <v>0</v>
      </c>
      <c r="AI1047" s="2">
        <v>1047</v>
      </c>
    </row>
    <row r="1048" spans="34:35" ht="14.25" hidden="1">
      <c r="AH1048" s="2">
        <f>+'廃棄物事業経費（歳入）'!B1048</f>
        <v>0</v>
      </c>
      <c r="AI1048" s="2">
        <v>1048</v>
      </c>
    </row>
    <row r="1049" spans="34:35" ht="14.25" hidden="1">
      <c r="AH1049" s="2">
        <f>+'廃棄物事業経費（歳入）'!B1049</f>
        <v>0</v>
      </c>
      <c r="AI1049" s="2">
        <v>1049</v>
      </c>
    </row>
    <row r="1050" spans="34:35" ht="14.25" hidden="1">
      <c r="AH1050" s="2">
        <f>+'廃棄物事業経費（歳入）'!B1050</f>
        <v>0</v>
      </c>
      <c r="AI1050" s="2">
        <v>1050</v>
      </c>
    </row>
    <row r="1051" spans="34:35" ht="14.25" hidden="1">
      <c r="AH1051" s="2">
        <f>+'廃棄物事業経費（歳入）'!B1051</f>
        <v>0</v>
      </c>
      <c r="AI1051" s="2">
        <v>1051</v>
      </c>
    </row>
    <row r="1052" spans="34:35" ht="14.25" hidden="1">
      <c r="AH1052" s="2">
        <f>+'廃棄物事業経費（歳入）'!B1052</f>
        <v>0</v>
      </c>
      <c r="AI1052" s="2">
        <v>1052</v>
      </c>
    </row>
    <row r="1053" spans="34:35" ht="14.25" hidden="1">
      <c r="AH1053" s="2">
        <f>+'廃棄物事業経費（歳入）'!B1053</f>
        <v>0</v>
      </c>
      <c r="AI1053" s="2">
        <v>1053</v>
      </c>
    </row>
    <row r="1054" spans="34:35" ht="14.25" hidden="1">
      <c r="AH1054" s="2">
        <f>+'廃棄物事業経費（歳入）'!B1054</f>
        <v>0</v>
      </c>
      <c r="AI1054" s="2">
        <v>1054</v>
      </c>
    </row>
    <row r="1055" spans="34:35" ht="14.25" hidden="1">
      <c r="AH1055" s="2">
        <f>+'廃棄物事業経費（歳入）'!B1055</f>
        <v>0</v>
      </c>
      <c r="AI1055" s="2">
        <v>1055</v>
      </c>
    </row>
    <row r="1056" spans="34:35" ht="14.25" hidden="1">
      <c r="AH1056" s="2">
        <f>+'廃棄物事業経費（歳入）'!B1056</f>
        <v>0</v>
      </c>
      <c r="AI1056" s="2">
        <v>1056</v>
      </c>
    </row>
    <row r="1057" spans="34:35" ht="14.25" hidden="1">
      <c r="AH1057" s="2">
        <f>+'廃棄物事業経費（歳入）'!B1057</f>
        <v>0</v>
      </c>
      <c r="AI1057" s="2">
        <v>1057</v>
      </c>
    </row>
    <row r="1058" spans="34:35" ht="14.25" hidden="1">
      <c r="AH1058" s="2">
        <f>+'廃棄物事業経費（歳入）'!B1058</f>
        <v>0</v>
      </c>
      <c r="AI1058" s="2">
        <v>1058</v>
      </c>
    </row>
    <row r="1059" spans="34:35" ht="14.25" hidden="1">
      <c r="AH1059" s="2">
        <f>+'廃棄物事業経費（歳入）'!B1059</f>
        <v>0</v>
      </c>
      <c r="AI1059" s="2">
        <v>1059</v>
      </c>
    </row>
    <row r="1060" spans="34:35" ht="14.25" hidden="1">
      <c r="AH1060" s="2">
        <f>+'廃棄物事業経費（歳入）'!B1060</f>
        <v>0</v>
      </c>
      <c r="AI1060" s="2">
        <v>1060</v>
      </c>
    </row>
    <row r="1061" spans="34:35" ht="14.25" hidden="1">
      <c r="AH1061" s="2">
        <f>+'廃棄物事業経費（歳入）'!B1061</f>
        <v>0</v>
      </c>
      <c r="AI1061" s="2">
        <v>1061</v>
      </c>
    </row>
    <row r="1062" spans="34:35" ht="14.25" hidden="1">
      <c r="AH1062" s="2">
        <f>+'廃棄物事業経費（歳入）'!B1062</f>
        <v>0</v>
      </c>
      <c r="AI1062" s="2">
        <v>1062</v>
      </c>
    </row>
    <row r="1063" spans="34:35" ht="14.25" hidden="1">
      <c r="AH1063" s="2">
        <f>+'廃棄物事業経費（歳入）'!B1063</f>
        <v>0</v>
      </c>
      <c r="AI1063" s="2">
        <v>1063</v>
      </c>
    </row>
    <row r="1064" spans="34:35" ht="14.25" hidden="1">
      <c r="AH1064" s="2">
        <f>+'廃棄物事業経費（歳入）'!B1064</f>
        <v>0</v>
      </c>
      <c r="AI1064" s="2">
        <v>1064</v>
      </c>
    </row>
    <row r="1065" spans="34:35" ht="14.25" hidden="1">
      <c r="AH1065" s="2">
        <f>+'廃棄物事業経費（歳入）'!B1065</f>
        <v>0</v>
      </c>
      <c r="AI1065" s="2">
        <v>1065</v>
      </c>
    </row>
    <row r="1066" spans="34:35" ht="14.25" hidden="1">
      <c r="AH1066" s="2">
        <f>+'廃棄物事業経費（歳入）'!B1066</f>
        <v>0</v>
      </c>
      <c r="AI1066" s="2">
        <v>1066</v>
      </c>
    </row>
    <row r="1067" spans="34:35" ht="14.25" hidden="1">
      <c r="AH1067" s="2">
        <f>+'廃棄物事業経費（歳入）'!B1067</f>
        <v>0</v>
      </c>
      <c r="AI1067" s="2">
        <v>1067</v>
      </c>
    </row>
    <row r="1068" spans="34:35" ht="14.25" hidden="1">
      <c r="AH1068" s="2">
        <f>+'廃棄物事業経費（歳入）'!B1068</f>
        <v>0</v>
      </c>
      <c r="AI1068" s="2">
        <v>1068</v>
      </c>
    </row>
    <row r="1069" spans="34:35" ht="14.25" hidden="1">
      <c r="AH1069" s="2">
        <f>+'廃棄物事業経費（歳入）'!B1069</f>
        <v>0</v>
      </c>
      <c r="AI1069" s="2">
        <v>1069</v>
      </c>
    </row>
    <row r="1070" spans="34:35" ht="14.25" hidden="1">
      <c r="AH1070" s="2">
        <f>+'廃棄物事業経費（歳入）'!B1070</f>
        <v>0</v>
      </c>
      <c r="AI1070" s="2">
        <v>1070</v>
      </c>
    </row>
    <row r="1071" spans="34:35" ht="14.25" hidden="1">
      <c r="AH1071" s="2">
        <f>+'廃棄物事業経費（歳入）'!B1071</f>
        <v>0</v>
      </c>
      <c r="AI1071" s="2">
        <v>1071</v>
      </c>
    </row>
    <row r="1072" spans="34:35" ht="14.25" hidden="1">
      <c r="AH1072" s="2">
        <f>+'廃棄物事業経費（歳入）'!B1072</f>
        <v>0</v>
      </c>
      <c r="AI1072" s="2">
        <v>1072</v>
      </c>
    </row>
    <row r="1073" spans="34:35" ht="14.25" hidden="1">
      <c r="AH1073" s="2">
        <f>+'廃棄物事業経費（歳入）'!B1073</f>
        <v>0</v>
      </c>
      <c r="AI1073" s="2">
        <v>1073</v>
      </c>
    </row>
    <row r="1074" spans="34:35" ht="14.25" hidden="1">
      <c r="AH1074" s="2">
        <f>+'廃棄物事業経費（歳入）'!B1074</f>
        <v>0</v>
      </c>
      <c r="AI1074" s="2">
        <v>1074</v>
      </c>
    </row>
    <row r="1075" spans="34:35" ht="14.25" hidden="1">
      <c r="AH1075" s="2">
        <f>+'廃棄物事業経費（歳入）'!B1075</f>
        <v>0</v>
      </c>
      <c r="AI1075" s="2">
        <v>1075</v>
      </c>
    </row>
    <row r="1076" spans="34:35" ht="14.25" hidden="1">
      <c r="AH1076" s="2">
        <f>+'廃棄物事業経費（歳入）'!B1076</f>
        <v>0</v>
      </c>
      <c r="AI1076" s="2">
        <v>1076</v>
      </c>
    </row>
    <row r="1077" spans="34:35" ht="14.25" hidden="1">
      <c r="AH1077" s="2">
        <f>+'廃棄物事業経費（歳入）'!B1077</f>
        <v>0</v>
      </c>
      <c r="AI1077" s="2">
        <v>1077</v>
      </c>
    </row>
    <row r="1078" spans="34:35" ht="14.25" hidden="1">
      <c r="AH1078" s="2">
        <f>+'廃棄物事業経費（歳入）'!B1078</f>
        <v>0</v>
      </c>
      <c r="AI1078" s="2">
        <v>1078</v>
      </c>
    </row>
    <row r="1079" spans="34:35" ht="14.25" hidden="1">
      <c r="AH1079" s="2">
        <f>+'廃棄物事業経費（歳入）'!B1079</f>
        <v>0</v>
      </c>
      <c r="AI1079" s="2">
        <v>1079</v>
      </c>
    </row>
    <row r="1080" spans="34:35" ht="14.25" hidden="1">
      <c r="AH1080" s="2">
        <f>+'廃棄物事業経費（歳入）'!B1080</f>
        <v>0</v>
      </c>
      <c r="AI1080" s="2">
        <v>1080</v>
      </c>
    </row>
    <row r="1081" spans="34:35" ht="14.25" hidden="1">
      <c r="AH1081" s="2">
        <f>+'廃棄物事業経費（歳入）'!B1081</f>
        <v>0</v>
      </c>
      <c r="AI1081" s="2">
        <v>1081</v>
      </c>
    </row>
    <row r="1082" spans="34:35" ht="14.25" hidden="1">
      <c r="AH1082" s="2">
        <f>+'廃棄物事業経費（歳入）'!B1082</f>
        <v>0</v>
      </c>
      <c r="AI1082" s="2">
        <v>1082</v>
      </c>
    </row>
    <row r="1083" spans="34:35" ht="14.25" hidden="1">
      <c r="AH1083" s="2">
        <f>+'廃棄物事業経費（歳入）'!B1083</f>
        <v>0</v>
      </c>
      <c r="AI1083" s="2">
        <v>1083</v>
      </c>
    </row>
    <row r="1084" spans="34:35" ht="14.25" hidden="1">
      <c r="AH1084" s="2">
        <f>+'廃棄物事業経費（歳入）'!B1084</f>
        <v>0</v>
      </c>
      <c r="AI1084" s="2">
        <v>1084</v>
      </c>
    </row>
    <row r="1085" spans="34:35" ht="14.25" hidden="1">
      <c r="AH1085" s="2">
        <f>+'廃棄物事業経費（歳入）'!B1085</f>
        <v>0</v>
      </c>
      <c r="AI1085" s="2">
        <v>1085</v>
      </c>
    </row>
    <row r="1086" spans="34:35" ht="14.25" hidden="1">
      <c r="AH1086" s="2">
        <f>+'廃棄物事業経費（歳入）'!B1086</f>
        <v>0</v>
      </c>
      <c r="AI1086" s="2">
        <v>1086</v>
      </c>
    </row>
    <row r="1087" spans="34:35" ht="14.25" hidden="1">
      <c r="AH1087" s="2">
        <f>+'廃棄物事業経費（歳入）'!B1087</f>
        <v>0</v>
      </c>
      <c r="AI1087" s="2">
        <v>1087</v>
      </c>
    </row>
    <row r="1088" spans="34:35" ht="14.25" hidden="1">
      <c r="AH1088" s="2">
        <f>+'廃棄物事業経費（歳入）'!B1088</f>
        <v>0</v>
      </c>
      <c r="AI1088" s="2">
        <v>1088</v>
      </c>
    </row>
    <row r="1089" spans="34:35" ht="14.25" hidden="1">
      <c r="AH1089" s="2">
        <f>+'廃棄物事業経費（歳入）'!B1089</f>
        <v>0</v>
      </c>
      <c r="AI1089" s="2">
        <v>1089</v>
      </c>
    </row>
    <row r="1090" spans="34:35" ht="14.25" hidden="1">
      <c r="AH1090" s="2">
        <f>+'廃棄物事業経費（歳入）'!B1090</f>
        <v>0</v>
      </c>
      <c r="AI1090" s="2">
        <v>1090</v>
      </c>
    </row>
    <row r="1091" spans="34:35" ht="14.25" hidden="1">
      <c r="AH1091" s="2">
        <f>+'廃棄物事業経費（歳入）'!B1091</f>
        <v>0</v>
      </c>
      <c r="AI1091" s="2">
        <v>1091</v>
      </c>
    </row>
    <row r="1092" spans="34:35" ht="14.25" hidden="1">
      <c r="AH1092" s="2">
        <f>+'廃棄物事業経費（歳入）'!B1092</f>
        <v>0</v>
      </c>
      <c r="AI1092" s="2">
        <v>1092</v>
      </c>
    </row>
    <row r="1093" spans="34:35" ht="14.25" hidden="1">
      <c r="AH1093" s="2">
        <f>+'廃棄物事業経費（歳入）'!B1093</f>
        <v>0</v>
      </c>
      <c r="AI1093" s="2">
        <v>1093</v>
      </c>
    </row>
    <row r="1094" spans="34:35" ht="14.25" hidden="1">
      <c r="AH1094" s="2">
        <f>+'廃棄物事業経費（歳入）'!B1094</f>
        <v>0</v>
      </c>
      <c r="AI1094" s="2">
        <v>1094</v>
      </c>
    </row>
    <row r="1095" spans="34:35" ht="14.25" hidden="1">
      <c r="AH1095" s="2">
        <f>+'廃棄物事業経費（歳入）'!B1095</f>
        <v>0</v>
      </c>
      <c r="AI1095" s="2">
        <v>1095</v>
      </c>
    </row>
    <row r="1096" spans="34:35" ht="14.25" hidden="1">
      <c r="AH1096" s="2">
        <f>+'廃棄物事業経費（歳入）'!B1096</f>
        <v>0</v>
      </c>
      <c r="AI1096" s="2">
        <v>1096</v>
      </c>
    </row>
    <row r="1097" spans="34:35" ht="14.25" hidden="1">
      <c r="AH1097" s="2">
        <f>+'廃棄物事業経費（歳入）'!B1097</f>
        <v>0</v>
      </c>
      <c r="AI1097" s="2">
        <v>1097</v>
      </c>
    </row>
    <row r="1098" spans="34:35" ht="14.25" hidden="1">
      <c r="AH1098" s="2">
        <f>+'廃棄物事業経費（歳入）'!B1098</f>
        <v>0</v>
      </c>
      <c r="AI1098" s="2">
        <v>1098</v>
      </c>
    </row>
    <row r="1099" spans="34:35" ht="14.25" hidden="1">
      <c r="AH1099" s="2">
        <f>+'廃棄物事業経費（歳入）'!B1099</f>
        <v>0</v>
      </c>
      <c r="AI1099" s="2">
        <v>1099</v>
      </c>
    </row>
    <row r="1100" spans="34:35" ht="14.25" hidden="1">
      <c r="AH1100" s="2">
        <f>+'廃棄物事業経費（歳入）'!B1100</f>
        <v>0</v>
      </c>
      <c r="AI1100" s="2">
        <v>1100</v>
      </c>
    </row>
    <row r="1101" spans="34:35" ht="14.25" hidden="1">
      <c r="AH1101" s="2">
        <f>+'廃棄物事業経費（歳入）'!B1101</f>
        <v>0</v>
      </c>
      <c r="AI1101" s="2">
        <v>1101</v>
      </c>
    </row>
    <row r="1102" spans="34:35" ht="14.25" hidden="1">
      <c r="AH1102" s="2">
        <f>+'廃棄物事業経費（歳入）'!B1102</f>
        <v>0</v>
      </c>
      <c r="AI1102" s="2">
        <v>1102</v>
      </c>
    </row>
    <row r="1103" spans="34:35" ht="14.25" hidden="1">
      <c r="AH1103" s="2">
        <f>+'廃棄物事業経費（歳入）'!B1103</f>
        <v>0</v>
      </c>
      <c r="AI1103" s="2">
        <v>1103</v>
      </c>
    </row>
    <row r="1104" spans="34:35" ht="14.25" hidden="1">
      <c r="AH1104" s="2">
        <f>+'廃棄物事業経費（歳入）'!B1104</f>
        <v>0</v>
      </c>
      <c r="AI1104" s="2">
        <v>1104</v>
      </c>
    </row>
    <row r="1105" spans="34:35" ht="14.25" hidden="1">
      <c r="AH1105" s="2">
        <f>+'廃棄物事業経費（歳入）'!B1105</f>
        <v>0</v>
      </c>
      <c r="AI1105" s="2">
        <v>1105</v>
      </c>
    </row>
    <row r="1106" spans="34:35" ht="14.25" hidden="1">
      <c r="AH1106" s="2">
        <f>+'廃棄物事業経費（歳入）'!B1106</f>
        <v>0</v>
      </c>
      <c r="AI1106" s="2">
        <v>1106</v>
      </c>
    </row>
    <row r="1107" spans="34:35" ht="14.25" hidden="1">
      <c r="AH1107" s="2">
        <f>+'廃棄物事業経費（歳入）'!B1107</f>
        <v>0</v>
      </c>
      <c r="AI1107" s="2">
        <v>1107</v>
      </c>
    </row>
    <row r="1108" spans="34:35" ht="14.25" hidden="1">
      <c r="AH1108" s="2">
        <f>+'廃棄物事業経費（歳入）'!B1108</f>
        <v>0</v>
      </c>
      <c r="AI1108" s="2">
        <v>1108</v>
      </c>
    </row>
    <row r="1109" spans="34:35" ht="14.25" hidden="1">
      <c r="AH1109" s="2">
        <f>+'廃棄物事業経費（歳入）'!B1109</f>
        <v>0</v>
      </c>
      <c r="AI1109" s="2">
        <v>1109</v>
      </c>
    </row>
    <row r="1110" spans="34:35" ht="14.25" hidden="1">
      <c r="AH1110" s="2">
        <f>+'廃棄物事業経費（歳入）'!B1110</f>
        <v>0</v>
      </c>
      <c r="AI1110" s="2">
        <v>1110</v>
      </c>
    </row>
    <row r="1111" spans="34:35" ht="14.25" hidden="1">
      <c r="AH1111" s="2">
        <f>+'廃棄物事業経費（歳入）'!B1111</f>
        <v>0</v>
      </c>
      <c r="AI1111" s="2">
        <v>1111</v>
      </c>
    </row>
    <row r="1112" spans="34:35" ht="14.25" hidden="1">
      <c r="AH1112" s="2">
        <f>+'廃棄物事業経費（歳入）'!B1112</f>
        <v>0</v>
      </c>
      <c r="AI1112" s="2">
        <v>1112</v>
      </c>
    </row>
    <row r="1113" spans="34:35" ht="14.25" hidden="1">
      <c r="AH1113" s="2">
        <f>+'廃棄物事業経費（歳入）'!B1113</f>
        <v>0</v>
      </c>
      <c r="AI1113" s="2">
        <v>1113</v>
      </c>
    </row>
    <row r="1114" spans="34:35" ht="14.25" hidden="1">
      <c r="AH1114" s="2">
        <f>+'廃棄物事業経費（歳入）'!B1114</f>
        <v>0</v>
      </c>
      <c r="AI1114" s="2">
        <v>1114</v>
      </c>
    </row>
    <row r="1115" spans="34:35" ht="14.25" hidden="1">
      <c r="AH1115" s="2">
        <f>+'廃棄物事業経費（歳入）'!B1115</f>
        <v>0</v>
      </c>
      <c r="AI1115" s="2">
        <v>1115</v>
      </c>
    </row>
    <row r="1116" spans="34:35" ht="14.25" hidden="1">
      <c r="AH1116" s="2">
        <f>+'廃棄物事業経費（歳入）'!B1116</f>
        <v>0</v>
      </c>
      <c r="AI1116" s="2">
        <v>1116</v>
      </c>
    </row>
    <row r="1117" spans="34:35" ht="14.25" hidden="1">
      <c r="AH1117" s="2">
        <f>+'廃棄物事業経費（歳入）'!B1117</f>
        <v>0</v>
      </c>
      <c r="AI1117" s="2">
        <v>1117</v>
      </c>
    </row>
    <row r="1118" spans="34:35" ht="14.25" hidden="1">
      <c r="AH1118" s="2">
        <f>+'廃棄物事業経費（歳入）'!B1118</f>
        <v>0</v>
      </c>
      <c r="AI1118" s="2">
        <v>1118</v>
      </c>
    </row>
    <row r="1119" spans="34:35" ht="14.25" hidden="1">
      <c r="AH1119" s="2">
        <f>+'廃棄物事業経費（歳入）'!B1119</f>
        <v>0</v>
      </c>
      <c r="AI1119" s="2">
        <v>1119</v>
      </c>
    </row>
    <row r="1120" spans="34:35" ht="14.25" hidden="1">
      <c r="AH1120" s="2">
        <f>+'廃棄物事業経費（歳入）'!B1120</f>
        <v>0</v>
      </c>
      <c r="AI1120" s="2">
        <v>1120</v>
      </c>
    </row>
    <row r="1121" spans="34:35" ht="14.25" hidden="1">
      <c r="AH1121" s="2">
        <f>+'廃棄物事業経費（歳入）'!B1121</f>
        <v>0</v>
      </c>
      <c r="AI1121" s="2">
        <v>1121</v>
      </c>
    </row>
    <row r="1122" spans="34:35" ht="14.25" hidden="1">
      <c r="AH1122" s="2">
        <f>+'廃棄物事業経費（歳入）'!B1122</f>
        <v>0</v>
      </c>
      <c r="AI1122" s="2">
        <v>1122</v>
      </c>
    </row>
    <row r="1123" spans="34:35" ht="14.25" hidden="1">
      <c r="AH1123" s="2">
        <f>+'廃棄物事業経費（歳入）'!B1123</f>
        <v>0</v>
      </c>
      <c r="AI1123" s="2">
        <v>1123</v>
      </c>
    </row>
    <row r="1124" spans="34:35" ht="14.25" hidden="1">
      <c r="AH1124" s="2">
        <f>+'廃棄物事業経費（歳入）'!B1124</f>
        <v>0</v>
      </c>
      <c r="AI1124" s="2">
        <v>1124</v>
      </c>
    </row>
    <row r="1125" spans="34:35" ht="14.25" hidden="1">
      <c r="AH1125" s="2">
        <f>+'廃棄物事業経費（歳入）'!B1125</f>
        <v>0</v>
      </c>
      <c r="AI1125" s="2">
        <v>1125</v>
      </c>
    </row>
    <row r="1126" spans="34:35" ht="14.25" hidden="1">
      <c r="AH1126" s="2">
        <f>+'廃棄物事業経費（歳入）'!B1126</f>
        <v>0</v>
      </c>
      <c r="AI1126" s="2">
        <v>1126</v>
      </c>
    </row>
    <row r="1127" spans="34:35" ht="14.25" hidden="1">
      <c r="AH1127" s="2">
        <f>+'廃棄物事業経費（歳入）'!B1127</f>
        <v>0</v>
      </c>
      <c r="AI1127" s="2">
        <v>1127</v>
      </c>
    </row>
    <row r="1128" spans="34:35" ht="14.25" hidden="1">
      <c r="AH1128" s="2">
        <f>+'廃棄物事業経費（歳入）'!B1128</f>
        <v>0</v>
      </c>
      <c r="AI1128" s="2">
        <v>1128</v>
      </c>
    </row>
    <row r="1129" spans="34:35" ht="14.25" hidden="1">
      <c r="AH1129" s="2">
        <f>+'廃棄物事業経費（歳入）'!B1129</f>
        <v>0</v>
      </c>
      <c r="AI1129" s="2">
        <v>1129</v>
      </c>
    </row>
    <row r="1130" spans="34:35" ht="14.25" hidden="1">
      <c r="AH1130" s="2">
        <f>+'廃棄物事業経費（歳入）'!B1130</f>
        <v>0</v>
      </c>
      <c r="AI1130" s="2">
        <v>1130</v>
      </c>
    </row>
    <row r="1131" spans="34:35" ht="14.25" hidden="1">
      <c r="AH1131" s="2">
        <f>+'廃棄物事業経費（歳入）'!B1131</f>
        <v>0</v>
      </c>
      <c r="AI1131" s="2">
        <v>1131</v>
      </c>
    </row>
    <row r="1132" spans="34:35" ht="14.25" hidden="1">
      <c r="AH1132" s="2">
        <f>+'廃棄物事業経費（歳入）'!B1132</f>
        <v>0</v>
      </c>
      <c r="AI1132" s="2">
        <v>1132</v>
      </c>
    </row>
    <row r="1133" spans="34:35" ht="14.25" hidden="1">
      <c r="AH1133" s="2">
        <f>+'廃棄物事業経費（歳入）'!B1133</f>
        <v>0</v>
      </c>
      <c r="AI1133" s="2">
        <v>1133</v>
      </c>
    </row>
    <row r="1134" spans="34:35" ht="14.25" hidden="1">
      <c r="AH1134" s="2">
        <f>+'廃棄物事業経費（歳入）'!B1134</f>
        <v>0</v>
      </c>
      <c r="AI1134" s="2">
        <v>1134</v>
      </c>
    </row>
    <row r="1135" spans="34:35" ht="14.25" hidden="1">
      <c r="AH1135" s="2">
        <f>+'廃棄物事業経費（歳入）'!B1135</f>
        <v>0</v>
      </c>
      <c r="AI1135" s="2">
        <v>1135</v>
      </c>
    </row>
    <row r="1136" spans="34:35" ht="14.25" hidden="1">
      <c r="AH1136" s="2">
        <f>+'廃棄物事業経費（歳入）'!B1136</f>
        <v>0</v>
      </c>
      <c r="AI1136" s="2">
        <v>1136</v>
      </c>
    </row>
    <row r="1137" spans="34:35" ht="14.25" hidden="1">
      <c r="AH1137" s="2">
        <f>+'廃棄物事業経費（歳入）'!B1137</f>
        <v>0</v>
      </c>
      <c r="AI1137" s="2">
        <v>1137</v>
      </c>
    </row>
    <row r="1138" spans="34:35" ht="14.25" hidden="1">
      <c r="AH1138" s="2">
        <f>+'廃棄物事業経費（歳入）'!B1138</f>
        <v>0</v>
      </c>
      <c r="AI1138" s="2">
        <v>1138</v>
      </c>
    </row>
    <row r="1139" spans="34:35" ht="14.25" hidden="1">
      <c r="AH1139" s="2">
        <f>+'廃棄物事業経費（歳入）'!B1139</f>
        <v>0</v>
      </c>
      <c r="AI1139" s="2">
        <v>1139</v>
      </c>
    </row>
    <row r="1140" spans="34:35" ht="14.25" hidden="1">
      <c r="AH1140" s="2">
        <f>+'廃棄物事業経費（歳入）'!B1140</f>
        <v>0</v>
      </c>
      <c r="AI1140" s="2">
        <v>1140</v>
      </c>
    </row>
    <row r="1141" spans="34:35" ht="14.25" hidden="1">
      <c r="AH1141" s="2">
        <f>+'廃棄物事業経費（歳入）'!B1141</f>
        <v>0</v>
      </c>
      <c r="AI1141" s="2">
        <v>1141</v>
      </c>
    </row>
    <row r="1142" spans="34:35" ht="14.25" hidden="1">
      <c r="AH1142" s="2">
        <f>+'廃棄物事業経費（歳入）'!B1142</f>
        <v>0</v>
      </c>
      <c r="AI1142" s="2">
        <v>1142</v>
      </c>
    </row>
    <row r="1143" spans="34:35" ht="14.25" hidden="1">
      <c r="AH1143" s="2">
        <f>+'廃棄物事業経費（歳入）'!B1143</f>
        <v>0</v>
      </c>
      <c r="AI1143" s="2">
        <v>1143</v>
      </c>
    </row>
    <row r="1144" spans="34:35" ht="14.25" hidden="1">
      <c r="AH1144" s="2">
        <f>+'廃棄物事業経費（歳入）'!B1144</f>
        <v>0</v>
      </c>
      <c r="AI1144" s="2">
        <v>1144</v>
      </c>
    </row>
    <row r="1145" spans="34:35" ht="14.25" hidden="1">
      <c r="AH1145" s="2">
        <f>+'廃棄物事業経費（歳入）'!B1145</f>
        <v>0</v>
      </c>
      <c r="AI1145" s="2">
        <v>1145</v>
      </c>
    </row>
    <row r="1146" spans="34:35" ht="14.25" hidden="1">
      <c r="AH1146" s="2">
        <f>+'廃棄物事業経費（歳入）'!B1146</f>
        <v>0</v>
      </c>
      <c r="AI1146" s="2">
        <v>1146</v>
      </c>
    </row>
    <row r="1147" spans="34:35" ht="14.25" hidden="1">
      <c r="AH1147" s="2">
        <f>+'廃棄物事業経費（歳入）'!B1147</f>
        <v>0</v>
      </c>
      <c r="AI1147" s="2">
        <v>1147</v>
      </c>
    </row>
    <row r="1148" spans="34:35" ht="14.25" hidden="1">
      <c r="AH1148" s="2">
        <f>+'廃棄物事業経費（歳入）'!B1148</f>
        <v>0</v>
      </c>
      <c r="AI1148" s="2">
        <v>1148</v>
      </c>
    </row>
    <row r="1149" spans="34:35" ht="14.25" hidden="1">
      <c r="AH1149" s="2">
        <f>+'廃棄物事業経費（歳入）'!B1149</f>
        <v>0</v>
      </c>
      <c r="AI1149" s="2">
        <v>1149</v>
      </c>
    </row>
    <row r="1150" spans="34:35" ht="14.25" hidden="1">
      <c r="AH1150" s="2">
        <f>+'廃棄物事業経費（歳入）'!B1150</f>
        <v>0</v>
      </c>
      <c r="AI1150" s="2">
        <v>1150</v>
      </c>
    </row>
    <row r="1151" spans="34:35" ht="14.25" hidden="1">
      <c r="AH1151" s="2">
        <f>+'廃棄物事業経費（歳入）'!B1151</f>
        <v>0</v>
      </c>
      <c r="AI1151" s="2">
        <v>1151</v>
      </c>
    </row>
    <row r="1152" spans="34:35" ht="14.25" hidden="1">
      <c r="AH1152" s="2">
        <f>+'廃棄物事業経費（歳入）'!B1152</f>
        <v>0</v>
      </c>
      <c r="AI1152" s="2">
        <v>1152</v>
      </c>
    </row>
    <row r="1153" spans="34:35" ht="14.25" hidden="1">
      <c r="AH1153" s="2">
        <f>+'廃棄物事業経費（歳入）'!B1153</f>
        <v>0</v>
      </c>
      <c r="AI1153" s="2">
        <v>1153</v>
      </c>
    </row>
    <row r="1154" spans="34:35" ht="14.25" hidden="1">
      <c r="AH1154" s="2">
        <f>+'廃棄物事業経費（歳入）'!B1154</f>
        <v>0</v>
      </c>
      <c r="AI1154" s="2">
        <v>1154</v>
      </c>
    </row>
    <row r="1155" spans="34:35" ht="14.25" hidden="1">
      <c r="AH1155" s="2">
        <f>+'廃棄物事業経費（歳入）'!B1155</f>
        <v>0</v>
      </c>
      <c r="AI1155" s="2">
        <v>1155</v>
      </c>
    </row>
    <row r="1156" spans="34:35" ht="14.25" hidden="1">
      <c r="AH1156" s="2">
        <f>+'廃棄物事業経費（歳入）'!B1156</f>
        <v>0</v>
      </c>
      <c r="AI1156" s="2">
        <v>1156</v>
      </c>
    </row>
    <row r="1157" spans="34:35" ht="14.25" hidden="1">
      <c r="AH1157" s="2">
        <f>+'廃棄物事業経費（歳入）'!B1157</f>
        <v>0</v>
      </c>
      <c r="AI1157" s="2">
        <v>1157</v>
      </c>
    </row>
    <row r="1158" spans="34:35" ht="14.25" hidden="1">
      <c r="AH1158" s="2">
        <f>+'廃棄物事業経費（歳入）'!B1158</f>
        <v>0</v>
      </c>
      <c r="AI1158" s="2">
        <v>1158</v>
      </c>
    </row>
    <row r="1159" spans="34:35" ht="14.25" hidden="1">
      <c r="AH1159" s="2">
        <f>+'廃棄物事業経費（歳入）'!B1159</f>
        <v>0</v>
      </c>
      <c r="AI1159" s="2">
        <v>1159</v>
      </c>
    </row>
    <row r="1160" spans="34:35" ht="14.25" hidden="1">
      <c r="AH1160" s="2">
        <f>+'廃棄物事業経費（歳入）'!B1160</f>
        <v>0</v>
      </c>
      <c r="AI1160" s="2">
        <v>1160</v>
      </c>
    </row>
    <row r="1161" spans="34:35" ht="14.25" hidden="1">
      <c r="AH1161" s="2">
        <f>+'廃棄物事業経費（歳入）'!B1161</f>
        <v>0</v>
      </c>
      <c r="AI1161" s="2">
        <v>1161</v>
      </c>
    </row>
    <row r="1162" spans="34:35" ht="14.25" hidden="1">
      <c r="AH1162" s="2">
        <f>+'廃棄物事業経費（歳入）'!B1162</f>
        <v>0</v>
      </c>
      <c r="AI1162" s="2">
        <v>1162</v>
      </c>
    </row>
    <row r="1163" spans="34:35" ht="14.25" hidden="1">
      <c r="AH1163" s="2">
        <f>+'廃棄物事業経費（歳入）'!B1163</f>
        <v>0</v>
      </c>
      <c r="AI1163" s="2">
        <v>1163</v>
      </c>
    </row>
    <row r="1164" spans="34:35" ht="14.25" hidden="1">
      <c r="AH1164" s="2">
        <f>+'廃棄物事業経費（歳入）'!B1164</f>
        <v>0</v>
      </c>
      <c r="AI1164" s="2">
        <v>1164</v>
      </c>
    </row>
    <row r="1165" spans="34:35" ht="14.25" hidden="1">
      <c r="AH1165" s="2">
        <f>+'廃棄物事業経費（歳入）'!B1165</f>
        <v>0</v>
      </c>
      <c r="AI1165" s="2">
        <v>1165</v>
      </c>
    </row>
    <row r="1166" spans="34:35" ht="14.25" hidden="1">
      <c r="AH1166" s="2">
        <f>+'廃棄物事業経費（歳入）'!B1166</f>
        <v>0</v>
      </c>
      <c r="AI1166" s="2">
        <v>1166</v>
      </c>
    </row>
    <row r="1167" spans="34:35" ht="14.25" hidden="1">
      <c r="AH1167" s="2">
        <f>+'廃棄物事業経費（歳入）'!B1167</f>
        <v>0</v>
      </c>
      <c r="AI1167" s="2">
        <v>1167</v>
      </c>
    </row>
    <row r="1168" spans="34:35" ht="14.25" hidden="1">
      <c r="AH1168" s="2">
        <f>+'廃棄物事業経費（歳入）'!B1168</f>
        <v>0</v>
      </c>
      <c r="AI1168" s="2">
        <v>1168</v>
      </c>
    </row>
    <row r="1169" spans="34:35" ht="14.25" hidden="1">
      <c r="AH1169" s="2">
        <f>+'廃棄物事業経費（歳入）'!B1169</f>
        <v>0</v>
      </c>
      <c r="AI1169" s="2">
        <v>1169</v>
      </c>
    </row>
    <row r="1170" spans="34:35" ht="14.25" hidden="1">
      <c r="AH1170" s="2">
        <f>+'廃棄物事業経費（歳入）'!B1170</f>
        <v>0</v>
      </c>
      <c r="AI1170" s="2">
        <v>1170</v>
      </c>
    </row>
    <row r="1171" spans="34:35" ht="14.25" hidden="1">
      <c r="AH1171" s="2">
        <f>+'廃棄物事業経費（歳入）'!B1171</f>
        <v>0</v>
      </c>
      <c r="AI1171" s="2">
        <v>1171</v>
      </c>
    </row>
    <row r="1172" spans="34:35" ht="14.25" hidden="1">
      <c r="AH1172" s="2">
        <f>+'廃棄物事業経費（歳入）'!B1172</f>
        <v>0</v>
      </c>
      <c r="AI1172" s="2">
        <v>1172</v>
      </c>
    </row>
    <row r="1173" spans="34:35" ht="14.25" hidden="1">
      <c r="AH1173" s="2">
        <f>+'廃棄物事業経費（歳入）'!B1173</f>
        <v>0</v>
      </c>
      <c r="AI1173" s="2">
        <v>1173</v>
      </c>
    </row>
    <row r="1174" spans="34:35" ht="14.25" hidden="1">
      <c r="AH1174" s="2">
        <f>+'廃棄物事業経費（歳入）'!B1174</f>
        <v>0</v>
      </c>
      <c r="AI1174" s="2">
        <v>1174</v>
      </c>
    </row>
    <row r="1175" spans="34:35" ht="14.25" hidden="1">
      <c r="AH1175" s="2">
        <f>+'廃棄物事業経費（歳入）'!B1175</f>
        <v>0</v>
      </c>
      <c r="AI1175" s="2">
        <v>1175</v>
      </c>
    </row>
    <row r="1176" spans="34:35" ht="14.25" hidden="1">
      <c r="AH1176" s="2">
        <f>+'廃棄物事業経費（歳入）'!B1176</f>
        <v>0</v>
      </c>
      <c r="AI1176" s="2">
        <v>1176</v>
      </c>
    </row>
    <row r="1177" spans="34:35" ht="14.25" hidden="1">
      <c r="AH1177" s="2">
        <f>+'廃棄物事業経費（歳入）'!B1177</f>
        <v>0</v>
      </c>
      <c r="AI1177" s="2">
        <v>1177</v>
      </c>
    </row>
    <row r="1178" spans="34:35" ht="14.25" hidden="1">
      <c r="AH1178" s="2">
        <f>+'廃棄物事業経費（歳入）'!B1178</f>
        <v>0</v>
      </c>
      <c r="AI1178" s="2">
        <v>1178</v>
      </c>
    </row>
    <row r="1179" spans="34:35" ht="14.25" hidden="1">
      <c r="AH1179" s="2">
        <f>+'廃棄物事業経費（歳入）'!B1179</f>
        <v>0</v>
      </c>
      <c r="AI1179" s="2">
        <v>1179</v>
      </c>
    </row>
    <row r="1180" spans="34:35" ht="14.25" hidden="1">
      <c r="AH1180" s="2">
        <f>+'廃棄物事業経費（歳入）'!B1180</f>
        <v>0</v>
      </c>
      <c r="AI1180" s="2">
        <v>1180</v>
      </c>
    </row>
    <row r="1181" spans="34:35" ht="14.25" hidden="1">
      <c r="AH1181" s="2">
        <f>+'廃棄物事業経費（歳入）'!B1181</f>
        <v>0</v>
      </c>
      <c r="AI1181" s="2">
        <v>1181</v>
      </c>
    </row>
    <row r="1182" spans="34:35" ht="14.25" hidden="1">
      <c r="AH1182" s="2">
        <f>+'廃棄物事業経費（歳入）'!B1182</f>
        <v>0</v>
      </c>
      <c r="AI1182" s="2">
        <v>1182</v>
      </c>
    </row>
    <row r="1183" spans="34:35" ht="14.25" hidden="1">
      <c r="AH1183" s="2">
        <f>+'廃棄物事業経費（歳入）'!B1183</f>
        <v>0</v>
      </c>
      <c r="AI1183" s="2">
        <v>1183</v>
      </c>
    </row>
    <row r="1184" spans="34:35" ht="14.25" hidden="1">
      <c r="AH1184" s="2">
        <f>+'廃棄物事業経費（歳入）'!B1184</f>
        <v>0</v>
      </c>
      <c r="AI1184" s="2">
        <v>1184</v>
      </c>
    </row>
    <row r="1185" spans="34:35" ht="14.25" hidden="1">
      <c r="AH1185" s="2">
        <f>+'廃棄物事業経費（歳入）'!B1185</f>
        <v>0</v>
      </c>
      <c r="AI1185" s="2">
        <v>1185</v>
      </c>
    </row>
    <row r="1186" spans="34:35" ht="14.25" hidden="1">
      <c r="AH1186" s="2">
        <f>+'廃棄物事業経費（歳入）'!B1186</f>
        <v>0</v>
      </c>
      <c r="AI1186" s="2">
        <v>1186</v>
      </c>
    </row>
    <row r="1187" spans="34:35" ht="14.25" hidden="1">
      <c r="AH1187" s="2">
        <f>+'廃棄物事業経費（歳入）'!B1187</f>
        <v>0</v>
      </c>
      <c r="AI1187" s="2">
        <v>1187</v>
      </c>
    </row>
    <row r="1188" spans="34:35" ht="14.25" hidden="1">
      <c r="AH1188" s="2">
        <f>+'廃棄物事業経費（歳入）'!B1188</f>
        <v>0</v>
      </c>
      <c r="AI1188" s="2">
        <v>1188</v>
      </c>
    </row>
    <row r="1189" spans="34:35" ht="14.25" hidden="1">
      <c r="AH1189" s="2">
        <f>+'廃棄物事業経費（歳入）'!B1189</f>
        <v>0</v>
      </c>
      <c r="AI1189" s="2">
        <v>1189</v>
      </c>
    </row>
    <row r="1190" spans="34:35" ht="14.25" hidden="1">
      <c r="AH1190" s="2">
        <f>+'廃棄物事業経費（歳入）'!B1190</f>
        <v>0</v>
      </c>
      <c r="AI1190" s="2">
        <v>1190</v>
      </c>
    </row>
    <row r="1191" spans="34:35" ht="14.25" hidden="1">
      <c r="AH1191" s="2">
        <f>+'廃棄物事業経費（歳入）'!B1191</f>
        <v>0</v>
      </c>
      <c r="AI1191" s="2">
        <v>1191</v>
      </c>
    </row>
    <row r="1192" spans="34:35" ht="14.25" hidden="1">
      <c r="AH1192" s="2">
        <f>+'廃棄物事業経費（歳入）'!B1192</f>
        <v>0</v>
      </c>
      <c r="AI1192" s="2">
        <v>1192</v>
      </c>
    </row>
    <row r="1193" spans="34:35" ht="14.25" hidden="1">
      <c r="AH1193" s="2">
        <f>+'廃棄物事業経費（歳入）'!B1193</f>
        <v>0</v>
      </c>
      <c r="AI1193" s="2">
        <v>1193</v>
      </c>
    </row>
    <row r="1194" spans="34:35" ht="14.25" hidden="1">
      <c r="AH1194" s="2">
        <f>+'廃棄物事業経費（歳入）'!B1194</f>
        <v>0</v>
      </c>
      <c r="AI1194" s="2">
        <v>1194</v>
      </c>
    </row>
    <row r="1195" spans="34:35" ht="14.25" hidden="1">
      <c r="AH1195" s="2">
        <f>+'廃棄物事業経費（歳入）'!B1195</f>
        <v>0</v>
      </c>
      <c r="AI1195" s="2">
        <v>1195</v>
      </c>
    </row>
    <row r="1196" spans="34:35" ht="14.25" hidden="1">
      <c r="AH1196" s="2">
        <f>+'廃棄物事業経費（歳入）'!B1196</f>
        <v>0</v>
      </c>
      <c r="AI1196" s="2">
        <v>1196</v>
      </c>
    </row>
    <row r="1197" spans="34:35" ht="14.25" hidden="1">
      <c r="AH1197" s="2">
        <f>+'廃棄物事業経費（歳入）'!B1197</f>
        <v>0</v>
      </c>
      <c r="AI1197" s="2">
        <v>1197</v>
      </c>
    </row>
    <row r="1198" spans="34:35" ht="14.25" hidden="1">
      <c r="AH1198" s="2">
        <f>+'廃棄物事業経費（歳入）'!B1198</f>
        <v>0</v>
      </c>
      <c r="AI1198" s="2">
        <v>1198</v>
      </c>
    </row>
    <row r="1199" spans="34:35" ht="14.25" hidden="1">
      <c r="AH1199" s="2">
        <f>+'廃棄物事業経費（歳入）'!B1199</f>
        <v>0</v>
      </c>
      <c r="AI1199" s="2">
        <v>1199</v>
      </c>
    </row>
    <row r="1200" spans="34:35" ht="14.25" hidden="1">
      <c r="AH1200" s="2">
        <f>+'廃棄物事業経費（歳入）'!B1200</f>
        <v>0</v>
      </c>
      <c r="AI1200" s="2">
        <v>1200</v>
      </c>
    </row>
    <row r="1201" spans="34:35" ht="14.25" hidden="1">
      <c r="AH1201" s="2">
        <f>+'廃棄物事業経費（歳入）'!B1201</f>
        <v>0</v>
      </c>
      <c r="AI1201" s="2">
        <v>1201</v>
      </c>
    </row>
    <row r="1202" spans="34:35" ht="14.25" hidden="1">
      <c r="AH1202" s="2">
        <f>+'廃棄物事業経費（歳入）'!B1202</f>
        <v>0</v>
      </c>
      <c r="AI1202" s="2">
        <v>1202</v>
      </c>
    </row>
    <row r="1203" spans="34:35" ht="14.25" hidden="1">
      <c r="AH1203" s="2">
        <f>+'廃棄物事業経費（歳入）'!B1203</f>
        <v>0</v>
      </c>
      <c r="AI1203" s="2">
        <v>1203</v>
      </c>
    </row>
    <row r="1204" spans="34:35" ht="14.25" hidden="1">
      <c r="AH1204" s="2">
        <f>+'廃棄物事業経費（歳入）'!B1204</f>
        <v>0</v>
      </c>
      <c r="AI1204" s="2">
        <v>1204</v>
      </c>
    </row>
    <row r="1205" spans="34:35" ht="14.25" hidden="1">
      <c r="AH1205" s="2">
        <f>+'廃棄物事業経費（歳入）'!B1205</f>
        <v>0</v>
      </c>
      <c r="AI1205" s="2">
        <v>1205</v>
      </c>
    </row>
    <row r="1206" spans="34:35" ht="14.25" hidden="1">
      <c r="AH1206" s="2">
        <f>+'廃棄物事業経費（歳入）'!B1206</f>
        <v>0</v>
      </c>
      <c r="AI1206" s="2">
        <v>1206</v>
      </c>
    </row>
    <row r="1207" spans="34:35" ht="14.25" hidden="1">
      <c r="AH1207" s="2">
        <f>+'廃棄物事業経費（歳入）'!B1207</f>
        <v>0</v>
      </c>
      <c r="AI1207" s="2">
        <v>1207</v>
      </c>
    </row>
    <row r="1208" spans="34:35" ht="14.25" hidden="1">
      <c r="AH1208" s="2">
        <f>+'廃棄物事業経費（歳入）'!B1208</f>
        <v>0</v>
      </c>
      <c r="AI1208" s="2">
        <v>1208</v>
      </c>
    </row>
    <row r="1209" spans="34:35" ht="14.25" hidden="1">
      <c r="AH1209" s="2">
        <f>+'廃棄物事業経費（歳入）'!B1209</f>
        <v>0</v>
      </c>
      <c r="AI1209" s="2">
        <v>1209</v>
      </c>
    </row>
    <row r="1210" spans="34:35" ht="14.25" hidden="1">
      <c r="AH1210" s="2">
        <f>+'廃棄物事業経費（歳入）'!B1210</f>
        <v>0</v>
      </c>
      <c r="AI1210" s="2">
        <v>1210</v>
      </c>
    </row>
    <row r="1211" spans="34:35" ht="14.25" hidden="1">
      <c r="AH1211" s="2">
        <f>+'廃棄物事業経費（歳入）'!B1211</f>
        <v>0</v>
      </c>
      <c r="AI1211" s="2">
        <v>1211</v>
      </c>
    </row>
    <row r="1212" spans="34:35" ht="14.25" hidden="1">
      <c r="AH1212" s="2">
        <f>+'廃棄物事業経費（歳入）'!B1212</f>
        <v>0</v>
      </c>
      <c r="AI1212" s="2">
        <v>1212</v>
      </c>
    </row>
    <row r="1213" spans="34:35" ht="14.25" hidden="1">
      <c r="AH1213" s="2">
        <f>+'廃棄物事業経費（歳入）'!B1213</f>
        <v>0</v>
      </c>
      <c r="AI1213" s="2">
        <v>1213</v>
      </c>
    </row>
    <row r="1214" spans="34:35" ht="14.25" hidden="1">
      <c r="AH1214" s="2">
        <f>+'廃棄物事業経費（歳入）'!B1214</f>
        <v>0</v>
      </c>
      <c r="AI1214" s="2">
        <v>1214</v>
      </c>
    </row>
    <row r="1215" spans="34:35" ht="14.25" hidden="1">
      <c r="AH1215" s="2">
        <f>+'廃棄物事業経費（歳入）'!B1215</f>
        <v>0</v>
      </c>
      <c r="AI1215" s="2">
        <v>1215</v>
      </c>
    </row>
    <row r="1216" spans="34:35" ht="14.25" hidden="1">
      <c r="AH1216" s="2">
        <f>+'廃棄物事業経費（歳入）'!B1216</f>
        <v>0</v>
      </c>
      <c r="AI1216" s="2">
        <v>1216</v>
      </c>
    </row>
    <row r="1217" spans="34:35" ht="14.25" hidden="1">
      <c r="AH1217" s="2">
        <f>+'廃棄物事業経費（歳入）'!B1217</f>
        <v>0</v>
      </c>
      <c r="AI1217" s="2">
        <v>1217</v>
      </c>
    </row>
    <row r="1218" spans="34:35" ht="14.25" hidden="1">
      <c r="AH1218" s="2">
        <f>+'廃棄物事業経費（歳入）'!B1218</f>
        <v>0</v>
      </c>
      <c r="AI1218" s="2">
        <v>1218</v>
      </c>
    </row>
    <row r="1219" spans="34:35" ht="14.25" hidden="1">
      <c r="AH1219" s="2">
        <f>+'廃棄物事業経費（歳入）'!B1219</f>
        <v>0</v>
      </c>
      <c r="AI1219" s="2">
        <v>1219</v>
      </c>
    </row>
    <row r="1220" spans="34:35" ht="14.25" hidden="1">
      <c r="AH1220" s="2">
        <f>+'廃棄物事業経費（歳入）'!B1220</f>
        <v>0</v>
      </c>
      <c r="AI1220" s="2">
        <v>1220</v>
      </c>
    </row>
    <row r="1221" spans="34:35" ht="14.25" hidden="1">
      <c r="AH1221" s="2">
        <f>+'廃棄物事業経費（歳入）'!B1221</f>
        <v>0</v>
      </c>
      <c r="AI1221" s="2">
        <v>1221</v>
      </c>
    </row>
    <row r="1222" spans="34:35" ht="14.25" hidden="1">
      <c r="AH1222" s="2">
        <f>+'廃棄物事業経費（歳入）'!B1222</f>
        <v>0</v>
      </c>
      <c r="AI1222" s="2">
        <v>1222</v>
      </c>
    </row>
    <row r="1223" spans="34:35" ht="14.25" hidden="1">
      <c r="AH1223" s="2">
        <f>+'廃棄物事業経費（歳入）'!B1223</f>
        <v>0</v>
      </c>
      <c r="AI1223" s="2">
        <v>1223</v>
      </c>
    </row>
    <row r="1224" spans="34:35" ht="14.25" hidden="1">
      <c r="AH1224" s="2">
        <f>+'廃棄物事業経費（歳入）'!B1224</f>
        <v>0</v>
      </c>
      <c r="AI1224" s="2">
        <v>1224</v>
      </c>
    </row>
    <row r="1225" spans="34:35" ht="14.25" hidden="1">
      <c r="AH1225" s="2">
        <f>+'廃棄物事業経費（歳入）'!B1225</f>
        <v>0</v>
      </c>
      <c r="AI1225" s="2">
        <v>1225</v>
      </c>
    </row>
    <row r="1226" spans="34:35" ht="14.25" hidden="1">
      <c r="AH1226" s="2">
        <f>+'廃棄物事業経費（歳入）'!B1226</f>
        <v>0</v>
      </c>
      <c r="AI1226" s="2">
        <v>1226</v>
      </c>
    </row>
    <row r="1227" spans="34:35" ht="14.25" hidden="1">
      <c r="AH1227" s="2">
        <f>+'廃棄物事業経費（歳入）'!B1227</f>
        <v>0</v>
      </c>
      <c r="AI1227" s="2">
        <v>1227</v>
      </c>
    </row>
    <row r="1228" spans="34:35" ht="14.25" hidden="1">
      <c r="AH1228" s="2">
        <f>+'廃棄物事業経費（歳入）'!B1228</f>
        <v>0</v>
      </c>
      <c r="AI1228" s="2">
        <v>1228</v>
      </c>
    </row>
    <row r="1229" spans="34:35" ht="14.25" hidden="1">
      <c r="AH1229" s="2">
        <f>+'廃棄物事業経費（歳入）'!B1229</f>
        <v>0</v>
      </c>
      <c r="AI1229" s="2">
        <v>1229</v>
      </c>
    </row>
    <row r="1230" spans="34:35" ht="14.25" hidden="1">
      <c r="AH1230" s="2">
        <f>+'廃棄物事業経費（歳入）'!B1230</f>
        <v>0</v>
      </c>
      <c r="AI1230" s="2">
        <v>1230</v>
      </c>
    </row>
    <row r="1231" spans="34:35" ht="14.25" hidden="1">
      <c r="AH1231" s="2">
        <f>+'廃棄物事業経費（歳入）'!B1231</f>
        <v>0</v>
      </c>
      <c r="AI1231" s="2">
        <v>1231</v>
      </c>
    </row>
    <row r="1232" spans="34:35" ht="14.25" hidden="1">
      <c r="AH1232" s="2">
        <f>+'廃棄物事業経費（歳入）'!B1232</f>
        <v>0</v>
      </c>
      <c r="AI1232" s="2">
        <v>1232</v>
      </c>
    </row>
    <row r="1233" spans="34:35" ht="14.25" hidden="1">
      <c r="AH1233" s="2">
        <f>+'廃棄物事業経費（歳入）'!B1233</f>
        <v>0</v>
      </c>
      <c r="AI1233" s="2">
        <v>1233</v>
      </c>
    </row>
    <row r="1234" spans="34:35" ht="14.25" hidden="1">
      <c r="AH1234" s="2">
        <f>+'廃棄物事業経費（歳入）'!B1234</f>
        <v>0</v>
      </c>
      <c r="AI1234" s="2">
        <v>1234</v>
      </c>
    </row>
    <row r="1235" spans="34:35" ht="14.25" hidden="1">
      <c r="AH1235" s="2">
        <f>+'廃棄物事業経費（歳入）'!B1235</f>
        <v>0</v>
      </c>
      <c r="AI1235" s="2">
        <v>1235</v>
      </c>
    </row>
    <row r="1236" spans="34:35" ht="14.25" hidden="1">
      <c r="AH1236" s="2">
        <f>+'廃棄物事業経費（歳入）'!B1236</f>
        <v>0</v>
      </c>
      <c r="AI1236" s="2">
        <v>1236</v>
      </c>
    </row>
    <row r="1237" spans="34:35" ht="14.25" hidden="1">
      <c r="AH1237" s="2">
        <f>+'廃棄物事業経費（歳入）'!B1237</f>
        <v>0</v>
      </c>
      <c r="AI1237" s="2">
        <v>1237</v>
      </c>
    </row>
    <row r="1238" spans="34:35" ht="14.25" hidden="1">
      <c r="AH1238" s="2">
        <f>+'廃棄物事業経費（歳入）'!B1238</f>
        <v>0</v>
      </c>
      <c r="AI1238" s="2">
        <v>1238</v>
      </c>
    </row>
    <row r="1239" spans="34:35" ht="14.25" hidden="1">
      <c r="AH1239" s="2">
        <f>+'廃棄物事業経費（歳入）'!B1239</f>
        <v>0</v>
      </c>
      <c r="AI1239" s="2">
        <v>1239</v>
      </c>
    </row>
    <row r="1240" spans="34:35" ht="14.25" hidden="1">
      <c r="AH1240" s="2">
        <f>+'廃棄物事業経費（歳入）'!B1240</f>
        <v>0</v>
      </c>
      <c r="AI1240" s="2">
        <v>1240</v>
      </c>
    </row>
    <row r="1241" spans="34:35" ht="14.25" hidden="1">
      <c r="AH1241" s="2">
        <f>+'廃棄物事業経費（歳入）'!B1241</f>
        <v>0</v>
      </c>
      <c r="AI1241" s="2">
        <v>1241</v>
      </c>
    </row>
    <row r="1242" spans="34:35" ht="14.25" hidden="1">
      <c r="AH1242" s="2">
        <f>+'廃棄物事業経費（歳入）'!B1242</f>
        <v>0</v>
      </c>
      <c r="AI1242" s="2">
        <v>1242</v>
      </c>
    </row>
    <row r="1243" spans="34:35" ht="14.25" hidden="1">
      <c r="AH1243" s="2">
        <f>+'廃棄物事業経費（歳入）'!B1243</f>
        <v>0</v>
      </c>
      <c r="AI1243" s="2">
        <v>1243</v>
      </c>
    </row>
    <row r="1244" spans="34:35" ht="14.25" hidden="1">
      <c r="AH1244" s="2">
        <f>+'廃棄物事業経費（歳入）'!B1244</f>
        <v>0</v>
      </c>
      <c r="AI1244" s="2">
        <v>1244</v>
      </c>
    </row>
    <row r="1245" spans="34:35" ht="14.25" hidden="1">
      <c r="AH1245" s="2">
        <f>+'廃棄物事業経費（歳入）'!B1245</f>
        <v>0</v>
      </c>
      <c r="AI1245" s="2">
        <v>1245</v>
      </c>
    </row>
    <row r="1246" spans="34:35" ht="14.25" hidden="1">
      <c r="AH1246" s="2">
        <f>+'廃棄物事業経費（歳入）'!B1246</f>
        <v>0</v>
      </c>
      <c r="AI1246" s="2">
        <v>1246</v>
      </c>
    </row>
    <row r="1247" spans="34:35" ht="14.25" hidden="1">
      <c r="AH1247" s="2">
        <f>+'廃棄物事業経費（歳入）'!B1247</f>
        <v>0</v>
      </c>
      <c r="AI1247" s="2">
        <v>1247</v>
      </c>
    </row>
    <row r="1248" spans="34:35" ht="14.25" hidden="1">
      <c r="AH1248" s="2">
        <f>+'廃棄物事業経費（歳入）'!B1248</f>
        <v>0</v>
      </c>
      <c r="AI1248" s="2">
        <v>1248</v>
      </c>
    </row>
    <row r="1249" spans="34:35" ht="14.25" hidden="1">
      <c r="AH1249" s="2">
        <f>+'廃棄物事業経費（歳入）'!B1249</f>
        <v>0</v>
      </c>
      <c r="AI1249" s="2">
        <v>1249</v>
      </c>
    </row>
    <row r="1250" spans="34:35" ht="14.25" hidden="1">
      <c r="AH1250" s="2">
        <f>+'廃棄物事業経費（歳入）'!B1250</f>
        <v>0</v>
      </c>
      <c r="AI1250" s="2">
        <v>1250</v>
      </c>
    </row>
    <row r="1251" spans="34:35" ht="14.25" hidden="1">
      <c r="AH1251" s="2">
        <f>+'廃棄物事業経費（歳入）'!B1251</f>
        <v>0</v>
      </c>
      <c r="AI1251" s="2">
        <v>1251</v>
      </c>
    </row>
    <row r="1252" spans="34:35" ht="14.25" hidden="1">
      <c r="AH1252" s="2">
        <f>+'廃棄物事業経費（歳入）'!B1252</f>
        <v>0</v>
      </c>
      <c r="AI1252" s="2">
        <v>1252</v>
      </c>
    </row>
    <row r="1253" spans="34:35" ht="14.25" hidden="1">
      <c r="AH1253" s="2">
        <f>+'廃棄物事業経費（歳入）'!B1253</f>
        <v>0</v>
      </c>
      <c r="AI1253" s="2">
        <v>1253</v>
      </c>
    </row>
    <row r="1254" spans="34:35" ht="14.25" hidden="1">
      <c r="AH1254" s="2">
        <f>+'廃棄物事業経費（歳入）'!B1254</f>
        <v>0</v>
      </c>
      <c r="AI1254" s="2">
        <v>1254</v>
      </c>
    </row>
    <row r="1255" spans="34:35" ht="14.25" hidden="1">
      <c r="AH1255" s="2">
        <f>+'廃棄物事業経費（歳入）'!B1255</f>
        <v>0</v>
      </c>
      <c r="AI1255" s="2">
        <v>1255</v>
      </c>
    </row>
    <row r="1256" spans="34:35" ht="14.25" hidden="1">
      <c r="AH1256" s="2">
        <f>+'廃棄物事業経費（歳入）'!B1256</f>
        <v>0</v>
      </c>
      <c r="AI1256" s="2">
        <v>1256</v>
      </c>
    </row>
    <row r="1257" spans="34:35" ht="14.25" hidden="1">
      <c r="AH1257" s="2">
        <f>+'廃棄物事業経費（歳入）'!B1257</f>
        <v>0</v>
      </c>
      <c r="AI1257" s="2">
        <v>1257</v>
      </c>
    </row>
    <row r="1258" spans="34:35" ht="14.25" hidden="1">
      <c r="AH1258" s="2">
        <f>+'廃棄物事業経費（歳入）'!B1258</f>
        <v>0</v>
      </c>
      <c r="AI1258" s="2">
        <v>1258</v>
      </c>
    </row>
    <row r="1259" spans="34:35" ht="14.25" hidden="1">
      <c r="AH1259" s="2">
        <f>+'廃棄物事業経費（歳入）'!B1259</f>
        <v>0</v>
      </c>
      <c r="AI1259" s="2">
        <v>1259</v>
      </c>
    </row>
    <row r="1260" spans="34:35" ht="14.25" hidden="1">
      <c r="AH1260" s="2">
        <f>+'廃棄物事業経費（歳入）'!B1260</f>
        <v>0</v>
      </c>
      <c r="AI1260" s="2">
        <v>1260</v>
      </c>
    </row>
    <row r="1261" spans="34:35" ht="14.25" hidden="1">
      <c r="AH1261" s="2">
        <f>+'廃棄物事業経費（歳入）'!B1261</f>
        <v>0</v>
      </c>
      <c r="AI1261" s="2">
        <v>1261</v>
      </c>
    </row>
    <row r="1262" spans="34:35" ht="14.25" hidden="1">
      <c r="AH1262" s="2">
        <f>+'廃棄物事業経費（歳入）'!B1262</f>
        <v>0</v>
      </c>
      <c r="AI1262" s="2">
        <v>1262</v>
      </c>
    </row>
    <row r="1263" spans="34:35" ht="14.25" hidden="1">
      <c r="AH1263" s="2">
        <f>+'廃棄物事業経費（歳入）'!B1263</f>
        <v>0</v>
      </c>
      <c r="AI1263" s="2">
        <v>1263</v>
      </c>
    </row>
    <row r="1264" spans="34:35" ht="14.25" hidden="1">
      <c r="AH1264" s="2">
        <f>+'廃棄物事業経費（歳入）'!B1264</f>
        <v>0</v>
      </c>
      <c r="AI1264" s="2">
        <v>1264</v>
      </c>
    </row>
    <row r="1265" spans="34:35" ht="14.25" hidden="1">
      <c r="AH1265" s="2">
        <f>+'廃棄物事業経費（歳入）'!B1265</f>
        <v>0</v>
      </c>
      <c r="AI1265" s="2">
        <v>1265</v>
      </c>
    </row>
    <row r="1266" spans="34:35" ht="14.25" hidden="1">
      <c r="AH1266" s="2">
        <f>+'廃棄物事業経費（歳入）'!B1266</f>
        <v>0</v>
      </c>
      <c r="AI1266" s="2">
        <v>1266</v>
      </c>
    </row>
    <row r="1267" spans="34:35" ht="14.25" hidden="1">
      <c r="AH1267" s="2">
        <f>+'廃棄物事業経費（歳入）'!B1267</f>
        <v>0</v>
      </c>
      <c r="AI1267" s="2">
        <v>1267</v>
      </c>
    </row>
    <row r="1268" spans="34:35" ht="14.25" hidden="1">
      <c r="AH1268" s="2">
        <f>+'廃棄物事業経費（歳入）'!B1268</f>
        <v>0</v>
      </c>
      <c r="AI1268" s="2">
        <v>1268</v>
      </c>
    </row>
    <row r="1269" spans="34:35" ht="14.25" hidden="1">
      <c r="AH1269" s="2">
        <f>+'廃棄物事業経費（歳入）'!B1269</f>
        <v>0</v>
      </c>
      <c r="AI1269" s="2">
        <v>1269</v>
      </c>
    </row>
    <row r="1270" spans="34:35" ht="14.25" hidden="1">
      <c r="AH1270" s="2">
        <f>+'廃棄物事業経費（歳入）'!B1270</f>
        <v>0</v>
      </c>
      <c r="AI1270" s="2">
        <v>1270</v>
      </c>
    </row>
    <row r="1271" spans="34:35" ht="14.25" hidden="1">
      <c r="AH1271" s="2">
        <f>+'廃棄物事業経費（歳入）'!B1271</f>
        <v>0</v>
      </c>
      <c r="AI1271" s="2">
        <v>1271</v>
      </c>
    </row>
    <row r="1272" spans="34:35" ht="14.25" hidden="1">
      <c r="AH1272" s="2">
        <f>+'廃棄物事業経費（歳入）'!B1272</f>
        <v>0</v>
      </c>
      <c r="AI1272" s="2">
        <v>1272</v>
      </c>
    </row>
    <row r="1273" spans="34:35" ht="14.25" hidden="1">
      <c r="AH1273" s="2">
        <f>+'廃棄物事業経費（歳入）'!B1273</f>
        <v>0</v>
      </c>
      <c r="AI1273" s="2">
        <v>1273</v>
      </c>
    </row>
    <row r="1274" spans="34:35" ht="14.25" hidden="1">
      <c r="AH1274" s="2">
        <f>+'廃棄物事業経費（歳入）'!B1274</f>
        <v>0</v>
      </c>
      <c r="AI1274" s="2">
        <v>1274</v>
      </c>
    </row>
    <row r="1275" spans="34:35" ht="14.25" hidden="1">
      <c r="AH1275" s="2">
        <f>+'廃棄物事業経費（歳入）'!B1275</f>
        <v>0</v>
      </c>
      <c r="AI1275" s="2">
        <v>1275</v>
      </c>
    </row>
    <row r="1276" spans="34:35" ht="14.25" hidden="1">
      <c r="AH1276" s="2">
        <f>+'廃棄物事業経費（歳入）'!B1276</f>
        <v>0</v>
      </c>
      <c r="AI1276" s="2">
        <v>1276</v>
      </c>
    </row>
    <row r="1277" spans="34:35" ht="14.25" hidden="1">
      <c r="AH1277" s="2">
        <f>+'廃棄物事業経費（歳入）'!B1277</f>
        <v>0</v>
      </c>
      <c r="AI1277" s="2">
        <v>1277</v>
      </c>
    </row>
    <row r="1278" spans="34:35" ht="14.25" hidden="1">
      <c r="AH1278" s="2">
        <f>+'廃棄物事業経費（歳入）'!B1278</f>
        <v>0</v>
      </c>
      <c r="AI1278" s="2">
        <v>1278</v>
      </c>
    </row>
    <row r="1279" spans="34:35" ht="14.25" hidden="1">
      <c r="AH1279" s="2">
        <f>+'廃棄物事業経費（歳入）'!B1279</f>
        <v>0</v>
      </c>
      <c r="AI1279" s="2">
        <v>1279</v>
      </c>
    </row>
    <row r="1280" spans="34:35" ht="14.25" hidden="1">
      <c r="AH1280" s="2">
        <f>+'廃棄物事業経費（歳入）'!B1280</f>
        <v>0</v>
      </c>
      <c r="AI1280" s="2">
        <v>1280</v>
      </c>
    </row>
    <row r="1281" spans="34:35" ht="14.25" hidden="1">
      <c r="AH1281" s="2">
        <f>+'廃棄物事業経費（歳入）'!B1281</f>
        <v>0</v>
      </c>
      <c r="AI1281" s="2">
        <v>1281</v>
      </c>
    </row>
    <row r="1282" spans="34:35" ht="14.25" hidden="1">
      <c r="AH1282" s="2">
        <f>+'廃棄物事業経費（歳入）'!B1282</f>
        <v>0</v>
      </c>
      <c r="AI1282" s="2">
        <v>1282</v>
      </c>
    </row>
    <row r="1283" spans="34:35" ht="14.25" hidden="1">
      <c r="AH1283" s="2">
        <f>+'廃棄物事業経費（歳入）'!B1283</f>
        <v>0</v>
      </c>
      <c r="AI1283" s="2">
        <v>1283</v>
      </c>
    </row>
    <row r="1284" spans="34:35" ht="14.25" hidden="1">
      <c r="AH1284" s="2">
        <f>+'廃棄物事業経費（歳入）'!B1284</f>
        <v>0</v>
      </c>
      <c r="AI1284" s="2">
        <v>1284</v>
      </c>
    </row>
    <row r="1285" spans="34:35" ht="14.25" hidden="1">
      <c r="AH1285" s="2">
        <f>+'廃棄物事業経費（歳入）'!B1285</f>
        <v>0</v>
      </c>
      <c r="AI1285" s="2">
        <v>1285</v>
      </c>
    </row>
    <row r="1286" spans="34:35" ht="14.25" hidden="1">
      <c r="AH1286" s="2">
        <f>+'廃棄物事業経費（歳入）'!B1286</f>
        <v>0</v>
      </c>
      <c r="AI1286" s="2">
        <v>1286</v>
      </c>
    </row>
    <row r="1287" spans="34:35" ht="14.25" hidden="1">
      <c r="AH1287" s="2">
        <f>+'廃棄物事業経費（歳入）'!B1287</f>
        <v>0</v>
      </c>
      <c r="AI1287" s="2">
        <v>1287</v>
      </c>
    </row>
    <row r="1288" spans="34:35" ht="14.25" hidden="1">
      <c r="AH1288" s="2">
        <f>+'廃棄物事業経費（歳入）'!B1288</f>
        <v>0</v>
      </c>
      <c r="AI1288" s="2">
        <v>1288</v>
      </c>
    </row>
    <row r="1289" spans="34:35" ht="14.25" hidden="1">
      <c r="AH1289" s="2">
        <f>+'廃棄物事業経費（歳入）'!B1289</f>
        <v>0</v>
      </c>
      <c r="AI1289" s="2">
        <v>1289</v>
      </c>
    </row>
    <row r="1290" spans="34:35" ht="14.25" hidden="1">
      <c r="AH1290" s="2">
        <f>+'廃棄物事業経費（歳入）'!B1290</f>
        <v>0</v>
      </c>
      <c r="AI1290" s="2">
        <v>1290</v>
      </c>
    </row>
    <row r="1291" spans="34:35" ht="14.25" hidden="1">
      <c r="AH1291" s="2">
        <f>+'廃棄物事業経費（歳入）'!B1291</f>
        <v>0</v>
      </c>
      <c r="AI1291" s="2">
        <v>1291</v>
      </c>
    </row>
    <row r="1292" spans="34:35" ht="14.25" hidden="1">
      <c r="AH1292" s="2">
        <f>+'廃棄物事業経費（歳入）'!B1292</f>
        <v>0</v>
      </c>
      <c r="AI1292" s="2">
        <v>1292</v>
      </c>
    </row>
    <row r="1293" spans="34:35" ht="14.25" hidden="1">
      <c r="AH1293" s="2">
        <f>+'廃棄物事業経費（歳入）'!B1293</f>
        <v>0</v>
      </c>
      <c r="AI1293" s="2">
        <v>1293</v>
      </c>
    </row>
    <row r="1294" spans="34:35" ht="14.25" hidden="1">
      <c r="AH1294" s="2">
        <f>+'廃棄物事業経費（歳入）'!B1294</f>
        <v>0</v>
      </c>
      <c r="AI1294" s="2">
        <v>1294</v>
      </c>
    </row>
    <row r="1295" spans="34:35" ht="14.25" hidden="1">
      <c r="AH1295" s="2">
        <f>+'廃棄物事業経費（歳入）'!B1295</f>
        <v>0</v>
      </c>
      <c r="AI1295" s="2">
        <v>1295</v>
      </c>
    </row>
    <row r="1296" spans="34:35" ht="14.25" hidden="1">
      <c r="AH1296" s="2">
        <f>+'廃棄物事業経費（歳入）'!B1296</f>
        <v>0</v>
      </c>
      <c r="AI1296" s="2">
        <v>1296</v>
      </c>
    </row>
    <row r="1297" spans="34:35" ht="14.25" hidden="1">
      <c r="AH1297" s="2">
        <f>+'廃棄物事業経費（歳入）'!B1297</f>
        <v>0</v>
      </c>
      <c r="AI1297" s="2">
        <v>1297</v>
      </c>
    </row>
    <row r="1298" spans="34:35" ht="14.25" hidden="1">
      <c r="AH1298" s="2">
        <f>+'廃棄物事業経費（歳入）'!B1298</f>
        <v>0</v>
      </c>
      <c r="AI1298" s="2">
        <v>1298</v>
      </c>
    </row>
    <row r="1299" spans="34:35" ht="14.25" hidden="1">
      <c r="AH1299" s="2">
        <f>+'廃棄物事業経費（歳入）'!B1299</f>
        <v>0</v>
      </c>
      <c r="AI1299" s="2">
        <v>1299</v>
      </c>
    </row>
    <row r="1300" spans="34:35" ht="14.25" hidden="1">
      <c r="AH1300" s="2">
        <f>+'廃棄物事業経費（歳入）'!B1300</f>
        <v>0</v>
      </c>
      <c r="AI1300" s="2">
        <v>1300</v>
      </c>
    </row>
    <row r="1301" spans="34:35" ht="14.25" hidden="1">
      <c r="AH1301" s="2">
        <f>+'廃棄物事業経費（歳入）'!B1301</f>
        <v>0</v>
      </c>
      <c r="AI1301" s="2">
        <v>1301</v>
      </c>
    </row>
    <row r="1302" spans="34:35" ht="14.25" hidden="1">
      <c r="AH1302" s="2">
        <f>+'廃棄物事業経費（歳入）'!B1302</f>
        <v>0</v>
      </c>
      <c r="AI1302" s="2">
        <v>1302</v>
      </c>
    </row>
    <row r="1303" spans="34:35" ht="14.25" hidden="1">
      <c r="AH1303" s="2">
        <f>+'廃棄物事業経費（歳入）'!B1303</f>
        <v>0</v>
      </c>
      <c r="AI1303" s="2">
        <v>1303</v>
      </c>
    </row>
    <row r="1304" spans="34:35" ht="14.25" hidden="1">
      <c r="AH1304" s="2">
        <f>+'廃棄物事業経費（歳入）'!B1304</f>
        <v>0</v>
      </c>
      <c r="AI1304" s="2">
        <v>1304</v>
      </c>
    </row>
    <row r="1305" spans="34:35" ht="14.25" hidden="1">
      <c r="AH1305" s="2">
        <f>+'廃棄物事業経費（歳入）'!B1305</f>
        <v>0</v>
      </c>
      <c r="AI1305" s="2">
        <v>1305</v>
      </c>
    </row>
    <row r="1306" spans="34:35" ht="14.25" hidden="1">
      <c r="AH1306" s="2">
        <f>+'廃棄物事業経費（歳入）'!B1306</f>
        <v>0</v>
      </c>
      <c r="AI1306" s="2">
        <v>1306</v>
      </c>
    </row>
    <row r="1307" spans="34:35" ht="14.25" hidden="1">
      <c r="AH1307" s="2">
        <f>+'廃棄物事業経費（歳入）'!B1307</f>
        <v>0</v>
      </c>
      <c r="AI1307" s="2">
        <v>1307</v>
      </c>
    </row>
    <row r="1308" spans="34:35" ht="14.25" hidden="1">
      <c r="AH1308" s="2">
        <f>+'廃棄物事業経費（歳入）'!B1308</f>
        <v>0</v>
      </c>
      <c r="AI1308" s="2">
        <v>1308</v>
      </c>
    </row>
    <row r="1309" spans="34:35" ht="14.25" hidden="1">
      <c r="AH1309" s="2">
        <f>+'廃棄物事業経費（歳入）'!B1309</f>
        <v>0</v>
      </c>
      <c r="AI1309" s="2">
        <v>1309</v>
      </c>
    </row>
    <row r="1310" spans="34:35" ht="14.25" hidden="1">
      <c r="AH1310" s="2">
        <f>+'廃棄物事業経費（歳入）'!B1310</f>
        <v>0</v>
      </c>
      <c r="AI1310" s="2">
        <v>1310</v>
      </c>
    </row>
    <row r="1311" spans="34:35" ht="14.25" hidden="1">
      <c r="AH1311" s="2">
        <f>+'廃棄物事業経費（歳入）'!B1311</f>
        <v>0</v>
      </c>
      <c r="AI1311" s="2">
        <v>1311</v>
      </c>
    </row>
    <row r="1312" spans="34:35" ht="14.25" hidden="1">
      <c r="AH1312" s="2">
        <f>+'廃棄物事業経費（歳入）'!B1312</f>
        <v>0</v>
      </c>
      <c r="AI1312" s="2">
        <v>1312</v>
      </c>
    </row>
    <row r="1313" spans="34:35" ht="14.25" hidden="1">
      <c r="AH1313" s="2">
        <f>+'廃棄物事業経費（歳入）'!B1313</f>
        <v>0</v>
      </c>
      <c r="AI1313" s="2">
        <v>1313</v>
      </c>
    </row>
    <row r="1314" spans="34:35" ht="14.25" hidden="1">
      <c r="AH1314" s="2">
        <f>+'廃棄物事業経費（歳入）'!B1314</f>
        <v>0</v>
      </c>
      <c r="AI1314" s="2">
        <v>1314</v>
      </c>
    </row>
    <row r="1315" spans="34:35" ht="14.25" hidden="1">
      <c r="AH1315" s="2">
        <f>+'廃棄物事業経費（歳入）'!B1315</f>
        <v>0</v>
      </c>
      <c r="AI1315" s="2">
        <v>1315</v>
      </c>
    </row>
    <row r="1316" spans="34:35" ht="14.25" hidden="1">
      <c r="AH1316" s="2">
        <f>+'廃棄物事業経費（歳入）'!B1316</f>
        <v>0</v>
      </c>
      <c r="AI1316" s="2">
        <v>1316</v>
      </c>
    </row>
    <row r="1317" spans="34:35" ht="14.25" hidden="1">
      <c r="AH1317" s="2">
        <f>+'廃棄物事業経費（歳入）'!B1317</f>
        <v>0</v>
      </c>
      <c r="AI1317" s="2">
        <v>1317</v>
      </c>
    </row>
    <row r="1318" spans="34:35" ht="14.25" hidden="1">
      <c r="AH1318" s="2">
        <f>+'廃棄物事業経費（歳入）'!B1318</f>
        <v>0</v>
      </c>
      <c r="AI1318" s="2">
        <v>1318</v>
      </c>
    </row>
    <row r="1319" spans="34:35" ht="14.25" hidden="1">
      <c r="AH1319" s="2">
        <f>+'廃棄物事業経費（歳入）'!B1319</f>
        <v>0</v>
      </c>
      <c r="AI1319" s="2">
        <v>1319</v>
      </c>
    </row>
    <row r="1320" spans="34:35" ht="14.25" hidden="1">
      <c r="AH1320" s="2">
        <f>+'廃棄物事業経費（歳入）'!B1320</f>
        <v>0</v>
      </c>
      <c r="AI1320" s="2">
        <v>1320</v>
      </c>
    </row>
    <row r="1321" spans="34:35" ht="14.25" hidden="1">
      <c r="AH1321" s="2">
        <f>+'廃棄物事業経費（歳入）'!B1321</f>
        <v>0</v>
      </c>
      <c r="AI1321" s="2">
        <v>1321</v>
      </c>
    </row>
    <row r="1322" spans="34:35" ht="14.25" hidden="1">
      <c r="AH1322" s="2">
        <f>+'廃棄物事業経費（歳入）'!B1322</f>
        <v>0</v>
      </c>
      <c r="AI1322" s="2">
        <v>1322</v>
      </c>
    </row>
    <row r="1323" spans="34:35" ht="14.25" hidden="1">
      <c r="AH1323" s="2">
        <f>+'廃棄物事業経費（歳入）'!B1323</f>
        <v>0</v>
      </c>
      <c r="AI1323" s="2">
        <v>1323</v>
      </c>
    </row>
    <row r="1324" spans="34:35" ht="14.25" hidden="1">
      <c r="AH1324" s="2">
        <f>+'廃棄物事業経費（歳入）'!B1324</f>
        <v>0</v>
      </c>
      <c r="AI1324" s="2">
        <v>1324</v>
      </c>
    </row>
    <row r="1325" spans="34:35" ht="14.25" hidden="1">
      <c r="AH1325" s="2">
        <f>+'廃棄物事業経費（歳入）'!B1325</f>
        <v>0</v>
      </c>
      <c r="AI1325" s="2">
        <v>1325</v>
      </c>
    </row>
    <row r="1326" spans="34:35" ht="14.25" hidden="1">
      <c r="AH1326" s="2">
        <f>+'廃棄物事業経費（歳入）'!B1326</f>
        <v>0</v>
      </c>
      <c r="AI1326" s="2">
        <v>1326</v>
      </c>
    </row>
    <row r="1327" spans="34:35" ht="14.25" hidden="1">
      <c r="AH1327" s="2">
        <f>+'廃棄物事業経費（歳入）'!B1327</f>
        <v>0</v>
      </c>
      <c r="AI1327" s="2">
        <v>1327</v>
      </c>
    </row>
    <row r="1328" spans="34:35" ht="14.25" hidden="1">
      <c r="AH1328" s="2">
        <f>+'廃棄物事業経費（歳入）'!B1328</f>
        <v>0</v>
      </c>
      <c r="AI1328" s="2">
        <v>1328</v>
      </c>
    </row>
    <row r="1329" spans="34:35" ht="14.25" hidden="1">
      <c r="AH1329" s="2">
        <f>+'廃棄物事業経費（歳入）'!B1329</f>
        <v>0</v>
      </c>
      <c r="AI1329" s="2">
        <v>1329</v>
      </c>
    </row>
    <row r="1330" spans="34:35" ht="14.25" hidden="1">
      <c r="AH1330" s="2">
        <f>+'廃棄物事業経費（歳入）'!B1330</f>
        <v>0</v>
      </c>
      <c r="AI1330" s="2">
        <v>1330</v>
      </c>
    </row>
    <row r="1331" spans="34:35" ht="14.25" hidden="1">
      <c r="AH1331" s="2">
        <f>+'廃棄物事業経費（歳入）'!B1331</f>
        <v>0</v>
      </c>
      <c r="AI1331" s="2">
        <v>1331</v>
      </c>
    </row>
    <row r="1332" spans="34:35" ht="14.25" hidden="1">
      <c r="AH1332" s="2">
        <f>+'廃棄物事業経費（歳入）'!B1332</f>
        <v>0</v>
      </c>
      <c r="AI1332" s="2">
        <v>1332</v>
      </c>
    </row>
    <row r="1333" spans="34:35" ht="14.25" hidden="1">
      <c r="AH1333" s="2">
        <f>+'廃棄物事業経費（歳入）'!B1333</f>
        <v>0</v>
      </c>
      <c r="AI1333" s="2">
        <v>1333</v>
      </c>
    </row>
    <row r="1334" spans="34:35" ht="14.25" hidden="1">
      <c r="AH1334" s="2">
        <f>+'廃棄物事業経費（歳入）'!B1334</f>
        <v>0</v>
      </c>
      <c r="AI1334" s="2">
        <v>1334</v>
      </c>
    </row>
    <row r="1335" spans="34:35" ht="14.25" hidden="1">
      <c r="AH1335" s="2">
        <f>+'廃棄物事業経費（歳入）'!B1335</f>
        <v>0</v>
      </c>
      <c r="AI1335" s="2">
        <v>1335</v>
      </c>
    </row>
    <row r="1336" spans="34:35" ht="14.25" hidden="1">
      <c r="AH1336" s="2">
        <f>+'廃棄物事業経費（歳入）'!B1336</f>
        <v>0</v>
      </c>
      <c r="AI1336" s="2">
        <v>1336</v>
      </c>
    </row>
    <row r="1337" spans="34:35" ht="14.25" hidden="1">
      <c r="AH1337" s="2">
        <f>+'廃棄物事業経費（歳入）'!B1337</f>
        <v>0</v>
      </c>
      <c r="AI1337" s="2">
        <v>1337</v>
      </c>
    </row>
    <row r="1338" spans="34:35" ht="14.25" hidden="1">
      <c r="AH1338" s="2">
        <f>+'廃棄物事業経費（歳入）'!B1338</f>
        <v>0</v>
      </c>
      <c r="AI1338" s="2">
        <v>1338</v>
      </c>
    </row>
    <row r="1339" spans="34:35" ht="14.25" hidden="1">
      <c r="AH1339" s="2">
        <f>+'廃棄物事業経費（歳入）'!B1339</f>
        <v>0</v>
      </c>
      <c r="AI1339" s="2">
        <v>1339</v>
      </c>
    </row>
    <row r="1340" spans="34:35" ht="14.25" hidden="1">
      <c r="AH1340" s="2">
        <f>+'廃棄物事業経費（歳入）'!B1340</f>
        <v>0</v>
      </c>
      <c r="AI1340" s="2">
        <v>1340</v>
      </c>
    </row>
    <row r="1341" spans="34:35" ht="14.25" hidden="1">
      <c r="AH1341" s="2">
        <f>+'廃棄物事業経費（歳入）'!B1341</f>
        <v>0</v>
      </c>
      <c r="AI1341" s="2">
        <v>1341</v>
      </c>
    </row>
    <row r="1342" spans="34:35" ht="14.25" hidden="1">
      <c r="AH1342" s="2">
        <f>+'廃棄物事業経費（歳入）'!B1342</f>
        <v>0</v>
      </c>
      <c r="AI1342" s="2">
        <v>1342</v>
      </c>
    </row>
    <row r="1343" spans="34:35" ht="14.25" hidden="1">
      <c r="AH1343" s="2">
        <f>+'廃棄物事業経費（歳入）'!B1343</f>
        <v>0</v>
      </c>
      <c r="AI1343" s="2">
        <v>1343</v>
      </c>
    </row>
    <row r="1344" spans="34:35" ht="14.25" hidden="1">
      <c r="AH1344" s="2">
        <f>+'廃棄物事業経費（歳入）'!B1344</f>
        <v>0</v>
      </c>
      <c r="AI1344" s="2">
        <v>1344</v>
      </c>
    </row>
    <row r="1345" spans="34:35" ht="14.25" hidden="1">
      <c r="AH1345" s="2">
        <f>+'廃棄物事業経費（歳入）'!B1345</f>
        <v>0</v>
      </c>
      <c r="AI1345" s="2">
        <v>1345</v>
      </c>
    </row>
    <row r="1346" spans="34:35" ht="14.25" hidden="1">
      <c r="AH1346" s="2">
        <f>+'廃棄物事業経費（歳入）'!B1346</f>
        <v>0</v>
      </c>
      <c r="AI1346" s="2">
        <v>1346</v>
      </c>
    </row>
    <row r="1347" spans="34:35" ht="14.25" hidden="1">
      <c r="AH1347" s="2">
        <f>+'廃棄物事業経費（歳入）'!B1347</f>
        <v>0</v>
      </c>
      <c r="AI1347" s="2">
        <v>1347</v>
      </c>
    </row>
    <row r="1348" spans="34:35" ht="14.25" hidden="1">
      <c r="AH1348" s="2">
        <f>+'廃棄物事業経費（歳入）'!B1348</f>
        <v>0</v>
      </c>
      <c r="AI1348" s="2">
        <v>1348</v>
      </c>
    </row>
    <row r="1349" spans="34:35" ht="14.25" hidden="1">
      <c r="AH1349" s="2">
        <f>+'廃棄物事業経費（歳入）'!B1349</f>
        <v>0</v>
      </c>
      <c r="AI1349" s="2">
        <v>1349</v>
      </c>
    </row>
    <row r="1350" spans="34:35" ht="14.25" hidden="1">
      <c r="AH1350" s="2">
        <f>+'廃棄物事業経費（歳入）'!B1350</f>
        <v>0</v>
      </c>
      <c r="AI1350" s="2">
        <v>1350</v>
      </c>
    </row>
    <row r="1351" spans="34:35" ht="14.25" hidden="1">
      <c r="AH1351" s="2">
        <f>+'廃棄物事業経費（歳入）'!B1351</f>
        <v>0</v>
      </c>
      <c r="AI1351" s="2">
        <v>1351</v>
      </c>
    </row>
    <row r="1352" spans="34:35" ht="14.25" hidden="1">
      <c r="AH1352" s="2">
        <f>+'廃棄物事業経費（歳入）'!B1352</f>
        <v>0</v>
      </c>
      <c r="AI1352" s="2">
        <v>1352</v>
      </c>
    </row>
    <row r="1353" spans="34:35" ht="14.25" hidden="1">
      <c r="AH1353" s="2">
        <f>+'廃棄物事業経費（歳入）'!B1353</f>
        <v>0</v>
      </c>
      <c r="AI1353" s="2">
        <v>1353</v>
      </c>
    </row>
    <row r="1354" spans="34:35" ht="14.25" hidden="1">
      <c r="AH1354" s="2">
        <f>+'廃棄物事業経費（歳入）'!B1354</f>
        <v>0</v>
      </c>
      <c r="AI1354" s="2">
        <v>1354</v>
      </c>
    </row>
    <row r="1355" spans="34:35" ht="14.25" hidden="1">
      <c r="AH1355" s="2">
        <f>+'廃棄物事業経費（歳入）'!B1355</f>
        <v>0</v>
      </c>
      <c r="AI1355" s="2">
        <v>1355</v>
      </c>
    </row>
    <row r="1356" spans="34:35" ht="14.25" hidden="1">
      <c r="AH1356" s="2">
        <f>+'廃棄物事業経費（歳入）'!B1356</f>
        <v>0</v>
      </c>
      <c r="AI1356" s="2">
        <v>1356</v>
      </c>
    </row>
    <row r="1357" spans="34:35" ht="14.25" hidden="1">
      <c r="AH1357" s="2">
        <f>+'廃棄物事業経費（歳入）'!B1357</f>
        <v>0</v>
      </c>
      <c r="AI1357" s="2">
        <v>1357</v>
      </c>
    </row>
    <row r="1358" spans="34:35" ht="14.25" hidden="1">
      <c r="AH1358" s="2">
        <f>+'廃棄物事業経費（歳入）'!B1358</f>
        <v>0</v>
      </c>
      <c r="AI1358" s="2">
        <v>1358</v>
      </c>
    </row>
    <row r="1359" spans="34:35" ht="14.25" hidden="1">
      <c r="AH1359" s="2">
        <f>+'廃棄物事業経費（歳入）'!B1359</f>
        <v>0</v>
      </c>
      <c r="AI1359" s="2">
        <v>1359</v>
      </c>
    </row>
    <row r="1360" spans="34:35" ht="14.25" hidden="1">
      <c r="AH1360" s="2">
        <f>+'廃棄物事業経費（歳入）'!B1360</f>
        <v>0</v>
      </c>
      <c r="AI1360" s="2">
        <v>1360</v>
      </c>
    </row>
    <row r="1361" spans="34:35" ht="14.25" hidden="1">
      <c r="AH1361" s="2">
        <f>+'廃棄物事業経費（歳入）'!B1361</f>
        <v>0</v>
      </c>
      <c r="AI1361" s="2">
        <v>1361</v>
      </c>
    </row>
    <row r="1362" spans="34:35" ht="14.25" hidden="1">
      <c r="AH1362" s="2">
        <f>+'廃棄物事業経費（歳入）'!B1362</f>
        <v>0</v>
      </c>
      <c r="AI1362" s="2">
        <v>1362</v>
      </c>
    </row>
    <row r="1363" spans="34:35" ht="14.25" hidden="1">
      <c r="AH1363" s="2">
        <f>+'廃棄物事業経費（歳入）'!B1363</f>
        <v>0</v>
      </c>
      <c r="AI1363" s="2">
        <v>1363</v>
      </c>
    </row>
    <row r="1364" spans="34:35" ht="14.25" hidden="1">
      <c r="AH1364" s="2">
        <f>+'廃棄物事業経費（歳入）'!B1364</f>
        <v>0</v>
      </c>
      <c r="AI1364" s="2">
        <v>1364</v>
      </c>
    </row>
    <row r="1365" spans="34:35" ht="14.25" hidden="1">
      <c r="AH1365" s="2">
        <f>+'廃棄物事業経費（歳入）'!B1365</f>
        <v>0</v>
      </c>
      <c r="AI1365" s="2">
        <v>1365</v>
      </c>
    </row>
    <row r="1366" spans="34:35" ht="14.25" hidden="1">
      <c r="AH1366" s="2">
        <f>+'廃棄物事業経費（歳入）'!B1366</f>
        <v>0</v>
      </c>
      <c r="AI1366" s="2">
        <v>1366</v>
      </c>
    </row>
    <row r="1367" spans="34:35" ht="14.25" hidden="1">
      <c r="AH1367" s="2">
        <f>+'廃棄物事業経費（歳入）'!B1367</f>
        <v>0</v>
      </c>
      <c r="AI1367" s="2">
        <v>1367</v>
      </c>
    </row>
    <row r="1368" spans="34:35" ht="14.25" hidden="1">
      <c r="AH1368" s="2">
        <f>+'廃棄物事業経費（歳入）'!B1368</f>
        <v>0</v>
      </c>
      <c r="AI1368" s="2">
        <v>1368</v>
      </c>
    </row>
    <row r="1369" spans="34:35" ht="14.25" hidden="1">
      <c r="AH1369" s="2">
        <f>+'廃棄物事業経費（歳入）'!B1369</f>
        <v>0</v>
      </c>
      <c r="AI1369" s="2">
        <v>1369</v>
      </c>
    </row>
    <row r="1370" spans="34:35" ht="14.25" hidden="1">
      <c r="AH1370" s="2">
        <f>+'廃棄物事業経費（歳入）'!B1370</f>
        <v>0</v>
      </c>
      <c r="AI1370" s="2">
        <v>1370</v>
      </c>
    </row>
    <row r="1371" spans="34:35" ht="14.25" hidden="1">
      <c r="AH1371" s="2">
        <f>+'廃棄物事業経費（歳入）'!B1371</f>
        <v>0</v>
      </c>
      <c r="AI1371" s="2">
        <v>1371</v>
      </c>
    </row>
    <row r="1372" spans="34:35" ht="14.25" hidden="1">
      <c r="AH1372" s="2">
        <f>+'廃棄物事業経費（歳入）'!B1372</f>
        <v>0</v>
      </c>
      <c r="AI1372" s="2">
        <v>1372</v>
      </c>
    </row>
    <row r="1373" spans="34:35" ht="14.25" hidden="1">
      <c r="AH1373" s="2">
        <f>+'廃棄物事業経費（歳入）'!B1373</f>
        <v>0</v>
      </c>
      <c r="AI1373" s="2">
        <v>1373</v>
      </c>
    </row>
    <row r="1374" spans="34:35" ht="14.25" hidden="1">
      <c r="AH1374" s="2">
        <f>+'廃棄物事業経費（歳入）'!B1374</f>
        <v>0</v>
      </c>
      <c r="AI1374" s="2">
        <v>1374</v>
      </c>
    </row>
    <row r="1375" spans="34:35" ht="14.25" hidden="1">
      <c r="AH1375" s="2">
        <f>+'廃棄物事業経費（歳入）'!B1375</f>
        <v>0</v>
      </c>
      <c r="AI1375" s="2">
        <v>1375</v>
      </c>
    </row>
    <row r="1376" spans="34:35" ht="14.25" hidden="1">
      <c r="AH1376" s="2">
        <f>+'廃棄物事業経費（歳入）'!B1376</f>
        <v>0</v>
      </c>
      <c r="AI1376" s="2">
        <v>1376</v>
      </c>
    </row>
    <row r="1377" spans="34:35" ht="14.25" hidden="1">
      <c r="AH1377" s="2">
        <f>+'廃棄物事業経費（歳入）'!B1377</f>
        <v>0</v>
      </c>
      <c r="AI1377" s="2">
        <v>1377</v>
      </c>
    </row>
    <row r="1378" spans="34:35" ht="14.25" hidden="1">
      <c r="AH1378" s="2">
        <f>+'廃棄物事業経費（歳入）'!B1378</f>
        <v>0</v>
      </c>
      <c r="AI1378" s="2">
        <v>1378</v>
      </c>
    </row>
    <row r="1379" spans="34:35" ht="14.25" hidden="1">
      <c r="AH1379" s="2">
        <f>+'廃棄物事業経費（歳入）'!B1379</f>
        <v>0</v>
      </c>
      <c r="AI1379" s="2">
        <v>1379</v>
      </c>
    </row>
    <row r="1380" spans="34:35" ht="14.25" hidden="1">
      <c r="AH1380" s="2">
        <f>+'廃棄物事業経費（歳入）'!B1380</f>
        <v>0</v>
      </c>
      <c r="AI1380" s="2">
        <v>1380</v>
      </c>
    </row>
    <row r="1381" spans="34:35" ht="14.25" hidden="1">
      <c r="AH1381" s="2">
        <f>+'廃棄物事業経費（歳入）'!B1381</f>
        <v>0</v>
      </c>
      <c r="AI1381" s="2">
        <v>1381</v>
      </c>
    </row>
    <row r="1382" spans="34:35" ht="14.25" hidden="1">
      <c r="AH1382" s="2">
        <f>+'廃棄物事業経費（歳入）'!B1382</f>
        <v>0</v>
      </c>
      <c r="AI1382" s="2">
        <v>1382</v>
      </c>
    </row>
    <row r="1383" spans="34:35" ht="14.25" hidden="1">
      <c r="AH1383" s="2">
        <f>+'廃棄物事業経費（歳入）'!B1383</f>
        <v>0</v>
      </c>
      <c r="AI1383" s="2">
        <v>1383</v>
      </c>
    </row>
    <row r="1384" spans="34:35" ht="14.25" hidden="1">
      <c r="AH1384" s="2">
        <f>+'廃棄物事業経費（歳入）'!B1384</f>
        <v>0</v>
      </c>
      <c r="AI1384" s="2">
        <v>1384</v>
      </c>
    </row>
    <row r="1385" spans="34:35" ht="14.25" hidden="1">
      <c r="AH1385" s="2">
        <f>+'廃棄物事業経費（歳入）'!B1385</f>
        <v>0</v>
      </c>
      <c r="AI1385" s="2">
        <v>1385</v>
      </c>
    </row>
    <row r="1386" spans="34:35" ht="14.25" hidden="1">
      <c r="AH1386" s="2">
        <f>+'廃棄物事業経費（歳入）'!B1386</f>
        <v>0</v>
      </c>
      <c r="AI1386" s="2">
        <v>1386</v>
      </c>
    </row>
    <row r="1387" spans="34:35" ht="14.25" hidden="1">
      <c r="AH1387" s="2">
        <f>+'廃棄物事業経費（歳入）'!B1387</f>
        <v>0</v>
      </c>
      <c r="AI1387" s="2">
        <v>1387</v>
      </c>
    </row>
    <row r="1388" spans="34:35" ht="14.25" hidden="1">
      <c r="AH1388" s="2">
        <f>+'廃棄物事業経費（歳入）'!B1388</f>
        <v>0</v>
      </c>
      <c r="AI1388" s="2">
        <v>1388</v>
      </c>
    </row>
    <row r="1389" spans="34:35" ht="14.25" hidden="1">
      <c r="AH1389" s="2">
        <f>+'廃棄物事業経費（歳入）'!B1389</f>
        <v>0</v>
      </c>
      <c r="AI1389" s="2">
        <v>1389</v>
      </c>
    </row>
    <row r="1390" spans="34:35" ht="14.25" hidden="1">
      <c r="AH1390" s="2">
        <f>+'廃棄物事業経費（歳入）'!B1390</f>
        <v>0</v>
      </c>
      <c r="AI1390" s="2">
        <v>1390</v>
      </c>
    </row>
    <row r="1391" spans="34:35" ht="14.25" hidden="1">
      <c r="AH1391" s="2">
        <f>+'廃棄物事業経費（歳入）'!B1391</f>
        <v>0</v>
      </c>
      <c r="AI1391" s="2">
        <v>1391</v>
      </c>
    </row>
    <row r="1392" spans="34:35" ht="14.25" hidden="1">
      <c r="AH1392" s="2">
        <f>+'廃棄物事業経費（歳入）'!B1392</f>
        <v>0</v>
      </c>
      <c r="AI1392" s="2">
        <v>1392</v>
      </c>
    </row>
    <row r="1393" spans="34:35" ht="14.25" hidden="1">
      <c r="AH1393" s="2">
        <f>+'廃棄物事業経費（歳入）'!B1393</f>
        <v>0</v>
      </c>
      <c r="AI1393" s="2">
        <v>1393</v>
      </c>
    </row>
    <row r="1394" spans="34:35" ht="14.25" hidden="1">
      <c r="AH1394" s="2">
        <f>+'廃棄物事業経費（歳入）'!B1394</f>
        <v>0</v>
      </c>
      <c r="AI1394" s="2">
        <v>1394</v>
      </c>
    </row>
    <row r="1395" spans="34:35" ht="14.25" hidden="1">
      <c r="AH1395" s="2">
        <f>+'廃棄物事業経費（歳入）'!B1395</f>
        <v>0</v>
      </c>
      <c r="AI1395" s="2">
        <v>1395</v>
      </c>
    </row>
    <row r="1396" spans="34:35" ht="14.25" hidden="1">
      <c r="AH1396" s="2">
        <f>+'廃棄物事業経費（歳入）'!B1396</f>
        <v>0</v>
      </c>
      <c r="AI1396" s="2">
        <v>1396</v>
      </c>
    </row>
    <row r="1397" spans="34:35" ht="14.25" hidden="1">
      <c r="AH1397" s="2">
        <f>+'廃棄物事業経費（歳入）'!B1397</f>
        <v>0</v>
      </c>
      <c r="AI1397" s="2">
        <v>1397</v>
      </c>
    </row>
    <row r="1398" spans="34:35" ht="14.25" hidden="1">
      <c r="AH1398" s="2">
        <f>+'廃棄物事業経費（歳入）'!B1398</f>
        <v>0</v>
      </c>
      <c r="AI1398" s="2">
        <v>1398</v>
      </c>
    </row>
    <row r="1399" spans="34:35" ht="14.25" hidden="1">
      <c r="AH1399" s="2">
        <f>+'廃棄物事業経費（歳入）'!B1399</f>
        <v>0</v>
      </c>
      <c r="AI1399" s="2">
        <v>1399</v>
      </c>
    </row>
    <row r="1400" spans="34:35" ht="14.25" hidden="1">
      <c r="AH1400" s="2">
        <f>+'廃棄物事業経費（歳入）'!B1400</f>
        <v>0</v>
      </c>
      <c r="AI1400" s="2">
        <v>1400</v>
      </c>
    </row>
    <row r="1401" spans="34:35" ht="14.25" hidden="1">
      <c r="AH1401" s="2">
        <f>+'廃棄物事業経費（歳入）'!B1401</f>
        <v>0</v>
      </c>
      <c r="AI1401" s="2">
        <v>1401</v>
      </c>
    </row>
    <row r="1402" spans="34:35" ht="14.25" hidden="1">
      <c r="AH1402" s="2">
        <f>+'廃棄物事業経費（歳入）'!B1402</f>
        <v>0</v>
      </c>
      <c r="AI1402" s="2">
        <v>1402</v>
      </c>
    </row>
    <row r="1403" spans="34:35" ht="14.25" hidden="1">
      <c r="AH1403" s="2">
        <f>+'廃棄物事業経費（歳入）'!B1403</f>
        <v>0</v>
      </c>
      <c r="AI1403" s="2">
        <v>1403</v>
      </c>
    </row>
    <row r="1404" spans="34:35" ht="14.25" hidden="1">
      <c r="AH1404" s="2">
        <f>+'廃棄物事業経費（歳入）'!B1404</f>
        <v>0</v>
      </c>
      <c r="AI1404" s="2">
        <v>1404</v>
      </c>
    </row>
    <row r="1405" spans="34:35" ht="14.25" hidden="1">
      <c r="AH1405" s="2">
        <f>+'廃棄物事業経費（歳入）'!B1405</f>
        <v>0</v>
      </c>
      <c r="AI1405" s="2">
        <v>1405</v>
      </c>
    </row>
    <row r="1406" spans="34:35" ht="14.25" hidden="1">
      <c r="AH1406" s="2">
        <f>+'廃棄物事業経費（歳入）'!B1406</f>
        <v>0</v>
      </c>
      <c r="AI1406" s="2">
        <v>1406</v>
      </c>
    </row>
    <row r="1407" spans="34:35" ht="14.25" hidden="1">
      <c r="AH1407" s="2">
        <f>+'廃棄物事業経費（歳入）'!B1407</f>
        <v>0</v>
      </c>
      <c r="AI1407" s="2">
        <v>1407</v>
      </c>
    </row>
    <row r="1408" spans="34:35" ht="14.25" hidden="1">
      <c r="AH1408" s="2">
        <f>+'廃棄物事業経費（歳入）'!B1408</f>
        <v>0</v>
      </c>
      <c r="AI1408" s="2">
        <v>1408</v>
      </c>
    </row>
    <row r="1409" spans="34:35" ht="14.25" hidden="1">
      <c r="AH1409" s="2">
        <f>+'廃棄物事業経費（歳入）'!B1409</f>
        <v>0</v>
      </c>
      <c r="AI1409" s="2">
        <v>1409</v>
      </c>
    </row>
    <row r="1410" spans="34:35" ht="14.25" hidden="1">
      <c r="AH1410" s="2">
        <f>+'廃棄物事業経費（歳入）'!B1410</f>
        <v>0</v>
      </c>
      <c r="AI1410" s="2">
        <v>1410</v>
      </c>
    </row>
    <row r="1411" spans="34:35" ht="14.25" hidden="1">
      <c r="AH1411" s="2">
        <f>+'廃棄物事業経費（歳入）'!B1411</f>
        <v>0</v>
      </c>
      <c r="AI1411" s="2">
        <v>1411</v>
      </c>
    </row>
    <row r="1412" spans="34:35" ht="14.25" hidden="1">
      <c r="AH1412" s="2">
        <f>+'廃棄物事業経費（歳入）'!B1412</f>
        <v>0</v>
      </c>
      <c r="AI1412" s="2">
        <v>1412</v>
      </c>
    </row>
    <row r="1413" spans="34:35" ht="14.25" hidden="1">
      <c r="AH1413" s="2">
        <f>+'廃棄物事業経費（歳入）'!B1413</f>
        <v>0</v>
      </c>
      <c r="AI1413" s="2">
        <v>1413</v>
      </c>
    </row>
    <row r="1414" spans="34:35" ht="14.25" hidden="1">
      <c r="AH1414" s="2">
        <f>+'廃棄物事業経費（歳入）'!B1414</f>
        <v>0</v>
      </c>
      <c r="AI1414" s="2">
        <v>1414</v>
      </c>
    </row>
    <row r="1415" spans="34:35" ht="14.25" hidden="1">
      <c r="AH1415" s="2">
        <f>+'廃棄物事業経費（歳入）'!B1415</f>
        <v>0</v>
      </c>
      <c r="AI1415" s="2">
        <v>1415</v>
      </c>
    </row>
    <row r="1416" spans="34:35" ht="14.25" hidden="1">
      <c r="AH1416" s="2">
        <f>+'廃棄物事業経費（歳入）'!B1416</f>
        <v>0</v>
      </c>
      <c r="AI1416" s="2">
        <v>1416</v>
      </c>
    </row>
    <row r="1417" spans="34:35" ht="14.25" hidden="1">
      <c r="AH1417" s="2">
        <f>+'廃棄物事業経費（歳入）'!B1417</f>
        <v>0</v>
      </c>
      <c r="AI1417" s="2">
        <v>1417</v>
      </c>
    </row>
    <row r="1418" spans="34:35" ht="14.25" hidden="1">
      <c r="AH1418" s="2">
        <f>+'廃棄物事業経費（歳入）'!B1418</f>
        <v>0</v>
      </c>
      <c r="AI1418" s="2">
        <v>1418</v>
      </c>
    </row>
    <row r="1419" spans="34:35" ht="14.25" hidden="1">
      <c r="AH1419" s="2">
        <f>+'廃棄物事業経費（歳入）'!B1419</f>
        <v>0</v>
      </c>
      <c r="AI1419" s="2">
        <v>1419</v>
      </c>
    </row>
    <row r="1420" spans="34:35" ht="14.25" hidden="1">
      <c r="AH1420" s="2">
        <f>+'廃棄物事業経費（歳入）'!B1420</f>
        <v>0</v>
      </c>
      <c r="AI1420" s="2">
        <v>1420</v>
      </c>
    </row>
    <row r="1421" spans="34:35" ht="14.25" hidden="1">
      <c r="AH1421" s="2">
        <f>+'廃棄物事業経費（歳入）'!B1421</f>
        <v>0</v>
      </c>
      <c r="AI1421" s="2">
        <v>1421</v>
      </c>
    </row>
    <row r="1422" spans="34:35" ht="14.25" hidden="1">
      <c r="AH1422" s="2">
        <f>+'廃棄物事業経費（歳入）'!B1422</f>
        <v>0</v>
      </c>
      <c r="AI1422" s="2">
        <v>1422</v>
      </c>
    </row>
    <row r="1423" spans="34:35" ht="14.25" hidden="1">
      <c r="AH1423" s="2">
        <f>+'廃棄物事業経費（歳入）'!B1423</f>
        <v>0</v>
      </c>
      <c r="AI1423" s="2">
        <v>1423</v>
      </c>
    </row>
    <row r="1424" spans="34:35" ht="14.25" hidden="1">
      <c r="AH1424" s="2">
        <f>+'廃棄物事業経費（歳入）'!B1424</f>
        <v>0</v>
      </c>
      <c r="AI1424" s="2">
        <v>1424</v>
      </c>
    </row>
    <row r="1425" spans="34:35" ht="14.25" hidden="1">
      <c r="AH1425" s="2">
        <f>+'廃棄物事業経費（歳入）'!B1425</f>
        <v>0</v>
      </c>
      <c r="AI1425" s="2">
        <v>1425</v>
      </c>
    </row>
    <row r="1426" spans="34:35" ht="14.25" hidden="1">
      <c r="AH1426" s="2">
        <f>+'廃棄物事業経費（歳入）'!B1426</f>
        <v>0</v>
      </c>
      <c r="AI1426" s="2">
        <v>1426</v>
      </c>
    </row>
    <row r="1427" spans="34:35" ht="14.25" hidden="1">
      <c r="AH1427" s="2">
        <f>+'廃棄物事業経費（歳入）'!B1427</f>
        <v>0</v>
      </c>
      <c r="AI1427" s="2">
        <v>1427</v>
      </c>
    </row>
    <row r="1428" spans="34:35" ht="14.25" hidden="1">
      <c r="AH1428" s="2">
        <f>+'廃棄物事業経費（歳入）'!B1428</f>
        <v>0</v>
      </c>
      <c r="AI1428" s="2">
        <v>1428</v>
      </c>
    </row>
    <row r="1429" spans="34:35" ht="14.25" hidden="1">
      <c r="AH1429" s="2">
        <f>+'廃棄物事業経費（歳入）'!B1429</f>
        <v>0</v>
      </c>
      <c r="AI1429" s="2">
        <v>1429</v>
      </c>
    </row>
    <row r="1430" spans="34:35" ht="14.25" hidden="1">
      <c r="AH1430" s="2">
        <f>+'廃棄物事業経費（歳入）'!B1430</f>
        <v>0</v>
      </c>
      <c r="AI1430" s="2">
        <v>1430</v>
      </c>
    </row>
    <row r="1431" spans="34:35" ht="14.25" hidden="1">
      <c r="AH1431" s="2">
        <f>+'廃棄物事業経費（歳入）'!B1431</f>
        <v>0</v>
      </c>
      <c r="AI1431" s="2">
        <v>1431</v>
      </c>
    </row>
    <row r="1432" spans="34:35" ht="14.25" hidden="1">
      <c r="AH1432" s="2">
        <f>+'廃棄物事業経費（歳入）'!B1432</f>
        <v>0</v>
      </c>
      <c r="AI1432" s="2">
        <v>1432</v>
      </c>
    </row>
    <row r="1433" spans="34:35" ht="14.25" hidden="1">
      <c r="AH1433" s="2">
        <f>+'廃棄物事業経費（歳入）'!B1433</f>
        <v>0</v>
      </c>
      <c r="AI1433" s="2">
        <v>1433</v>
      </c>
    </row>
    <row r="1434" spans="34:35" ht="14.25" hidden="1">
      <c r="AH1434" s="2">
        <f>+'廃棄物事業経費（歳入）'!B1434</f>
        <v>0</v>
      </c>
      <c r="AI1434" s="2">
        <v>1434</v>
      </c>
    </row>
    <row r="1435" spans="34:35" ht="14.25" hidden="1">
      <c r="AH1435" s="2">
        <f>+'廃棄物事業経費（歳入）'!B1435</f>
        <v>0</v>
      </c>
      <c r="AI1435" s="2">
        <v>1435</v>
      </c>
    </row>
    <row r="1436" spans="34:35" ht="14.25" hidden="1">
      <c r="AH1436" s="2">
        <f>+'廃棄物事業経費（歳入）'!B1436</f>
        <v>0</v>
      </c>
      <c r="AI1436" s="2">
        <v>1436</v>
      </c>
    </row>
    <row r="1437" spans="34:35" ht="14.25" hidden="1">
      <c r="AH1437" s="2">
        <f>+'廃棄物事業経費（歳入）'!B1437</f>
        <v>0</v>
      </c>
      <c r="AI1437" s="2">
        <v>1437</v>
      </c>
    </row>
    <row r="1438" spans="34:35" ht="14.25" hidden="1">
      <c r="AH1438" s="2">
        <f>+'廃棄物事業経費（歳入）'!B1438</f>
        <v>0</v>
      </c>
      <c r="AI1438" s="2">
        <v>1438</v>
      </c>
    </row>
    <row r="1439" spans="34:35" ht="14.25" hidden="1">
      <c r="AH1439" s="2">
        <f>+'廃棄物事業経費（歳入）'!B1439</f>
        <v>0</v>
      </c>
      <c r="AI1439" s="2">
        <v>1439</v>
      </c>
    </row>
    <row r="1440" spans="34:35" ht="14.25" hidden="1">
      <c r="AH1440" s="2">
        <f>+'廃棄物事業経費（歳入）'!B1440</f>
        <v>0</v>
      </c>
      <c r="AI1440" s="2">
        <v>1440</v>
      </c>
    </row>
    <row r="1441" spans="34:35" ht="14.25" hidden="1">
      <c r="AH1441" s="2">
        <f>+'廃棄物事業経費（歳入）'!B1441</f>
        <v>0</v>
      </c>
      <c r="AI1441" s="2">
        <v>1441</v>
      </c>
    </row>
    <row r="1442" spans="34:35" ht="14.25" hidden="1">
      <c r="AH1442" s="2">
        <f>+'廃棄物事業経費（歳入）'!B1442</f>
        <v>0</v>
      </c>
      <c r="AI1442" s="2">
        <v>1442</v>
      </c>
    </row>
    <row r="1443" spans="34:35" ht="14.25" hidden="1">
      <c r="AH1443" s="2">
        <f>+'廃棄物事業経費（歳入）'!B1443</f>
        <v>0</v>
      </c>
      <c r="AI1443" s="2">
        <v>1443</v>
      </c>
    </row>
    <row r="1444" spans="34:35" ht="14.25" hidden="1">
      <c r="AH1444" s="2">
        <f>+'廃棄物事業経費（歳入）'!B1444</f>
        <v>0</v>
      </c>
      <c r="AI1444" s="2">
        <v>1444</v>
      </c>
    </row>
    <row r="1445" spans="34:35" ht="14.25" hidden="1">
      <c r="AH1445" s="2">
        <f>+'廃棄物事業経費（歳入）'!B1445</f>
        <v>0</v>
      </c>
      <c r="AI1445" s="2">
        <v>1445</v>
      </c>
    </row>
    <row r="1446" spans="34:35" ht="14.25" hidden="1">
      <c r="AH1446" s="2">
        <f>+'廃棄物事業経費（歳入）'!B1446</f>
        <v>0</v>
      </c>
      <c r="AI1446" s="2">
        <v>1446</v>
      </c>
    </row>
    <row r="1447" spans="34:35" ht="14.25" hidden="1">
      <c r="AH1447" s="2">
        <f>+'廃棄物事業経費（歳入）'!B1447</f>
        <v>0</v>
      </c>
      <c r="AI1447" s="2">
        <v>1447</v>
      </c>
    </row>
    <row r="1448" spans="34:35" ht="14.25" hidden="1">
      <c r="AH1448" s="2">
        <f>+'廃棄物事業経費（歳入）'!B1448</f>
        <v>0</v>
      </c>
      <c r="AI1448" s="2">
        <v>1448</v>
      </c>
    </row>
    <row r="1449" spans="34:35" ht="14.25" hidden="1">
      <c r="AH1449" s="2">
        <f>+'廃棄物事業経費（歳入）'!B1449</f>
        <v>0</v>
      </c>
      <c r="AI1449" s="2">
        <v>1449</v>
      </c>
    </row>
    <row r="1450" spans="34:35" ht="14.25" hidden="1">
      <c r="AH1450" s="2">
        <f>+'廃棄物事業経費（歳入）'!B1450</f>
        <v>0</v>
      </c>
      <c r="AI1450" s="2">
        <v>1450</v>
      </c>
    </row>
    <row r="1451" spans="34:35" ht="14.25" hidden="1">
      <c r="AH1451" s="2">
        <f>+'廃棄物事業経費（歳入）'!B1451</f>
        <v>0</v>
      </c>
      <c r="AI1451" s="2">
        <v>1451</v>
      </c>
    </row>
    <row r="1452" spans="34:35" ht="14.25" hidden="1">
      <c r="AH1452" s="2">
        <f>+'廃棄物事業経費（歳入）'!B1452</f>
        <v>0</v>
      </c>
      <c r="AI1452" s="2">
        <v>1452</v>
      </c>
    </row>
    <row r="1453" spans="34:35" ht="14.25" hidden="1">
      <c r="AH1453" s="2">
        <f>+'廃棄物事業経費（歳入）'!B1453</f>
        <v>0</v>
      </c>
      <c r="AI1453" s="2">
        <v>1453</v>
      </c>
    </row>
    <row r="1454" spans="34:35" ht="14.25" hidden="1">
      <c r="AH1454" s="2">
        <f>+'廃棄物事業経費（歳入）'!B1454</f>
        <v>0</v>
      </c>
      <c r="AI1454" s="2">
        <v>1454</v>
      </c>
    </row>
    <row r="1455" spans="34:35" ht="14.25" hidden="1">
      <c r="AH1455" s="2">
        <f>+'廃棄物事業経費（歳入）'!B1455</f>
        <v>0</v>
      </c>
      <c r="AI1455" s="2">
        <v>1455</v>
      </c>
    </row>
    <row r="1456" spans="34:35" ht="14.25" hidden="1">
      <c r="AH1456" s="2">
        <f>+'廃棄物事業経費（歳入）'!B1456</f>
        <v>0</v>
      </c>
      <c r="AI1456" s="2">
        <v>1456</v>
      </c>
    </row>
    <row r="1457" spans="34:35" ht="14.25" hidden="1">
      <c r="AH1457" s="2">
        <f>+'廃棄物事業経費（歳入）'!B1457</f>
        <v>0</v>
      </c>
      <c r="AI1457" s="2">
        <v>1457</v>
      </c>
    </row>
    <row r="1458" spans="34:35" ht="14.25" hidden="1">
      <c r="AH1458" s="2">
        <f>+'廃棄物事業経費（歳入）'!B1458</f>
        <v>0</v>
      </c>
      <c r="AI1458" s="2">
        <v>1458</v>
      </c>
    </row>
    <row r="1459" spans="34:35" ht="14.25" hidden="1">
      <c r="AH1459" s="2">
        <f>+'廃棄物事業経費（歳入）'!B1459</f>
        <v>0</v>
      </c>
      <c r="AI1459" s="2">
        <v>1459</v>
      </c>
    </row>
    <row r="1460" spans="34:35" ht="14.25" hidden="1">
      <c r="AH1460" s="2">
        <f>+'廃棄物事業経費（歳入）'!B1460</f>
        <v>0</v>
      </c>
      <c r="AI1460" s="2">
        <v>1460</v>
      </c>
    </row>
    <row r="1461" spans="34:35" ht="14.25" hidden="1">
      <c r="AH1461" s="2">
        <f>+'廃棄物事業経費（歳入）'!B1461</f>
        <v>0</v>
      </c>
      <c r="AI1461" s="2">
        <v>1461</v>
      </c>
    </row>
    <row r="1462" spans="34:35" ht="14.25" hidden="1">
      <c r="AH1462" s="2">
        <f>+'廃棄物事業経費（歳入）'!B1462</f>
        <v>0</v>
      </c>
      <c r="AI1462" s="2">
        <v>1462</v>
      </c>
    </row>
    <row r="1463" spans="34:35" ht="14.25" hidden="1">
      <c r="AH1463" s="2">
        <f>+'廃棄物事業経費（歳入）'!B1463</f>
        <v>0</v>
      </c>
      <c r="AI1463" s="2">
        <v>1463</v>
      </c>
    </row>
    <row r="1464" spans="34:35" ht="14.25" hidden="1">
      <c r="AH1464" s="2">
        <f>+'廃棄物事業経費（歳入）'!B1464</f>
        <v>0</v>
      </c>
      <c r="AI1464" s="2">
        <v>1464</v>
      </c>
    </row>
    <row r="1465" spans="34:35" ht="14.25" hidden="1">
      <c r="AH1465" s="2">
        <f>+'廃棄物事業経費（歳入）'!B1465</f>
        <v>0</v>
      </c>
      <c r="AI1465" s="2">
        <v>1465</v>
      </c>
    </row>
    <row r="1466" spans="34:35" ht="14.25" hidden="1">
      <c r="AH1466" s="2">
        <f>+'廃棄物事業経費（歳入）'!B1466</f>
        <v>0</v>
      </c>
      <c r="AI1466" s="2">
        <v>1466</v>
      </c>
    </row>
    <row r="1467" spans="34:35" ht="14.25" hidden="1">
      <c r="AH1467" s="2">
        <f>+'廃棄物事業経費（歳入）'!B1467</f>
        <v>0</v>
      </c>
      <c r="AI1467" s="2">
        <v>1467</v>
      </c>
    </row>
    <row r="1468" spans="34:35" ht="14.25" hidden="1">
      <c r="AH1468" s="2">
        <f>+'廃棄物事業経費（歳入）'!B1468</f>
        <v>0</v>
      </c>
      <c r="AI1468" s="2">
        <v>1468</v>
      </c>
    </row>
    <row r="1469" spans="34:35" ht="14.25" hidden="1">
      <c r="AH1469" s="2">
        <f>+'廃棄物事業経費（歳入）'!B1469</f>
        <v>0</v>
      </c>
      <c r="AI1469" s="2">
        <v>1469</v>
      </c>
    </row>
    <row r="1470" spans="34:35" ht="14.25" hidden="1">
      <c r="AH1470" s="2">
        <f>+'廃棄物事業経費（歳入）'!B1470</f>
        <v>0</v>
      </c>
      <c r="AI1470" s="2">
        <v>1470</v>
      </c>
    </row>
    <row r="1471" spans="34:35" ht="14.25" hidden="1">
      <c r="AH1471" s="2">
        <f>+'廃棄物事業経費（歳入）'!B1471</f>
        <v>0</v>
      </c>
      <c r="AI1471" s="2">
        <v>1471</v>
      </c>
    </row>
    <row r="1472" spans="34:35" ht="14.25" hidden="1">
      <c r="AH1472" s="2">
        <f>+'廃棄物事業経費（歳入）'!B1472</f>
        <v>0</v>
      </c>
      <c r="AI1472" s="2">
        <v>1472</v>
      </c>
    </row>
    <row r="1473" spans="34:35" ht="14.25" hidden="1">
      <c r="AH1473" s="2">
        <f>+'廃棄物事業経費（歳入）'!B1473</f>
        <v>0</v>
      </c>
      <c r="AI1473" s="2">
        <v>1473</v>
      </c>
    </row>
    <row r="1474" spans="34:35" ht="14.25" hidden="1">
      <c r="AH1474" s="2">
        <f>+'廃棄物事業経費（歳入）'!B1474</f>
        <v>0</v>
      </c>
      <c r="AI1474" s="2">
        <v>1474</v>
      </c>
    </row>
    <row r="1475" spans="34:35" ht="14.25" hidden="1">
      <c r="AH1475" s="2">
        <f>+'廃棄物事業経費（歳入）'!B1475</f>
        <v>0</v>
      </c>
      <c r="AI1475" s="2">
        <v>1475</v>
      </c>
    </row>
    <row r="1476" spans="34:35" ht="14.25" hidden="1">
      <c r="AH1476" s="2">
        <f>+'廃棄物事業経費（歳入）'!B1476</f>
        <v>0</v>
      </c>
      <c r="AI1476" s="2">
        <v>1476</v>
      </c>
    </row>
    <row r="1477" spans="34:35" ht="14.25" hidden="1">
      <c r="AH1477" s="2">
        <f>+'廃棄物事業経費（歳入）'!B1477</f>
        <v>0</v>
      </c>
      <c r="AI1477" s="2">
        <v>1477</v>
      </c>
    </row>
    <row r="1478" spans="34:35" ht="14.25" hidden="1">
      <c r="AH1478" s="2">
        <f>+'廃棄物事業経費（歳入）'!B1478</f>
        <v>0</v>
      </c>
      <c r="AI1478" s="2">
        <v>1478</v>
      </c>
    </row>
    <row r="1479" spans="34:35" ht="14.25" hidden="1">
      <c r="AH1479" s="2">
        <f>+'廃棄物事業経費（歳入）'!B1479</f>
        <v>0</v>
      </c>
      <c r="AI1479" s="2">
        <v>1479</v>
      </c>
    </row>
    <row r="1480" spans="34:35" ht="14.25" hidden="1">
      <c r="AH1480" s="2">
        <f>+'廃棄物事業経費（歳入）'!B1480</f>
        <v>0</v>
      </c>
      <c r="AI1480" s="2">
        <v>1480</v>
      </c>
    </row>
    <row r="1481" spans="34:35" ht="14.25" hidden="1">
      <c r="AH1481" s="2">
        <f>+'廃棄物事業経費（歳入）'!B1481</f>
        <v>0</v>
      </c>
      <c r="AI1481" s="2">
        <v>1481</v>
      </c>
    </row>
    <row r="1482" spans="34:35" ht="14.25" hidden="1">
      <c r="AH1482" s="2">
        <f>+'廃棄物事業経費（歳入）'!B1482</f>
        <v>0</v>
      </c>
      <c r="AI1482" s="2">
        <v>1482</v>
      </c>
    </row>
    <row r="1483" spans="34:35" ht="14.25" hidden="1">
      <c r="AH1483" s="2">
        <f>+'廃棄物事業経費（歳入）'!B1483</f>
        <v>0</v>
      </c>
      <c r="AI1483" s="2">
        <v>1483</v>
      </c>
    </row>
    <row r="1484" spans="34:35" ht="14.25" hidden="1">
      <c r="AH1484" s="2">
        <f>+'廃棄物事業経費（歳入）'!B1484</f>
        <v>0</v>
      </c>
      <c r="AI1484" s="2">
        <v>1484</v>
      </c>
    </row>
    <row r="1485" spans="34:35" ht="14.25" hidden="1">
      <c r="AH1485" s="2">
        <f>+'廃棄物事業経費（歳入）'!B1485</f>
        <v>0</v>
      </c>
      <c r="AI1485" s="2">
        <v>1485</v>
      </c>
    </row>
    <row r="1486" spans="34:35" ht="14.25" hidden="1">
      <c r="AH1486" s="2">
        <f>+'廃棄物事業経費（歳入）'!B1486</f>
        <v>0</v>
      </c>
      <c r="AI1486" s="2">
        <v>1486</v>
      </c>
    </row>
    <row r="1487" spans="34:35" ht="14.25" hidden="1">
      <c r="AH1487" s="2">
        <f>+'廃棄物事業経費（歳入）'!B1487</f>
        <v>0</v>
      </c>
      <c r="AI1487" s="2">
        <v>1487</v>
      </c>
    </row>
    <row r="1488" spans="34:35" ht="14.25" hidden="1">
      <c r="AH1488" s="2">
        <f>+'廃棄物事業経費（歳入）'!B1488</f>
        <v>0</v>
      </c>
      <c r="AI1488" s="2">
        <v>1488</v>
      </c>
    </row>
    <row r="1489" spans="34:35" ht="14.25" hidden="1">
      <c r="AH1489" s="2">
        <f>+'廃棄物事業経費（歳入）'!B1489</f>
        <v>0</v>
      </c>
      <c r="AI1489" s="2">
        <v>1489</v>
      </c>
    </row>
    <row r="1490" spans="34:35" ht="14.25" hidden="1">
      <c r="AH1490" s="2">
        <f>+'廃棄物事業経費（歳入）'!B1490</f>
        <v>0</v>
      </c>
      <c r="AI1490" s="2">
        <v>1490</v>
      </c>
    </row>
    <row r="1491" spans="34:35" ht="14.25" hidden="1">
      <c r="AH1491" s="2">
        <f>+'廃棄物事業経費（歳入）'!B1491</f>
        <v>0</v>
      </c>
      <c r="AI1491" s="2">
        <v>1491</v>
      </c>
    </row>
    <row r="1492" spans="34:35" ht="14.25" hidden="1">
      <c r="AH1492" s="2">
        <f>+'廃棄物事業経費（歳入）'!B1492</f>
        <v>0</v>
      </c>
      <c r="AI1492" s="2">
        <v>1492</v>
      </c>
    </row>
    <row r="1493" spans="34:35" ht="14.25" hidden="1">
      <c r="AH1493" s="2">
        <f>+'廃棄物事業経費（歳入）'!B1493</f>
        <v>0</v>
      </c>
      <c r="AI1493" s="2">
        <v>1493</v>
      </c>
    </row>
    <row r="1494" spans="34:35" ht="14.25" hidden="1">
      <c r="AH1494" s="2">
        <f>+'廃棄物事業経費（歳入）'!B1494</f>
        <v>0</v>
      </c>
      <c r="AI1494" s="2">
        <v>1494</v>
      </c>
    </row>
    <row r="1495" spans="34:35" ht="14.25" hidden="1">
      <c r="AH1495" s="2">
        <f>+'廃棄物事業経費（歳入）'!B1495</f>
        <v>0</v>
      </c>
      <c r="AI1495" s="2">
        <v>1495</v>
      </c>
    </row>
    <row r="1496" spans="34:35" ht="14.25" hidden="1">
      <c r="AH1496" s="2">
        <f>+'廃棄物事業経費（歳入）'!B1496</f>
        <v>0</v>
      </c>
      <c r="AI1496" s="2">
        <v>1496</v>
      </c>
    </row>
    <row r="1497" spans="34:35" ht="14.25" hidden="1">
      <c r="AH1497" s="2">
        <f>+'廃棄物事業経費（歳入）'!B1497</f>
        <v>0</v>
      </c>
      <c r="AI1497" s="2">
        <v>1497</v>
      </c>
    </row>
    <row r="1498" spans="34:35" ht="14.25" hidden="1">
      <c r="AH1498" s="2">
        <f>+'廃棄物事業経費（歳入）'!B1498</f>
        <v>0</v>
      </c>
      <c r="AI1498" s="2">
        <v>1498</v>
      </c>
    </row>
    <row r="1499" spans="34:35" ht="14.25" hidden="1">
      <c r="AH1499" s="2">
        <f>+'廃棄物事業経費（歳入）'!B1499</f>
        <v>0</v>
      </c>
      <c r="AI1499" s="2">
        <v>1499</v>
      </c>
    </row>
    <row r="1500" spans="34:35" ht="14.25" hidden="1">
      <c r="AH1500" s="2">
        <f>+'廃棄物事業経費（歳入）'!B1500</f>
        <v>0</v>
      </c>
      <c r="AI1500" s="2">
        <v>1500</v>
      </c>
    </row>
    <row r="1501" spans="34:35" ht="14.25" hidden="1">
      <c r="AH1501" s="2">
        <f>+'廃棄物事業経費（歳入）'!B1501</f>
        <v>0</v>
      </c>
      <c r="AI1501" s="2">
        <v>1501</v>
      </c>
    </row>
    <row r="1502" spans="34:35" ht="14.25" hidden="1">
      <c r="AH1502" s="2">
        <f>+'廃棄物事業経費（歳入）'!B1502</f>
        <v>0</v>
      </c>
      <c r="AI1502" s="2">
        <v>1502</v>
      </c>
    </row>
    <row r="1503" spans="34:35" ht="14.25" hidden="1">
      <c r="AH1503" s="2">
        <f>+'廃棄物事業経費（歳入）'!B1503</f>
        <v>0</v>
      </c>
      <c r="AI1503" s="2">
        <v>1503</v>
      </c>
    </row>
    <row r="1504" spans="34:35" ht="14.25" hidden="1">
      <c r="AH1504" s="2">
        <f>+'廃棄物事業経費（歳入）'!B1504</f>
        <v>0</v>
      </c>
      <c r="AI1504" s="2">
        <v>1504</v>
      </c>
    </row>
    <row r="1505" spans="34:35" ht="14.25" hidden="1">
      <c r="AH1505" s="2">
        <f>+'廃棄物事業経費（歳入）'!B1505</f>
        <v>0</v>
      </c>
      <c r="AI1505" s="2">
        <v>1505</v>
      </c>
    </row>
    <row r="1506" spans="34:35" ht="14.25" hidden="1">
      <c r="AH1506" s="2">
        <f>+'廃棄物事業経費（歳入）'!B1506</f>
        <v>0</v>
      </c>
      <c r="AI1506" s="2">
        <v>1506</v>
      </c>
    </row>
    <row r="1507" spans="34:35" ht="14.25" hidden="1">
      <c r="AH1507" s="2">
        <f>+'廃棄物事業経費（歳入）'!B1507</f>
        <v>0</v>
      </c>
      <c r="AI1507" s="2">
        <v>1507</v>
      </c>
    </row>
    <row r="1508" spans="34:35" ht="14.25" hidden="1">
      <c r="AH1508" s="2">
        <f>+'廃棄物事業経費（歳入）'!B1508</f>
        <v>0</v>
      </c>
      <c r="AI1508" s="2">
        <v>1508</v>
      </c>
    </row>
    <row r="1509" spans="34:35" ht="14.25" hidden="1">
      <c r="AH1509" s="2">
        <f>+'廃棄物事業経費（歳入）'!B1509</f>
        <v>0</v>
      </c>
      <c r="AI1509" s="2">
        <v>1509</v>
      </c>
    </row>
    <row r="1510" spans="34:35" ht="14.25" hidden="1">
      <c r="AH1510" s="2">
        <f>+'廃棄物事業経費（歳入）'!B1510</f>
        <v>0</v>
      </c>
      <c r="AI1510" s="2">
        <v>1510</v>
      </c>
    </row>
    <row r="1511" spans="34:35" ht="14.25" hidden="1">
      <c r="AH1511" s="2">
        <f>+'廃棄物事業経費（歳入）'!B1511</f>
        <v>0</v>
      </c>
      <c r="AI1511" s="2">
        <v>1511</v>
      </c>
    </row>
    <row r="1512" spans="34:35" ht="14.25" hidden="1">
      <c r="AH1512" s="2">
        <f>+'廃棄物事業経費（歳入）'!B1512</f>
        <v>0</v>
      </c>
      <c r="AI1512" s="2">
        <v>1512</v>
      </c>
    </row>
    <row r="1513" spans="34:35" ht="14.25" hidden="1">
      <c r="AH1513" s="2">
        <f>+'廃棄物事業経費（歳入）'!B1513</f>
        <v>0</v>
      </c>
      <c r="AI1513" s="2">
        <v>1513</v>
      </c>
    </row>
    <row r="1514" spans="34:35" ht="14.25" hidden="1">
      <c r="AH1514" s="2">
        <f>+'廃棄物事業経費（歳入）'!B1514</f>
        <v>0</v>
      </c>
      <c r="AI1514" s="2">
        <v>1514</v>
      </c>
    </row>
    <row r="1515" spans="34:35" ht="14.25" hidden="1">
      <c r="AH1515" s="2">
        <f>+'廃棄物事業経費（歳入）'!B1515</f>
        <v>0</v>
      </c>
      <c r="AI1515" s="2">
        <v>1515</v>
      </c>
    </row>
    <row r="1516" spans="34:35" ht="14.25" hidden="1">
      <c r="AH1516" s="2">
        <f>+'廃棄物事業経費（歳入）'!B1516</f>
        <v>0</v>
      </c>
      <c r="AI1516" s="2">
        <v>1516</v>
      </c>
    </row>
    <row r="1517" spans="34:35" ht="14.25" hidden="1">
      <c r="AH1517" s="2">
        <f>+'廃棄物事業経費（歳入）'!B1517</f>
        <v>0</v>
      </c>
      <c r="AI1517" s="2">
        <v>1517</v>
      </c>
    </row>
    <row r="1518" spans="34:35" ht="14.25" hidden="1">
      <c r="AH1518" s="2">
        <f>+'廃棄物事業経費（歳入）'!B1518</f>
        <v>0</v>
      </c>
      <c r="AI1518" s="2">
        <v>1518</v>
      </c>
    </row>
    <row r="1519" spans="34:35" ht="14.25" hidden="1">
      <c r="AH1519" s="2">
        <f>+'廃棄物事業経費（歳入）'!B1519</f>
        <v>0</v>
      </c>
      <c r="AI1519" s="2">
        <v>1519</v>
      </c>
    </row>
    <row r="1520" spans="34:35" ht="14.25" hidden="1">
      <c r="AH1520" s="2">
        <f>+'廃棄物事業経費（歳入）'!B1520</f>
        <v>0</v>
      </c>
      <c r="AI1520" s="2">
        <v>1520</v>
      </c>
    </row>
    <row r="1521" spans="34:35" ht="14.25" hidden="1">
      <c r="AH1521" s="2">
        <f>+'廃棄物事業経費（歳入）'!B1521</f>
        <v>0</v>
      </c>
      <c r="AI1521" s="2">
        <v>1521</v>
      </c>
    </row>
    <row r="1522" spans="34:35" ht="14.25" hidden="1">
      <c r="AH1522" s="2">
        <f>+'廃棄物事業経費（歳入）'!B1522</f>
        <v>0</v>
      </c>
      <c r="AI1522" s="2">
        <v>1522</v>
      </c>
    </row>
    <row r="1523" spans="34:35" ht="14.25" hidden="1">
      <c r="AH1523" s="2">
        <f>+'廃棄物事業経費（歳入）'!B1523</f>
        <v>0</v>
      </c>
      <c r="AI1523" s="2">
        <v>1523</v>
      </c>
    </row>
    <row r="1524" spans="34:35" ht="14.25" hidden="1">
      <c r="AH1524" s="2">
        <f>+'廃棄物事業経費（歳入）'!B1524</f>
        <v>0</v>
      </c>
      <c r="AI1524" s="2">
        <v>1524</v>
      </c>
    </row>
    <row r="1525" spans="34:35" ht="14.25" hidden="1">
      <c r="AH1525" s="2">
        <f>+'廃棄物事業経費（歳入）'!B1525</f>
        <v>0</v>
      </c>
      <c r="AI1525" s="2">
        <v>1525</v>
      </c>
    </row>
    <row r="1526" spans="34:35" ht="14.25" hidden="1">
      <c r="AH1526" s="2">
        <f>+'廃棄物事業経費（歳入）'!B1526</f>
        <v>0</v>
      </c>
      <c r="AI1526" s="2">
        <v>1526</v>
      </c>
    </row>
    <row r="1527" spans="34:35" ht="14.25" hidden="1">
      <c r="AH1527" s="2">
        <f>+'廃棄物事業経費（歳入）'!B1527</f>
        <v>0</v>
      </c>
      <c r="AI1527" s="2">
        <v>1527</v>
      </c>
    </row>
    <row r="1528" spans="34:35" ht="14.25" hidden="1">
      <c r="AH1528" s="2">
        <f>+'廃棄物事業経費（歳入）'!B1528</f>
        <v>0</v>
      </c>
      <c r="AI1528" s="2">
        <v>1528</v>
      </c>
    </row>
    <row r="1529" spans="34:35" ht="14.25" hidden="1">
      <c r="AH1529" s="2">
        <f>+'廃棄物事業経費（歳入）'!B1529</f>
        <v>0</v>
      </c>
      <c r="AI1529" s="2">
        <v>1529</v>
      </c>
    </row>
    <row r="1530" spans="34:35" ht="14.25" hidden="1">
      <c r="AH1530" s="2">
        <f>+'廃棄物事業経費（歳入）'!B1530</f>
        <v>0</v>
      </c>
      <c r="AI1530" s="2">
        <v>1530</v>
      </c>
    </row>
    <row r="1531" spans="34:35" ht="14.25" hidden="1">
      <c r="AH1531" s="2">
        <f>+'廃棄物事業経費（歳入）'!B1531</f>
        <v>0</v>
      </c>
      <c r="AI1531" s="2">
        <v>1531</v>
      </c>
    </row>
    <row r="1532" spans="34:35" ht="14.25" hidden="1">
      <c r="AH1532" s="2">
        <f>+'廃棄物事業経費（歳入）'!B1532</f>
        <v>0</v>
      </c>
      <c r="AI1532" s="2">
        <v>1532</v>
      </c>
    </row>
    <row r="1533" spans="34:35" ht="14.25" hidden="1">
      <c r="AH1533" s="2">
        <f>+'廃棄物事業経費（歳入）'!B1533</f>
        <v>0</v>
      </c>
      <c r="AI1533" s="2">
        <v>1533</v>
      </c>
    </row>
    <row r="1534" spans="34:35" ht="14.25" hidden="1">
      <c r="AH1534" s="2">
        <f>+'廃棄物事業経費（歳入）'!B1534</f>
        <v>0</v>
      </c>
      <c r="AI1534" s="2">
        <v>1534</v>
      </c>
    </row>
    <row r="1535" spans="34:35" ht="14.25" hidden="1">
      <c r="AH1535" s="2">
        <f>+'廃棄物事業経費（歳入）'!B1535</f>
        <v>0</v>
      </c>
      <c r="AI1535" s="2">
        <v>1535</v>
      </c>
    </row>
    <row r="1536" spans="34:35" ht="14.25" hidden="1">
      <c r="AH1536" s="2">
        <f>+'廃棄物事業経費（歳入）'!B1536</f>
        <v>0</v>
      </c>
      <c r="AI1536" s="2">
        <v>1536</v>
      </c>
    </row>
    <row r="1537" spans="34:35" ht="14.25" hidden="1">
      <c r="AH1537" s="2">
        <f>+'廃棄物事業経費（歳入）'!B1537</f>
        <v>0</v>
      </c>
      <c r="AI1537" s="2">
        <v>1537</v>
      </c>
    </row>
    <row r="1538" spans="34:35" ht="14.25" hidden="1">
      <c r="AH1538" s="2">
        <f>+'廃棄物事業経費（歳入）'!B1538</f>
        <v>0</v>
      </c>
      <c r="AI1538" s="2">
        <v>1538</v>
      </c>
    </row>
    <row r="1539" spans="34:35" ht="14.25" hidden="1">
      <c r="AH1539" s="2">
        <f>+'廃棄物事業経費（歳入）'!B1539</f>
        <v>0</v>
      </c>
      <c r="AI1539" s="2">
        <v>1539</v>
      </c>
    </row>
    <row r="1540" spans="34:35" ht="14.25" hidden="1">
      <c r="AH1540" s="2">
        <f>+'廃棄物事業経費（歳入）'!B1540</f>
        <v>0</v>
      </c>
      <c r="AI1540" s="2">
        <v>1540</v>
      </c>
    </row>
    <row r="1541" spans="34:35" ht="14.25" hidden="1">
      <c r="AH1541" s="2">
        <f>+'廃棄物事業経費（歳入）'!B1541</f>
        <v>0</v>
      </c>
      <c r="AI1541" s="2">
        <v>1541</v>
      </c>
    </row>
    <row r="1542" spans="34:35" ht="14.25" hidden="1">
      <c r="AH1542" s="2">
        <f>+'廃棄物事業経費（歳入）'!B1542</f>
        <v>0</v>
      </c>
      <c r="AI1542" s="2">
        <v>1542</v>
      </c>
    </row>
    <row r="1543" spans="34:35" ht="14.25" hidden="1">
      <c r="AH1543" s="2">
        <f>+'廃棄物事業経費（歳入）'!B1543</f>
        <v>0</v>
      </c>
      <c r="AI1543" s="2">
        <v>1543</v>
      </c>
    </row>
    <row r="1544" spans="34:35" ht="14.25" hidden="1">
      <c r="AH1544" s="2">
        <f>+'廃棄物事業経費（歳入）'!B1544</f>
        <v>0</v>
      </c>
      <c r="AI1544" s="2">
        <v>1544</v>
      </c>
    </row>
    <row r="1545" spans="34:35" ht="14.25" hidden="1">
      <c r="AH1545" s="2">
        <f>+'廃棄物事業経費（歳入）'!B1545</f>
        <v>0</v>
      </c>
      <c r="AI1545" s="2">
        <v>1545</v>
      </c>
    </row>
    <row r="1546" spans="34:35" ht="14.25" hidden="1">
      <c r="AH1546" s="2">
        <f>+'廃棄物事業経費（歳入）'!B1546</f>
        <v>0</v>
      </c>
      <c r="AI1546" s="2">
        <v>1546</v>
      </c>
    </row>
    <row r="1547" spans="34:35" ht="14.25" hidden="1">
      <c r="AH1547" s="2">
        <f>+'廃棄物事業経費（歳入）'!B1547</f>
        <v>0</v>
      </c>
      <c r="AI1547" s="2">
        <v>1547</v>
      </c>
    </row>
    <row r="1548" spans="34:35" ht="14.25" hidden="1">
      <c r="AH1548" s="2">
        <f>+'廃棄物事業経費（歳入）'!B1548</f>
        <v>0</v>
      </c>
      <c r="AI1548" s="2">
        <v>1548</v>
      </c>
    </row>
    <row r="1549" spans="34:35" ht="14.25" hidden="1">
      <c r="AH1549" s="2">
        <f>+'廃棄物事業経費（歳入）'!B1549</f>
        <v>0</v>
      </c>
      <c r="AI1549" s="2">
        <v>1549</v>
      </c>
    </row>
    <row r="1550" spans="34:35" ht="14.25" hidden="1">
      <c r="AH1550" s="2">
        <f>+'廃棄物事業経費（歳入）'!B1550</f>
        <v>0</v>
      </c>
      <c r="AI1550" s="2">
        <v>1550</v>
      </c>
    </row>
    <row r="1551" spans="34:35" ht="14.25" hidden="1">
      <c r="AH1551" s="2">
        <f>+'廃棄物事業経費（歳入）'!B1551</f>
        <v>0</v>
      </c>
      <c r="AI1551" s="2">
        <v>1551</v>
      </c>
    </row>
    <row r="1552" spans="34:35" ht="14.25" hidden="1">
      <c r="AH1552" s="2">
        <f>+'廃棄物事業経費（歳入）'!B1552</f>
        <v>0</v>
      </c>
      <c r="AI1552" s="2">
        <v>1552</v>
      </c>
    </row>
    <row r="1553" spans="34:35" ht="14.25" hidden="1">
      <c r="AH1553" s="2">
        <f>+'廃棄物事業経費（歳入）'!B1553</f>
        <v>0</v>
      </c>
      <c r="AI1553" s="2">
        <v>1553</v>
      </c>
    </row>
    <row r="1554" spans="34:35" ht="14.25" hidden="1">
      <c r="AH1554" s="2">
        <f>+'廃棄物事業経費（歳入）'!B1554</f>
        <v>0</v>
      </c>
      <c r="AI1554" s="2">
        <v>1554</v>
      </c>
    </row>
    <row r="1555" spans="34:35" ht="14.25" hidden="1">
      <c r="AH1555" s="2">
        <f>+'廃棄物事業経費（歳入）'!B1555</f>
        <v>0</v>
      </c>
      <c r="AI1555" s="2">
        <v>1555</v>
      </c>
    </row>
    <row r="1556" spans="34:35" ht="14.25" hidden="1">
      <c r="AH1556" s="2">
        <f>+'廃棄物事業経費（歳入）'!B1556</f>
        <v>0</v>
      </c>
      <c r="AI1556" s="2">
        <v>1556</v>
      </c>
    </row>
    <row r="1557" spans="34:35" ht="14.25" hidden="1">
      <c r="AH1557" s="2">
        <f>+'廃棄物事業経費（歳入）'!B1557</f>
        <v>0</v>
      </c>
      <c r="AI1557" s="2">
        <v>1557</v>
      </c>
    </row>
    <row r="1558" spans="34:35" ht="14.25" hidden="1">
      <c r="AH1558" s="2">
        <f>+'廃棄物事業経費（歳入）'!B1558</f>
        <v>0</v>
      </c>
      <c r="AI1558" s="2">
        <v>1558</v>
      </c>
    </row>
    <row r="1559" spans="34:35" ht="14.25" hidden="1">
      <c r="AH1559" s="2">
        <f>+'廃棄物事業経費（歳入）'!B1559</f>
        <v>0</v>
      </c>
      <c r="AI1559" s="2">
        <v>1559</v>
      </c>
    </row>
    <row r="1560" spans="34:35" ht="14.25" hidden="1">
      <c r="AH1560" s="2">
        <f>+'廃棄物事業経費（歳入）'!B1560</f>
        <v>0</v>
      </c>
      <c r="AI1560" s="2">
        <v>1560</v>
      </c>
    </row>
    <row r="1561" spans="34:35" ht="14.25" hidden="1">
      <c r="AH1561" s="2">
        <f>+'廃棄物事業経費（歳入）'!B1561</f>
        <v>0</v>
      </c>
      <c r="AI1561" s="2">
        <v>1561</v>
      </c>
    </row>
    <row r="1562" spans="34:35" ht="14.25" hidden="1">
      <c r="AH1562" s="2">
        <f>+'廃棄物事業経費（歳入）'!B1562</f>
        <v>0</v>
      </c>
      <c r="AI1562" s="2">
        <v>1562</v>
      </c>
    </row>
    <row r="1563" spans="34:35" ht="14.25" hidden="1">
      <c r="AH1563" s="2">
        <f>+'廃棄物事業経費（歳入）'!B1563</f>
        <v>0</v>
      </c>
      <c r="AI1563" s="2">
        <v>1563</v>
      </c>
    </row>
    <row r="1564" spans="34:35" ht="14.25" hidden="1">
      <c r="AH1564" s="2">
        <f>+'廃棄物事業経費（歳入）'!B1564</f>
        <v>0</v>
      </c>
      <c r="AI1564" s="2">
        <v>1564</v>
      </c>
    </row>
    <row r="1565" spans="34:35" ht="14.25" hidden="1">
      <c r="AH1565" s="2">
        <f>+'廃棄物事業経費（歳入）'!B1565</f>
        <v>0</v>
      </c>
      <c r="AI1565" s="2">
        <v>1565</v>
      </c>
    </row>
    <row r="1566" spans="34:35" ht="14.25" hidden="1">
      <c r="AH1566" s="2">
        <f>+'廃棄物事業経費（歳入）'!B1566</f>
        <v>0</v>
      </c>
      <c r="AI1566" s="2">
        <v>1566</v>
      </c>
    </row>
    <row r="1567" spans="34:35" ht="14.25" hidden="1">
      <c r="AH1567" s="2">
        <f>+'廃棄物事業経費（歳入）'!B1567</f>
        <v>0</v>
      </c>
      <c r="AI1567" s="2">
        <v>1567</v>
      </c>
    </row>
    <row r="1568" spans="34:35" ht="14.25" hidden="1">
      <c r="AH1568" s="2">
        <f>+'廃棄物事業経費（歳入）'!B1568</f>
        <v>0</v>
      </c>
      <c r="AI1568" s="2">
        <v>1568</v>
      </c>
    </row>
    <row r="1569" spans="34:35" ht="14.25" hidden="1">
      <c r="AH1569" s="2">
        <f>+'廃棄物事業経費（歳入）'!B1569</f>
        <v>0</v>
      </c>
      <c r="AI1569" s="2">
        <v>1569</v>
      </c>
    </row>
    <row r="1570" spans="34:35" ht="14.25" hidden="1">
      <c r="AH1570" s="2">
        <f>+'廃棄物事業経費（歳入）'!B1570</f>
        <v>0</v>
      </c>
      <c r="AI1570" s="2">
        <v>1570</v>
      </c>
    </row>
    <row r="1571" spans="34:35" ht="14.25" hidden="1">
      <c r="AH1571" s="2">
        <f>+'廃棄物事業経費（歳入）'!B1571</f>
        <v>0</v>
      </c>
      <c r="AI1571" s="2">
        <v>1571</v>
      </c>
    </row>
    <row r="1572" spans="34:35" ht="14.25" hidden="1">
      <c r="AH1572" s="2">
        <f>+'廃棄物事業経費（歳入）'!B1572</f>
        <v>0</v>
      </c>
      <c r="AI1572" s="2">
        <v>1572</v>
      </c>
    </row>
    <row r="1573" spans="34:35" ht="14.25" hidden="1">
      <c r="AH1573" s="2">
        <f>+'廃棄物事業経費（歳入）'!B1573</f>
        <v>0</v>
      </c>
      <c r="AI1573" s="2">
        <v>1573</v>
      </c>
    </row>
    <row r="1574" spans="34:35" ht="14.25" hidden="1">
      <c r="AH1574" s="2">
        <f>+'廃棄物事業経費（歳入）'!B1574</f>
        <v>0</v>
      </c>
      <c r="AI1574" s="2">
        <v>1574</v>
      </c>
    </row>
    <row r="1575" spans="34:35" ht="14.25" hidden="1">
      <c r="AH1575" s="2">
        <f>+'廃棄物事業経費（歳入）'!B1575</f>
        <v>0</v>
      </c>
      <c r="AI1575" s="2">
        <v>1575</v>
      </c>
    </row>
    <row r="1576" spans="34:35" ht="14.25" hidden="1">
      <c r="AH1576" s="2">
        <f>+'廃棄物事業経費（歳入）'!B1576</f>
        <v>0</v>
      </c>
      <c r="AI1576" s="2">
        <v>1576</v>
      </c>
    </row>
    <row r="1577" spans="34:35" ht="14.25" hidden="1">
      <c r="AH1577" s="2">
        <f>+'廃棄物事業経費（歳入）'!B1577</f>
        <v>0</v>
      </c>
      <c r="AI1577" s="2">
        <v>1577</v>
      </c>
    </row>
    <row r="1578" spans="34:35" ht="14.25" hidden="1">
      <c r="AH1578" s="2">
        <f>+'廃棄物事業経費（歳入）'!B1578</f>
        <v>0</v>
      </c>
      <c r="AI1578" s="2">
        <v>1578</v>
      </c>
    </row>
    <row r="1579" spans="34:35" ht="14.25" hidden="1">
      <c r="AH1579" s="2">
        <f>+'廃棄物事業経費（歳入）'!B1579</f>
        <v>0</v>
      </c>
      <c r="AI1579" s="2">
        <v>1579</v>
      </c>
    </row>
    <row r="1580" spans="34:35" ht="14.25" hidden="1">
      <c r="AH1580" s="2">
        <f>+'廃棄物事業経費（歳入）'!B1580</f>
        <v>0</v>
      </c>
      <c r="AI1580" s="2">
        <v>1580</v>
      </c>
    </row>
    <row r="1581" spans="34:35" ht="14.25" hidden="1">
      <c r="AH1581" s="2">
        <f>+'廃棄物事業経費（歳入）'!B1581</f>
        <v>0</v>
      </c>
      <c r="AI1581" s="2">
        <v>1581</v>
      </c>
    </row>
    <row r="1582" spans="34:35" ht="14.25" hidden="1">
      <c r="AH1582" s="2">
        <f>+'廃棄物事業経費（歳入）'!B1582</f>
        <v>0</v>
      </c>
      <c r="AI1582" s="2">
        <v>1582</v>
      </c>
    </row>
    <row r="1583" spans="34:35" ht="14.25" hidden="1">
      <c r="AH1583" s="2">
        <f>+'廃棄物事業経費（歳入）'!B1583</f>
        <v>0</v>
      </c>
      <c r="AI1583" s="2">
        <v>1583</v>
      </c>
    </row>
    <row r="1584" spans="34:35" ht="14.25" hidden="1">
      <c r="AH1584" s="2">
        <f>+'廃棄物事業経費（歳入）'!B1584</f>
        <v>0</v>
      </c>
      <c r="AI1584" s="2">
        <v>1584</v>
      </c>
    </row>
    <row r="1585" spans="34:35" ht="14.25" hidden="1">
      <c r="AH1585" s="2">
        <f>+'廃棄物事業経費（歳入）'!B1585</f>
        <v>0</v>
      </c>
      <c r="AI1585" s="2">
        <v>1585</v>
      </c>
    </row>
    <row r="1586" spans="34:35" ht="14.25" hidden="1">
      <c r="AH1586" s="2">
        <f>+'廃棄物事業経費（歳入）'!B1586</f>
        <v>0</v>
      </c>
      <c r="AI1586" s="2">
        <v>1586</v>
      </c>
    </row>
    <row r="1587" spans="34:35" ht="14.25" hidden="1">
      <c r="AH1587" s="2">
        <f>+'廃棄物事業経費（歳入）'!B1587</f>
        <v>0</v>
      </c>
      <c r="AI1587" s="2">
        <v>1587</v>
      </c>
    </row>
    <row r="1588" spans="34:35" ht="14.25" hidden="1">
      <c r="AH1588" s="2">
        <f>+'廃棄物事業経費（歳入）'!B1588</f>
        <v>0</v>
      </c>
      <c r="AI1588" s="2">
        <v>1588</v>
      </c>
    </row>
    <row r="1589" spans="34:35" ht="14.25" hidden="1">
      <c r="AH1589" s="2">
        <f>+'廃棄物事業経費（歳入）'!B1589</f>
        <v>0</v>
      </c>
      <c r="AI1589" s="2">
        <v>1589</v>
      </c>
    </row>
    <row r="1590" spans="34:35" ht="14.25" hidden="1">
      <c r="AH1590" s="2">
        <f>+'廃棄物事業経費（歳入）'!B1590</f>
        <v>0</v>
      </c>
      <c r="AI1590" s="2">
        <v>1590</v>
      </c>
    </row>
    <row r="1591" spans="34:35" ht="14.25" hidden="1">
      <c r="AH1591" s="2">
        <f>+'廃棄物事業経費（歳入）'!B1591</f>
        <v>0</v>
      </c>
      <c r="AI1591" s="2">
        <v>1591</v>
      </c>
    </row>
    <row r="1592" spans="34:35" ht="14.25" hidden="1">
      <c r="AH1592" s="2">
        <f>+'廃棄物事業経費（歳入）'!B1592</f>
        <v>0</v>
      </c>
      <c r="AI1592" s="2">
        <v>1592</v>
      </c>
    </row>
    <row r="1593" spans="34:35" ht="14.25" hidden="1">
      <c r="AH1593" s="2">
        <f>+'廃棄物事業経費（歳入）'!B1593</f>
        <v>0</v>
      </c>
      <c r="AI1593" s="2">
        <v>1593</v>
      </c>
    </row>
    <row r="1594" spans="34:35" ht="14.25" hidden="1">
      <c r="AH1594" s="2">
        <f>+'廃棄物事業経費（歳入）'!B1594</f>
        <v>0</v>
      </c>
      <c r="AI1594" s="2">
        <v>1594</v>
      </c>
    </row>
    <row r="1595" spans="34:35" ht="14.25" hidden="1">
      <c r="AH1595" s="2">
        <f>+'廃棄物事業経費（歳入）'!B1595</f>
        <v>0</v>
      </c>
      <c r="AI1595" s="2">
        <v>1595</v>
      </c>
    </row>
    <row r="1596" spans="34:35" ht="14.25" hidden="1">
      <c r="AH1596" s="2">
        <f>+'廃棄物事業経費（歳入）'!B1596</f>
        <v>0</v>
      </c>
      <c r="AI1596" s="2">
        <v>1596</v>
      </c>
    </row>
    <row r="1597" spans="34:35" ht="14.25" hidden="1">
      <c r="AH1597" s="2">
        <f>+'廃棄物事業経費（歳入）'!B1597</f>
        <v>0</v>
      </c>
      <c r="AI1597" s="2">
        <v>1597</v>
      </c>
    </row>
    <row r="1598" spans="34:35" ht="14.25" hidden="1">
      <c r="AH1598" s="2">
        <f>+'廃棄物事業経費（歳入）'!B1598</f>
        <v>0</v>
      </c>
      <c r="AI1598" s="2">
        <v>1598</v>
      </c>
    </row>
    <row r="1599" spans="34:35" ht="14.25" hidden="1">
      <c r="AH1599" s="2">
        <f>+'廃棄物事業経費（歳入）'!B1599</f>
        <v>0</v>
      </c>
      <c r="AI1599" s="2">
        <v>1599</v>
      </c>
    </row>
    <row r="1600" spans="34:35" ht="14.25" hidden="1">
      <c r="AH1600" s="2">
        <f>+'廃棄物事業経費（歳入）'!B1600</f>
        <v>0</v>
      </c>
      <c r="AI1600" s="2">
        <v>1600</v>
      </c>
    </row>
    <row r="1601" spans="34:35" ht="14.25" hidden="1">
      <c r="AH1601" s="2">
        <f>+'廃棄物事業経費（歳入）'!B1601</f>
        <v>0</v>
      </c>
      <c r="AI1601" s="2">
        <v>1601</v>
      </c>
    </row>
    <row r="1602" spans="34:35" ht="14.25" hidden="1">
      <c r="AH1602" s="2">
        <f>+'廃棄物事業経費（歳入）'!B1602</f>
        <v>0</v>
      </c>
      <c r="AI1602" s="2">
        <v>1602</v>
      </c>
    </row>
    <row r="1603" spans="34:35" ht="14.25" hidden="1">
      <c r="AH1603" s="2">
        <f>+'廃棄物事業経費（歳入）'!B1603</f>
        <v>0</v>
      </c>
      <c r="AI1603" s="2">
        <v>1603</v>
      </c>
    </row>
    <row r="1604" spans="34:35" ht="14.25" hidden="1">
      <c r="AH1604" s="2">
        <f>+'廃棄物事業経費（歳入）'!B1604</f>
        <v>0</v>
      </c>
      <c r="AI1604" s="2">
        <v>1604</v>
      </c>
    </row>
    <row r="1605" spans="34:35" ht="14.25" hidden="1">
      <c r="AH1605" s="2">
        <f>+'廃棄物事業経費（歳入）'!B1605</f>
        <v>0</v>
      </c>
      <c r="AI1605" s="2">
        <v>1605</v>
      </c>
    </row>
    <row r="1606" spans="34:35" ht="14.25" hidden="1">
      <c r="AH1606" s="2">
        <f>+'廃棄物事業経費（歳入）'!B1606</f>
        <v>0</v>
      </c>
      <c r="AI1606" s="2">
        <v>1606</v>
      </c>
    </row>
    <row r="1607" spans="34:35" ht="14.25" hidden="1">
      <c r="AH1607" s="2">
        <f>+'廃棄物事業経費（歳入）'!B1607</f>
        <v>0</v>
      </c>
      <c r="AI1607" s="2">
        <v>1607</v>
      </c>
    </row>
    <row r="1608" spans="34:35" ht="14.25" hidden="1">
      <c r="AH1608" s="2">
        <f>+'廃棄物事業経費（歳入）'!B1608</f>
        <v>0</v>
      </c>
      <c r="AI1608" s="2">
        <v>1608</v>
      </c>
    </row>
    <row r="1609" spans="34:35" ht="14.25" hidden="1">
      <c r="AH1609" s="2">
        <f>+'廃棄物事業経費（歳入）'!B1609</f>
        <v>0</v>
      </c>
      <c r="AI1609" s="2">
        <v>1609</v>
      </c>
    </row>
    <row r="1610" spans="34:35" ht="14.25" hidden="1">
      <c r="AH1610" s="2">
        <f>+'廃棄物事業経費（歳入）'!B1610</f>
        <v>0</v>
      </c>
      <c r="AI1610" s="2">
        <v>1610</v>
      </c>
    </row>
    <row r="1611" spans="34:35" ht="14.25" hidden="1">
      <c r="AH1611" s="2">
        <f>+'廃棄物事業経費（歳入）'!B1611</f>
        <v>0</v>
      </c>
      <c r="AI1611" s="2">
        <v>1611</v>
      </c>
    </row>
    <row r="1612" spans="34:35" ht="14.25" hidden="1">
      <c r="AH1612" s="2">
        <f>+'廃棄物事業経費（歳入）'!B1612</f>
        <v>0</v>
      </c>
      <c r="AI1612" s="2">
        <v>1612</v>
      </c>
    </row>
    <row r="1613" spans="34:35" ht="14.25" hidden="1">
      <c r="AH1613" s="2">
        <f>+'廃棄物事業経費（歳入）'!B1613</f>
        <v>0</v>
      </c>
      <c r="AI1613" s="2">
        <v>1613</v>
      </c>
    </row>
    <row r="1614" spans="34:35" ht="14.25" hidden="1">
      <c r="AH1614" s="2">
        <f>+'廃棄物事業経費（歳入）'!B1614</f>
        <v>0</v>
      </c>
      <c r="AI1614" s="2">
        <v>1614</v>
      </c>
    </row>
    <row r="1615" spans="34:35" ht="14.25" hidden="1">
      <c r="AH1615" s="2">
        <f>+'廃棄物事業経費（歳入）'!B1615</f>
        <v>0</v>
      </c>
      <c r="AI1615" s="2">
        <v>1615</v>
      </c>
    </row>
    <row r="1616" spans="34:35" ht="14.25" hidden="1">
      <c r="AH1616" s="2">
        <f>+'廃棄物事業経費（歳入）'!B1616</f>
        <v>0</v>
      </c>
      <c r="AI1616" s="2">
        <v>1616</v>
      </c>
    </row>
    <row r="1617" spans="34:35" ht="14.25" hidden="1">
      <c r="AH1617" s="2">
        <f>+'廃棄物事業経費（歳入）'!B1617</f>
        <v>0</v>
      </c>
      <c r="AI1617" s="2">
        <v>1617</v>
      </c>
    </row>
    <row r="1618" spans="34:35" ht="14.25" hidden="1">
      <c r="AH1618" s="2">
        <f>+'廃棄物事業経費（歳入）'!B1618</f>
        <v>0</v>
      </c>
      <c r="AI1618" s="2">
        <v>1618</v>
      </c>
    </row>
    <row r="1619" spans="34:35" ht="14.25" hidden="1">
      <c r="AH1619" s="2">
        <f>+'廃棄物事業経費（歳入）'!B1619</f>
        <v>0</v>
      </c>
      <c r="AI1619" s="2">
        <v>1619</v>
      </c>
    </row>
    <row r="1620" spans="34:35" ht="14.25" hidden="1">
      <c r="AH1620" s="2">
        <f>+'廃棄物事業経費（歳入）'!B1620</f>
        <v>0</v>
      </c>
      <c r="AI1620" s="2">
        <v>1620</v>
      </c>
    </row>
    <row r="1621" spans="34:35" ht="14.25" hidden="1">
      <c r="AH1621" s="2">
        <f>+'廃棄物事業経費（歳入）'!B1621</f>
        <v>0</v>
      </c>
      <c r="AI1621" s="2">
        <v>1621</v>
      </c>
    </row>
    <row r="1622" spans="34:35" ht="14.25" hidden="1">
      <c r="AH1622" s="2">
        <f>+'廃棄物事業経費（歳入）'!B1622</f>
        <v>0</v>
      </c>
      <c r="AI1622" s="2">
        <v>1622</v>
      </c>
    </row>
    <row r="1623" spans="34:35" ht="14.25" hidden="1">
      <c r="AH1623" s="2">
        <f>+'廃棄物事業経費（歳入）'!B1623</f>
        <v>0</v>
      </c>
      <c r="AI1623" s="2">
        <v>1623</v>
      </c>
    </row>
    <row r="1624" spans="34:35" ht="14.25" hidden="1">
      <c r="AH1624" s="2">
        <f>+'廃棄物事業経費（歳入）'!B1624</f>
        <v>0</v>
      </c>
      <c r="AI1624" s="2">
        <v>1624</v>
      </c>
    </row>
    <row r="1625" spans="34:35" ht="14.25" hidden="1">
      <c r="AH1625" s="2">
        <f>+'廃棄物事業経費（歳入）'!B1625</f>
        <v>0</v>
      </c>
      <c r="AI1625" s="2">
        <v>1625</v>
      </c>
    </row>
    <row r="1626" spans="34:35" ht="14.25" hidden="1">
      <c r="AH1626" s="2">
        <f>+'廃棄物事業経費（歳入）'!B1626</f>
        <v>0</v>
      </c>
      <c r="AI1626" s="2">
        <v>1626</v>
      </c>
    </row>
    <row r="1627" spans="34:35" ht="14.25" hidden="1">
      <c r="AH1627" s="2">
        <f>+'廃棄物事業経費（歳入）'!B1627</f>
        <v>0</v>
      </c>
      <c r="AI1627" s="2">
        <v>1627</v>
      </c>
    </row>
    <row r="1628" spans="34:35" ht="14.25" hidden="1">
      <c r="AH1628" s="2">
        <f>+'廃棄物事業経費（歳入）'!B1628</f>
        <v>0</v>
      </c>
      <c r="AI1628" s="2">
        <v>1628</v>
      </c>
    </row>
    <row r="1629" spans="34:35" ht="14.25" hidden="1">
      <c r="AH1629" s="2">
        <f>+'廃棄物事業経費（歳入）'!B1629</f>
        <v>0</v>
      </c>
      <c r="AI1629" s="2">
        <v>1629</v>
      </c>
    </row>
    <row r="1630" spans="34:35" ht="14.25" hidden="1">
      <c r="AH1630" s="2">
        <f>+'廃棄物事業経費（歳入）'!B1630</f>
        <v>0</v>
      </c>
      <c r="AI1630" s="2">
        <v>1630</v>
      </c>
    </row>
    <row r="1631" spans="34:35" ht="14.25" hidden="1">
      <c r="AH1631" s="2">
        <f>+'廃棄物事業経費（歳入）'!B1631</f>
        <v>0</v>
      </c>
      <c r="AI1631" s="2">
        <v>1631</v>
      </c>
    </row>
    <row r="1632" spans="34:35" ht="14.25" hidden="1">
      <c r="AH1632" s="2">
        <f>+'廃棄物事業経費（歳入）'!B1632</f>
        <v>0</v>
      </c>
      <c r="AI1632" s="2">
        <v>1632</v>
      </c>
    </row>
    <row r="1633" spans="34:35" ht="14.25" hidden="1">
      <c r="AH1633" s="2">
        <f>+'廃棄物事業経費（歳入）'!B1633</f>
        <v>0</v>
      </c>
      <c r="AI1633" s="2">
        <v>1633</v>
      </c>
    </row>
    <row r="1634" spans="34:35" ht="14.25" hidden="1">
      <c r="AH1634" s="2">
        <f>+'廃棄物事業経費（歳入）'!B1634</f>
        <v>0</v>
      </c>
      <c r="AI1634" s="2">
        <v>1634</v>
      </c>
    </row>
    <row r="1635" spans="34:35" ht="14.25" hidden="1">
      <c r="AH1635" s="2">
        <f>+'廃棄物事業経費（歳入）'!B1635</f>
        <v>0</v>
      </c>
      <c r="AI1635" s="2">
        <v>1635</v>
      </c>
    </row>
    <row r="1636" spans="34:35" ht="14.25" hidden="1">
      <c r="AH1636" s="2">
        <f>+'廃棄物事業経費（歳入）'!B1636</f>
        <v>0</v>
      </c>
      <c r="AI1636" s="2">
        <v>1636</v>
      </c>
    </row>
    <row r="1637" spans="34:35" ht="14.25" hidden="1">
      <c r="AH1637" s="2">
        <f>+'廃棄物事業経費（歳入）'!B1637</f>
        <v>0</v>
      </c>
      <c r="AI1637" s="2">
        <v>1637</v>
      </c>
    </row>
    <row r="1638" spans="34:35" ht="14.25" hidden="1">
      <c r="AH1638" s="2">
        <f>+'廃棄物事業経費（歳入）'!B1638</f>
        <v>0</v>
      </c>
      <c r="AI1638" s="2">
        <v>1638</v>
      </c>
    </row>
    <row r="1639" spans="34:35" ht="14.25" hidden="1">
      <c r="AH1639" s="2">
        <f>+'廃棄物事業経費（歳入）'!B1639</f>
        <v>0</v>
      </c>
      <c r="AI1639" s="2">
        <v>1639</v>
      </c>
    </row>
    <row r="1640" spans="34:35" ht="14.25" hidden="1">
      <c r="AH1640" s="2">
        <f>+'廃棄物事業経費（歳入）'!B1640</f>
        <v>0</v>
      </c>
      <c r="AI1640" s="2">
        <v>1640</v>
      </c>
    </row>
    <row r="1641" spans="34:35" ht="14.25" hidden="1">
      <c r="AH1641" s="2">
        <f>+'廃棄物事業経費（歳入）'!B1641</f>
        <v>0</v>
      </c>
      <c r="AI1641" s="2">
        <v>1641</v>
      </c>
    </row>
    <row r="1642" spans="34:35" ht="14.25" hidden="1">
      <c r="AH1642" s="2">
        <f>+'廃棄物事業経費（歳入）'!B1642</f>
        <v>0</v>
      </c>
      <c r="AI1642" s="2">
        <v>1642</v>
      </c>
    </row>
    <row r="1643" spans="34:35" ht="14.25" hidden="1">
      <c r="AH1643" s="2">
        <f>+'廃棄物事業経費（歳入）'!B1643</f>
        <v>0</v>
      </c>
      <c r="AI1643" s="2">
        <v>1643</v>
      </c>
    </row>
    <row r="1644" spans="34:35" ht="14.25" hidden="1">
      <c r="AH1644" s="2">
        <f>+'廃棄物事業経費（歳入）'!B1644</f>
        <v>0</v>
      </c>
      <c r="AI1644" s="2">
        <v>1644</v>
      </c>
    </row>
    <row r="1645" spans="34:35" ht="14.25" hidden="1">
      <c r="AH1645" s="2">
        <f>+'廃棄物事業経費（歳入）'!B1645</f>
        <v>0</v>
      </c>
      <c r="AI1645" s="2">
        <v>1645</v>
      </c>
    </row>
    <row r="1646" spans="34:35" ht="14.25" hidden="1">
      <c r="AH1646" s="2">
        <f>+'廃棄物事業経費（歳入）'!B1646</f>
        <v>0</v>
      </c>
      <c r="AI1646" s="2">
        <v>1646</v>
      </c>
    </row>
    <row r="1647" spans="34:35" ht="14.25" hidden="1">
      <c r="AH1647" s="2">
        <f>+'廃棄物事業経費（歳入）'!B1647</f>
        <v>0</v>
      </c>
      <c r="AI1647" s="2">
        <v>1647</v>
      </c>
    </row>
    <row r="1648" spans="34:35" ht="14.25" hidden="1">
      <c r="AH1648" s="2">
        <f>+'廃棄物事業経費（歳入）'!B1648</f>
        <v>0</v>
      </c>
      <c r="AI1648" s="2">
        <v>1648</v>
      </c>
    </row>
    <row r="1649" spans="34:35" ht="14.25" hidden="1">
      <c r="AH1649" s="2">
        <f>+'廃棄物事業経費（歳入）'!B1649</f>
        <v>0</v>
      </c>
      <c r="AI1649" s="2">
        <v>1649</v>
      </c>
    </row>
    <row r="1650" spans="34:35" ht="14.25" hidden="1">
      <c r="AH1650" s="2">
        <f>+'廃棄物事業経費（歳入）'!B1650</f>
        <v>0</v>
      </c>
      <c r="AI1650" s="2">
        <v>1650</v>
      </c>
    </row>
    <row r="1651" spans="34:35" ht="14.25" hidden="1">
      <c r="AH1651" s="2">
        <f>+'廃棄物事業経費（歳入）'!B1651</f>
        <v>0</v>
      </c>
      <c r="AI1651" s="2">
        <v>1651</v>
      </c>
    </row>
    <row r="1652" spans="34:35" ht="14.25" hidden="1">
      <c r="AH1652" s="2">
        <f>+'廃棄物事業経費（歳入）'!B1652</f>
        <v>0</v>
      </c>
      <c r="AI1652" s="2">
        <v>1652</v>
      </c>
    </row>
    <row r="1653" spans="34:35" ht="14.25" hidden="1">
      <c r="AH1653" s="2">
        <f>+'廃棄物事業経費（歳入）'!B1653</f>
        <v>0</v>
      </c>
      <c r="AI1653" s="2">
        <v>1653</v>
      </c>
    </row>
    <row r="1654" spans="34:35" ht="14.25" hidden="1">
      <c r="AH1654" s="2">
        <f>+'廃棄物事業経費（歳入）'!B1654</f>
        <v>0</v>
      </c>
      <c r="AI1654" s="2">
        <v>1654</v>
      </c>
    </row>
    <row r="1655" spans="34:35" ht="14.25" hidden="1">
      <c r="AH1655" s="2">
        <f>+'廃棄物事業経費（歳入）'!B1655</f>
        <v>0</v>
      </c>
      <c r="AI1655" s="2">
        <v>1655</v>
      </c>
    </row>
    <row r="1656" spans="34:35" ht="14.25" hidden="1">
      <c r="AH1656" s="2">
        <f>+'廃棄物事業経費（歳入）'!B1656</f>
        <v>0</v>
      </c>
      <c r="AI1656" s="2">
        <v>1656</v>
      </c>
    </row>
    <row r="1657" spans="34:35" ht="14.25" hidden="1">
      <c r="AH1657" s="2">
        <f>+'廃棄物事業経費（歳入）'!B1657</f>
        <v>0</v>
      </c>
      <c r="AI1657" s="2">
        <v>1657</v>
      </c>
    </row>
    <row r="1658" spans="34:35" ht="14.25" hidden="1">
      <c r="AH1658" s="2">
        <f>+'廃棄物事業経費（歳入）'!B1658</f>
        <v>0</v>
      </c>
      <c r="AI1658" s="2">
        <v>1658</v>
      </c>
    </row>
    <row r="1659" spans="34:35" ht="14.25" hidden="1">
      <c r="AH1659" s="2">
        <f>+'廃棄物事業経費（歳入）'!B1659</f>
        <v>0</v>
      </c>
      <c r="AI1659" s="2">
        <v>1659</v>
      </c>
    </row>
    <row r="1660" spans="34:35" ht="14.25" hidden="1">
      <c r="AH1660" s="2">
        <f>+'廃棄物事業経費（歳入）'!B1660</f>
        <v>0</v>
      </c>
      <c r="AI1660" s="2">
        <v>1660</v>
      </c>
    </row>
    <row r="1661" spans="34:35" ht="14.25" hidden="1">
      <c r="AH1661" s="2">
        <f>+'廃棄物事業経費（歳入）'!B1661</f>
        <v>0</v>
      </c>
      <c r="AI1661" s="2">
        <v>1661</v>
      </c>
    </row>
    <row r="1662" spans="34:35" ht="14.25" hidden="1">
      <c r="AH1662" s="2">
        <f>+'廃棄物事業経費（歳入）'!B1662</f>
        <v>0</v>
      </c>
      <c r="AI1662" s="2">
        <v>1662</v>
      </c>
    </row>
    <row r="1663" spans="34:35" ht="14.25" hidden="1">
      <c r="AH1663" s="2">
        <f>+'廃棄物事業経費（歳入）'!B1663</f>
        <v>0</v>
      </c>
      <c r="AI1663" s="2">
        <v>1663</v>
      </c>
    </row>
    <row r="1664" spans="34:35" ht="14.25" hidden="1">
      <c r="AH1664" s="2">
        <f>+'廃棄物事業経費（歳入）'!B1664</f>
        <v>0</v>
      </c>
      <c r="AI1664" s="2">
        <v>1664</v>
      </c>
    </row>
    <row r="1665" spans="34:35" ht="14.25" hidden="1">
      <c r="AH1665" s="2">
        <f>+'廃棄物事業経費（歳入）'!B1665</f>
        <v>0</v>
      </c>
      <c r="AI1665" s="2">
        <v>1665</v>
      </c>
    </row>
    <row r="1666" spans="34:35" ht="14.25" hidden="1">
      <c r="AH1666" s="2">
        <f>+'廃棄物事業経費（歳入）'!B1666</f>
        <v>0</v>
      </c>
      <c r="AI1666" s="2">
        <v>1666</v>
      </c>
    </row>
    <row r="1667" spans="34:35" ht="14.25" hidden="1">
      <c r="AH1667" s="2">
        <f>+'廃棄物事業経費（歳入）'!B1667</f>
        <v>0</v>
      </c>
      <c r="AI1667" s="2">
        <v>1667</v>
      </c>
    </row>
    <row r="1668" spans="34:35" ht="14.25" hidden="1">
      <c r="AH1668" s="2">
        <f>+'廃棄物事業経費（歳入）'!B1668</f>
        <v>0</v>
      </c>
      <c r="AI1668" s="2">
        <v>1668</v>
      </c>
    </row>
    <row r="1669" spans="34:35" ht="14.25" hidden="1">
      <c r="AH1669" s="2">
        <f>+'廃棄物事業経費（歳入）'!B1669</f>
        <v>0</v>
      </c>
      <c r="AI1669" s="2">
        <v>1669</v>
      </c>
    </row>
    <row r="1670" spans="34:35" ht="14.25" hidden="1">
      <c r="AH1670" s="2">
        <f>+'廃棄物事業経費（歳入）'!B1670</f>
        <v>0</v>
      </c>
      <c r="AI1670" s="2">
        <v>1670</v>
      </c>
    </row>
    <row r="1671" spans="34:35" ht="14.25" hidden="1">
      <c r="AH1671" s="2">
        <f>+'廃棄物事業経費（歳入）'!B1671</f>
        <v>0</v>
      </c>
      <c r="AI1671" s="2">
        <v>1671</v>
      </c>
    </row>
    <row r="1672" spans="34:35" ht="14.25" hidden="1">
      <c r="AH1672" s="2">
        <f>+'廃棄物事業経費（歳入）'!B1672</f>
        <v>0</v>
      </c>
      <c r="AI1672" s="2">
        <v>1672</v>
      </c>
    </row>
    <row r="1673" spans="34:35" ht="14.25" hidden="1">
      <c r="AH1673" s="2">
        <f>+'廃棄物事業経費（歳入）'!B1673</f>
        <v>0</v>
      </c>
      <c r="AI1673" s="2">
        <v>1673</v>
      </c>
    </row>
    <row r="1674" spans="34:35" ht="14.25" hidden="1">
      <c r="AH1674" s="2">
        <f>+'廃棄物事業経費（歳入）'!B1674</f>
        <v>0</v>
      </c>
      <c r="AI1674" s="2">
        <v>1674</v>
      </c>
    </row>
    <row r="1675" spans="34:35" ht="14.25" hidden="1">
      <c r="AH1675" s="2">
        <f>+'廃棄物事業経費（歳入）'!B1675</f>
        <v>0</v>
      </c>
      <c r="AI1675" s="2">
        <v>1675</v>
      </c>
    </row>
    <row r="1676" spans="34:35" ht="14.25" hidden="1">
      <c r="AH1676" s="2">
        <f>+'廃棄物事業経費（歳入）'!B1676</f>
        <v>0</v>
      </c>
      <c r="AI1676" s="2">
        <v>1676</v>
      </c>
    </row>
    <row r="1677" spans="34:35" ht="14.25" hidden="1">
      <c r="AH1677" s="2">
        <f>+'廃棄物事業経費（歳入）'!B1677</f>
        <v>0</v>
      </c>
      <c r="AI1677" s="2">
        <v>1677</v>
      </c>
    </row>
    <row r="1678" spans="34:35" ht="14.25" hidden="1">
      <c r="AH1678" s="2">
        <f>+'廃棄物事業経費（歳入）'!B1678</f>
        <v>0</v>
      </c>
      <c r="AI1678" s="2">
        <v>1678</v>
      </c>
    </row>
    <row r="1679" spans="34:35" ht="14.25" hidden="1">
      <c r="AH1679" s="2">
        <f>+'廃棄物事業経費（歳入）'!B1679</f>
        <v>0</v>
      </c>
      <c r="AI1679" s="2">
        <v>1679</v>
      </c>
    </row>
    <row r="1680" spans="34:35" ht="14.25" hidden="1">
      <c r="AH1680" s="2">
        <f>+'廃棄物事業経費（歳入）'!B1680</f>
        <v>0</v>
      </c>
      <c r="AI1680" s="2">
        <v>1680</v>
      </c>
    </row>
    <row r="1681" spans="34:35" ht="14.25" hidden="1">
      <c r="AH1681" s="2">
        <f>+'廃棄物事業経費（歳入）'!B1681</f>
        <v>0</v>
      </c>
      <c r="AI1681" s="2">
        <v>1681</v>
      </c>
    </row>
    <row r="1682" spans="34:35" ht="14.25" hidden="1">
      <c r="AH1682" s="2">
        <f>+'廃棄物事業経費（歳入）'!B1682</f>
        <v>0</v>
      </c>
      <c r="AI1682" s="2">
        <v>1682</v>
      </c>
    </row>
    <row r="1683" spans="34:35" ht="14.25" hidden="1">
      <c r="AH1683" s="2">
        <f>+'廃棄物事業経費（歳入）'!B1683</f>
        <v>0</v>
      </c>
      <c r="AI1683" s="2">
        <v>1683</v>
      </c>
    </row>
    <row r="1684" spans="34:35" ht="14.25" hidden="1">
      <c r="AH1684" s="2">
        <f>+'廃棄物事業経費（歳入）'!B1684</f>
        <v>0</v>
      </c>
      <c r="AI1684" s="2">
        <v>1684</v>
      </c>
    </row>
    <row r="1685" spans="34:35" ht="14.25" hidden="1">
      <c r="AH1685" s="2">
        <f>+'廃棄物事業経費（歳入）'!B1685</f>
        <v>0</v>
      </c>
      <c r="AI1685" s="2">
        <v>1685</v>
      </c>
    </row>
    <row r="1686" spans="34:35" ht="14.25" hidden="1">
      <c r="AH1686" s="2">
        <f>+'廃棄物事業経費（歳入）'!B1686</f>
        <v>0</v>
      </c>
      <c r="AI1686" s="2">
        <v>1686</v>
      </c>
    </row>
    <row r="1687" spans="34:35" ht="14.25" hidden="1">
      <c r="AH1687" s="2">
        <f>+'廃棄物事業経費（歳入）'!B1687</f>
        <v>0</v>
      </c>
      <c r="AI1687" s="2">
        <v>1687</v>
      </c>
    </row>
    <row r="1688" spans="34:35" ht="14.25" hidden="1">
      <c r="AH1688" s="2">
        <f>+'廃棄物事業経費（歳入）'!B1688</f>
        <v>0</v>
      </c>
      <c r="AI1688" s="2">
        <v>1688</v>
      </c>
    </row>
    <row r="1689" spans="34:35" ht="14.25" hidden="1">
      <c r="AH1689" s="2">
        <f>+'廃棄物事業経費（歳入）'!B1689</f>
        <v>0</v>
      </c>
      <c r="AI1689" s="2">
        <v>1689</v>
      </c>
    </row>
    <row r="1690" spans="34:35" ht="14.25" hidden="1">
      <c r="AH1690" s="2">
        <f>+'廃棄物事業経費（歳入）'!B1690</f>
        <v>0</v>
      </c>
      <c r="AI1690" s="2">
        <v>1690</v>
      </c>
    </row>
    <row r="1691" spans="34:35" ht="14.25" hidden="1">
      <c r="AH1691" s="2">
        <f>+'廃棄物事業経費（歳入）'!B1691</f>
        <v>0</v>
      </c>
      <c r="AI1691" s="2">
        <v>1691</v>
      </c>
    </row>
    <row r="1692" spans="34:35" ht="14.25" hidden="1">
      <c r="AH1692" s="2">
        <f>+'廃棄物事業経費（歳入）'!B1692</f>
        <v>0</v>
      </c>
      <c r="AI1692" s="2">
        <v>1692</v>
      </c>
    </row>
    <row r="1693" spans="34:35" ht="14.25" hidden="1">
      <c r="AH1693" s="2">
        <f>+'廃棄物事業経費（歳入）'!B1693</f>
        <v>0</v>
      </c>
      <c r="AI1693" s="2">
        <v>1693</v>
      </c>
    </row>
    <row r="1694" spans="34:35" ht="14.25" hidden="1">
      <c r="AH1694" s="2">
        <f>+'廃棄物事業経費（歳入）'!B1694</f>
        <v>0</v>
      </c>
      <c r="AI1694" s="2">
        <v>1694</v>
      </c>
    </row>
    <row r="1695" spans="34:35" ht="14.25" hidden="1">
      <c r="AH1695" s="2">
        <f>+'廃棄物事業経費（歳入）'!B1695</f>
        <v>0</v>
      </c>
      <c r="AI1695" s="2">
        <v>1695</v>
      </c>
    </row>
    <row r="1696" spans="34:35" ht="14.25" hidden="1">
      <c r="AH1696" s="2">
        <f>+'廃棄物事業経費（歳入）'!B1696</f>
        <v>0</v>
      </c>
      <c r="AI1696" s="2">
        <v>1696</v>
      </c>
    </row>
    <row r="1697" spans="34:35" ht="14.25" hidden="1">
      <c r="AH1697" s="2">
        <f>+'廃棄物事業経費（歳入）'!B1697</f>
        <v>0</v>
      </c>
      <c r="AI1697" s="2">
        <v>1697</v>
      </c>
    </row>
    <row r="1698" spans="34:35" ht="14.25" hidden="1">
      <c r="AH1698" s="2">
        <f>+'廃棄物事業経費（歳入）'!B1698</f>
        <v>0</v>
      </c>
      <c r="AI1698" s="2">
        <v>1698</v>
      </c>
    </row>
    <row r="1699" spans="34:35" ht="14.25" hidden="1">
      <c r="AH1699" s="2">
        <f>+'廃棄物事業経費（歳入）'!B1699</f>
        <v>0</v>
      </c>
      <c r="AI1699" s="2">
        <v>1699</v>
      </c>
    </row>
    <row r="1700" spans="34:35" ht="14.25" hidden="1">
      <c r="AH1700" s="2">
        <f>+'廃棄物事業経費（歳入）'!B1700</f>
        <v>0</v>
      </c>
      <c r="AI1700" s="2">
        <v>1700</v>
      </c>
    </row>
    <row r="1701" spans="34:35" ht="14.25" hidden="1">
      <c r="AH1701" s="2">
        <f>+'廃棄物事業経費（歳入）'!B1701</f>
        <v>0</v>
      </c>
      <c r="AI1701" s="2">
        <v>1701</v>
      </c>
    </row>
    <row r="1702" spans="34:35" ht="14.25" hidden="1">
      <c r="AH1702" s="2">
        <f>+'廃棄物事業経費（歳入）'!B1702</f>
        <v>0</v>
      </c>
      <c r="AI1702" s="2">
        <v>1702</v>
      </c>
    </row>
    <row r="1703" spans="34:35" ht="14.25" hidden="1">
      <c r="AH1703" s="2">
        <f>+'廃棄物事業経費（歳入）'!B1703</f>
        <v>0</v>
      </c>
      <c r="AI1703" s="2">
        <v>1703</v>
      </c>
    </row>
    <row r="1704" spans="34:35" ht="14.25" hidden="1">
      <c r="AH1704" s="2">
        <f>+'廃棄物事業経費（歳入）'!B1704</f>
        <v>0</v>
      </c>
      <c r="AI1704" s="2">
        <v>1704</v>
      </c>
    </row>
    <row r="1705" spans="34:35" ht="14.25" hidden="1">
      <c r="AH1705" s="2">
        <f>+'廃棄物事業経費（歳入）'!B1705</f>
        <v>0</v>
      </c>
      <c r="AI1705" s="2">
        <v>1705</v>
      </c>
    </row>
    <row r="1706" spans="34:35" ht="14.25" hidden="1">
      <c r="AH1706" s="2">
        <f>+'廃棄物事業経費（歳入）'!B1706</f>
        <v>0</v>
      </c>
      <c r="AI1706" s="2">
        <v>1706</v>
      </c>
    </row>
    <row r="1707" spans="34:35" ht="14.25" hidden="1">
      <c r="AH1707" s="2">
        <f>+'廃棄物事業経費（歳入）'!B1707</f>
        <v>0</v>
      </c>
      <c r="AI1707" s="2">
        <v>1707</v>
      </c>
    </row>
    <row r="1708" spans="34:35" ht="14.25" hidden="1">
      <c r="AH1708" s="2">
        <f>+'廃棄物事業経費（歳入）'!B1708</f>
        <v>0</v>
      </c>
      <c r="AI1708" s="2">
        <v>1708</v>
      </c>
    </row>
    <row r="1709" spans="34:35" ht="14.25" hidden="1">
      <c r="AH1709" s="2">
        <f>+'廃棄物事業経費（歳入）'!B1709</f>
        <v>0</v>
      </c>
      <c r="AI1709" s="2">
        <v>1709</v>
      </c>
    </row>
    <row r="1710" spans="34:35" ht="14.25" hidden="1">
      <c r="AH1710" s="2">
        <f>+'廃棄物事業経費（歳入）'!B1710</f>
        <v>0</v>
      </c>
      <c r="AI1710" s="2">
        <v>1710</v>
      </c>
    </row>
    <row r="1711" spans="34:35" ht="14.25" hidden="1">
      <c r="AH1711" s="2">
        <f>+'廃棄物事業経費（歳入）'!B1711</f>
        <v>0</v>
      </c>
      <c r="AI1711" s="2">
        <v>1711</v>
      </c>
    </row>
    <row r="1712" spans="34:35" ht="14.25" hidden="1">
      <c r="AH1712" s="2">
        <f>+'廃棄物事業経費（歳入）'!B1712</f>
        <v>0</v>
      </c>
      <c r="AI1712" s="2">
        <v>1712</v>
      </c>
    </row>
    <row r="1713" spans="34:35" ht="14.25" hidden="1">
      <c r="AH1713" s="2">
        <f>+'廃棄物事業経費（歳入）'!B1713</f>
        <v>0</v>
      </c>
      <c r="AI1713" s="2">
        <v>1713</v>
      </c>
    </row>
    <row r="1714" spans="34:35" ht="14.25" hidden="1">
      <c r="AH1714" s="2">
        <f>+'廃棄物事業経費（歳入）'!B1714</f>
        <v>0</v>
      </c>
      <c r="AI1714" s="2">
        <v>1714</v>
      </c>
    </row>
    <row r="1715" spans="34:35" ht="14.25" hidden="1">
      <c r="AH1715" s="2">
        <f>+'廃棄物事業経費（歳入）'!B1715</f>
        <v>0</v>
      </c>
      <c r="AI1715" s="2">
        <v>1715</v>
      </c>
    </row>
    <row r="1716" spans="34:35" ht="14.25" hidden="1">
      <c r="AH1716" s="2">
        <f>+'廃棄物事業経費（歳入）'!B1716</f>
        <v>0</v>
      </c>
      <c r="AI1716" s="2">
        <v>1716</v>
      </c>
    </row>
    <row r="1717" spans="34:35" ht="14.25" hidden="1">
      <c r="AH1717" s="2">
        <f>+'廃棄物事業経費（歳入）'!B1717</f>
        <v>0</v>
      </c>
      <c r="AI1717" s="2">
        <v>1717</v>
      </c>
    </row>
    <row r="1718" spans="34:35" ht="14.25" hidden="1">
      <c r="AH1718" s="2">
        <f>+'廃棄物事業経費（歳入）'!B1718</f>
        <v>0</v>
      </c>
      <c r="AI1718" s="2">
        <v>1718</v>
      </c>
    </row>
    <row r="1719" spans="34:35" ht="14.25" hidden="1">
      <c r="AH1719" s="2">
        <f>+'廃棄物事業経費（歳入）'!B1719</f>
        <v>0</v>
      </c>
      <c r="AI1719" s="2">
        <v>1719</v>
      </c>
    </row>
    <row r="1720" spans="34:35" ht="14.25" hidden="1">
      <c r="AH1720" s="2">
        <f>+'廃棄物事業経費（歳入）'!B1720</f>
        <v>0</v>
      </c>
      <c r="AI1720" s="2">
        <v>1720</v>
      </c>
    </row>
    <row r="1721" spans="34:35" ht="14.25" hidden="1">
      <c r="AH1721" s="2">
        <f>+'廃棄物事業経費（歳入）'!B1721</f>
        <v>0</v>
      </c>
      <c r="AI1721" s="2">
        <v>1721</v>
      </c>
    </row>
    <row r="1722" spans="34:35" ht="14.25" hidden="1">
      <c r="AH1722" s="2">
        <f>+'廃棄物事業経費（歳入）'!B1722</f>
        <v>0</v>
      </c>
      <c r="AI1722" s="2">
        <v>1722</v>
      </c>
    </row>
    <row r="1723" spans="34:35" ht="14.25" hidden="1">
      <c r="AH1723" s="2">
        <f>+'廃棄物事業経費（歳入）'!B1723</f>
        <v>0</v>
      </c>
      <c r="AI1723" s="2">
        <v>1723</v>
      </c>
    </row>
    <row r="1724" spans="34:35" ht="14.25" hidden="1">
      <c r="AH1724" s="2">
        <f>+'廃棄物事業経費（歳入）'!B1724</f>
        <v>0</v>
      </c>
      <c r="AI1724" s="2">
        <v>1724</v>
      </c>
    </row>
    <row r="1725" spans="34:35" ht="14.25" hidden="1">
      <c r="AH1725" s="2">
        <f>+'廃棄物事業経費（歳入）'!B1725</f>
        <v>0</v>
      </c>
      <c r="AI1725" s="2">
        <v>1725</v>
      </c>
    </row>
    <row r="1726" spans="34:35" ht="14.25" hidden="1">
      <c r="AH1726" s="2">
        <f>+'廃棄物事業経費（歳入）'!B1726</f>
        <v>0</v>
      </c>
      <c r="AI1726" s="2">
        <v>1726</v>
      </c>
    </row>
    <row r="1727" spans="34:35" ht="14.25" hidden="1">
      <c r="AH1727" s="2">
        <f>+'廃棄物事業経費（歳入）'!B1727</f>
        <v>0</v>
      </c>
      <c r="AI1727" s="2">
        <v>1727</v>
      </c>
    </row>
    <row r="1728" spans="34:35" ht="14.25" hidden="1">
      <c r="AH1728" s="2">
        <f>+'廃棄物事業経費（歳入）'!B1728</f>
        <v>0</v>
      </c>
      <c r="AI1728" s="2">
        <v>1728</v>
      </c>
    </row>
    <row r="1729" spans="34:35" ht="14.25" hidden="1">
      <c r="AH1729" s="2">
        <f>+'廃棄物事業経費（歳入）'!B1729</f>
        <v>0</v>
      </c>
      <c r="AI1729" s="2">
        <v>1729</v>
      </c>
    </row>
    <row r="1730" spans="34:35" ht="14.25" hidden="1">
      <c r="AH1730" s="2">
        <f>+'廃棄物事業経費（歳入）'!B1730</f>
        <v>0</v>
      </c>
      <c r="AI1730" s="2">
        <v>1730</v>
      </c>
    </row>
    <row r="1731" spans="34:35" ht="14.25" hidden="1">
      <c r="AH1731" s="2">
        <f>+'廃棄物事業経費（歳入）'!B1731</f>
        <v>0</v>
      </c>
      <c r="AI1731" s="2">
        <v>1731</v>
      </c>
    </row>
    <row r="1732" spans="34:35" ht="14.25" hidden="1">
      <c r="AH1732" s="2">
        <f>+'廃棄物事業経費（歳入）'!B1732</f>
        <v>0</v>
      </c>
      <c r="AI1732" s="2">
        <v>1732</v>
      </c>
    </row>
    <row r="1733" spans="34:35" ht="14.25" hidden="1">
      <c r="AH1733" s="2">
        <f>+'廃棄物事業経費（歳入）'!B1733</f>
        <v>0</v>
      </c>
      <c r="AI1733" s="2">
        <v>1733</v>
      </c>
    </row>
    <row r="1734" spans="34:35" ht="14.25" hidden="1">
      <c r="AH1734" s="2">
        <f>+'廃棄物事業経費（歳入）'!B1734</f>
        <v>0</v>
      </c>
      <c r="AI1734" s="2">
        <v>1734</v>
      </c>
    </row>
    <row r="1735" spans="34:35" ht="14.25" hidden="1">
      <c r="AH1735" s="2">
        <f>+'廃棄物事業経費（歳入）'!B1735</f>
        <v>0</v>
      </c>
      <c r="AI1735" s="2">
        <v>1735</v>
      </c>
    </row>
    <row r="1736" spans="34:35" ht="14.25" hidden="1">
      <c r="AH1736" s="2">
        <f>+'廃棄物事業経費（歳入）'!B1736</f>
        <v>0</v>
      </c>
      <c r="AI1736" s="2">
        <v>1736</v>
      </c>
    </row>
    <row r="1737" spans="34:35" ht="14.25" hidden="1">
      <c r="AH1737" s="2">
        <f>+'廃棄物事業経費（歳入）'!B1737</f>
        <v>0</v>
      </c>
      <c r="AI1737" s="2">
        <v>1737</v>
      </c>
    </row>
    <row r="1738" spans="34:35" ht="14.25" hidden="1">
      <c r="AH1738" s="2">
        <f>+'廃棄物事業経費（歳入）'!B1738</f>
        <v>0</v>
      </c>
      <c r="AI1738" s="2">
        <v>1738</v>
      </c>
    </row>
    <row r="1739" spans="34:35" ht="14.25" hidden="1">
      <c r="AH1739" s="2">
        <f>+'廃棄物事業経費（歳入）'!B1739</f>
        <v>0</v>
      </c>
      <c r="AI1739" s="2">
        <v>1739</v>
      </c>
    </row>
    <row r="1740" spans="34:35" ht="14.25" hidden="1">
      <c r="AH1740" s="2">
        <f>+'廃棄物事業経費（歳入）'!B1740</f>
        <v>0</v>
      </c>
      <c r="AI1740" s="2">
        <v>1740</v>
      </c>
    </row>
    <row r="1741" spans="34:35" ht="14.25" hidden="1">
      <c r="AH1741" s="2">
        <f>+'廃棄物事業経費（歳入）'!B1741</f>
        <v>0</v>
      </c>
      <c r="AI1741" s="2">
        <v>1741</v>
      </c>
    </row>
    <row r="1742" spans="34:35" ht="14.25" hidden="1">
      <c r="AH1742" s="2">
        <f>+'廃棄物事業経費（歳入）'!B1742</f>
        <v>0</v>
      </c>
      <c r="AI1742" s="2">
        <v>1742</v>
      </c>
    </row>
    <row r="1743" spans="34:35" ht="14.25" hidden="1">
      <c r="AH1743" s="2">
        <f>+'廃棄物事業経費（歳入）'!B1743</f>
        <v>0</v>
      </c>
      <c r="AI1743" s="2">
        <v>1743</v>
      </c>
    </row>
    <row r="1744" spans="34:35" ht="14.25" hidden="1">
      <c r="AH1744" s="2">
        <f>+'廃棄物事業経費（歳入）'!B1744</f>
        <v>0</v>
      </c>
      <c r="AI1744" s="2">
        <v>1744</v>
      </c>
    </row>
    <row r="1745" spans="34:35" ht="14.25" hidden="1">
      <c r="AH1745" s="2">
        <f>+'廃棄物事業経費（歳入）'!B1745</f>
        <v>0</v>
      </c>
      <c r="AI1745" s="2">
        <v>1745</v>
      </c>
    </row>
    <row r="1746" spans="34:35" ht="14.25" hidden="1">
      <c r="AH1746" s="2">
        <f>+'廃棄物事業経費（歳入）'!B1746</f>
        <v>0</v>
      </c>
      <c r="AI1746" s="2">
        <v>1746</v>
      </c>
    </row>
    <row r="1747" spans="34:35" ht="14.25" hidden="1">
      <c r="AH1747" s="2">
        <f>+'廃棄物事業経費（歳入）'!B1747</f>
        <v>0</v>
      </c>
      <c r="AI1747" s="2">
        <v>1747</v>
      </c>
    </row>
    <row r="1748" spans="34:35" ht="14.25" hidden="1">
      <c r="AH1748" s="2">
        <f>+'廃棄物事業経費（歳入）'!B1748</f>
        <v>0</v>
      </c>
      <c r="AI1748" s="2">
        <v>1748</v>
      </c>
    </row>
    <row r="1749" spans="34:35" ht="14.25" hidden="1">
      <c r="AH1749" s="2">
        <f>+'廃棄物事業経費（歳入）'!B1749</f>
        <v>0</v>
      </c>
      <c r="AI1749" s="2">
        <v>1749</v>
      </c>
    </row>
    <row r="1750" spans="34:35" ht="14.25" hidden="1">
      <c r="AH1750" s="2">
        <f>+'廃棄物事業経費（歳入）'!B1750</f>
        <v>0</v>
      </c>
      <c r="AI1750" s="2">
        <v>1750</v>
      </c>
    </row>
    <row r="1751" spans="34:35" ht="14.25" hidden="1">
      <c r="AH1751" s="2">
        <f>+'廃棄物事業経費（歳入）'!B1751</f>
        <v>0</v>
      </c>
      <c r="AI1751" s="2">
        <v>1751</v>
      </c>
    </row>
    <row r="1752" spans="34:35" ht="14.25" hidden="1">
      <c r="AH1752" s="2">
        <f>+'廃棄物事業経費（歳入）'!B1752</f>
        <v>0</v>
      </c>
      <c r="AI1752" s="2">
        <v>1752</v>
      </c>
    </row>
    <row r="1753" spans="34:35" ht="14.25" hidden="1">
      <c r="AH1753" s="2">
        <f>+'廃棄物事業経費（歳入）'!B1753</f>
        <v>0</v>
      </c>
      <c r="AI1753" s="2">
        <v>1753</v>
      </c>
    </row>
    <row r="1754" spans="34:35" ht="14.25" hidden="1">
      <c r="AH1754" s="2">
        <f>+'廃棄物事業経費（歳入）'!B1754</f>
        <v>0</v>
      </c>
      <c r="AI1754" s="2">
        <v>1754</v>
      </c>
    </row>
    <row r="1755" spans="34:35" ht="14.25" hidden="1">
      <c r="AH1755" s="2">
        <f>+'廃棄物事業経費（歳入）'!B1755</f>
        <v>0</v>
      </c>
      <c r="AI1755" s="2">
        <v>1755</v>
      </c>
    </row>
    <row r="1756" spans="34:35" ht="14.25" hidden="1">
      <c r="AH1756" s="2">
        <f>+'廃棄物事業経費（歳入）'!B1756</f>
        <v>0</v>
      </c>
      <c r="AI1756" s="2">
        <v>1756</v>
      </c>
    </row>
    <row r="1757" spans="34:35" ht="14.25" hidden="1">
      <c r="AH1757" s="2">
        <f>+'廃棄物事業経費（歳入）'!B1757</f>
        <v>0</v>
      </c>
      <c r="AI1757" s="2">
        <v>1757</v>
      </c>
    </row>
    <row r="1758" spans="34:35" ht="14.25" hidden="1">
      <c r="AH1758" s="2">
        <f>+'廃棄物事業経費（歳入）'!B1758</f>
        <v>0</v>
      </c>
      <c r="AI1758" s="2">
        <v>1758</v>
      </c>
    </row>
    <row r="1759" spans="34:35" ht="14.25" hidden="1">
      <c r="AH1759" s="2">
        <f>+'廃棄物事業経費（歳入）'!B1759</f>
        <v>0</v>
      </c>
      <c r="AI1759" s="2">
        <v>1759</v>
      </c>
    </row>
    <row r="1760" spans="34:35" ht="14.25" hidden="1">
      <c r="AH1760" s="2">
        <f>+'廃棄物事業経費（歳入）'!B1760</f>
        <v>0</v>
      </c>
      <c r="AI1760" s="2">
        <v>1760</v>
      </c>
    </row>
    <row r="1761" spans="34:35" ht="14.25" hidden="1">
      <c r="AH1761" s="2">
        <f>+'廃棄物事業経費（歳入）'!B1761</f>
        <v>0</v>
      </c>
      <c r="AI1761" s="2">
        <v>1761</v>
      </c>
    </row>
    <row r="1762" spans="34:35" ht="14.25" hidden="1">
      <c r="AH1762" s="2">
        <f>+'廃棄物事業経費（歳入）'!B1762</f>
        <v>0</v>
      </c>
      <c r="AI1762" s="2">
        <v>1762</v>
      </c>
    </row>
    <row r="1763" spans="34:35" ht="14.25" hidden="1">
      <c r="AH1763" s="2">
        <f>+'廃棄物事業経費（歳入）'!B1763</f>
        <v>0</v>
      </c>
      <c r="AI1763" s="2">
        <v>1763</v>
      </c>
    </row>
    <row r="1764" spans="34:35" ht="14.25" hidden="1">
      <c r="AH1764" s="2">
        <f>+'廃棄物事業経費（歳入）'!B1764</f>
        <v>0</v>
      </c>
      <c r="AI1764" s="2">
        <v>1764</v>
      </c>
    </row>
    <row r="1765" spans="34:35" ht="14.25" hidden="1">
      <c r="AH1765" s="2">
        <f>+'廃棄物事業経費（歳入）'!B1765</f>
        <v>0</v>
      </c>
      <c r="AI1765" s="2">
        <v>1765</v>
      </c>
    </row>
    <row r="1766" spans="34:35" ht="14.25" hidden="1">
      <c r="AH1766" s="2">
        <f>+'廃棄物事業経費（歳入）'!B1766</f>
        <v>0</v>
      </c>
      <c r="AI1766" s="2">
        <v>1766</v>
      </c>
    </row>
    <row r="1767" spans="34:35" ht="14.25" hidden="1">
      <c r="AH1767" s="2">
        <f>+'廃棄物事業経費（歳入）'!B1767</f>
        <v>0</v>
      </c>
      <c r="AI1767" s="2">
        <v>1767</v>
      </c>
    </row>
    <row r="1768" spans="34:35" ht="14.25" hidden="1">
      <c r="AH1768" s="2">
        <f>+'廃棄物事業経費（歳入）'!B1768</f>
        <v>0</v>
      </c>
      <c r="AI1768" s="2">
        <v>1768</v>
      </c>
    </row>
    <row r="1769" spans="34:35" ht="14.25" hidden="1">
      <c r="AH1769" s="2">
        <f>+'廃棄物事業経費（歳入）'!B1769</f>
        <v>0</v>
      </c>
      <c r="AI1769" s="2">
        <v>1769</v>
      </c>
    </row>
    <row r="1770" spans="34:35" ht="14.25" hidden="1">
      <c r="AH1770" s="2">
        <f>+'廃棄物事業経費（歳入）'!B1770</f>
        <v>0</v>
      </c>
      <c r="AI1770" s="2">
        <v>1770</v>
      </c>
    </row>
    <row r="1771" spans="34:35" ht="14.25" hidden="1">
      <c r="AH1771" s="2">
        <f>+'廃棄物事業経費（歳入）'!B1771</f>
        <v>0</v>
      </c>
      <c r="AI1771" s="2">
        <v>1771</v>
      </c>
    </row>
    <row r="1772" spans="34:35" ht="14.25" hidden="1">
      <c r="AH1772" s="2">
        <f>+'廃棄物事業経費（歳入）'!B1772</f>
        <v>0</v>
      </c>
      <c r="AI1772" s="2">
        <v>1772</v>
      </c>
    </row>
    <row r="1773" spans="34:35" ht="14.25" hidden="1">
      <c r="AH1773" s="2">
        <f>+'廃棄物事業経費（歳入）'!B1773</f>
        <v>0</v>
      </c>
      <c r="AI1773" s="2">
        <v>1773</v>
      </c>
    </row>
    <row r="1774" spans="34:35" ht="14.25" hidden="1">
      <c r="AH1774" s="2">
        <f>+'廃棄物事業経費（歳入）'!B1774</f>
        <v>0</v>
      </c>
      <c r="AI1774" s="2">
        <v>1774</v>
      </c>
    </row>
    <row r="1775" spans="34:35" ht="14.25" hidden="1">
      <c r="AH1775" s="2">
        <f>+'廃棄物事業経費（歳入）'!B1775</f>
        <v>0</v>
      </c>
      <c r="AI1775" s="2">
        <v>1775</v>
      </c>
    </row>
    <row r="1776" spans="34:35" ht="14.25" hidden="1">
      <c r="AH1776" s="2">
        <f>+'廃棄物事業経費（歳入）'!B1776</f>
        <v>0</v>
      </c>
      <c r="AI1776" s="2">
        <v>1776</v>
      </c>
    </row>
    <row r="1777" spans="34:35" ht="14.25" hidden="1">
      <c r="AH1777" s="2">
        <f>+'廃棄物事業経費（歳入）'!B1777</f>
        <v>0</v>
      </c>
      <c r="AI1777" s="2">
        <v>1777</v>
      </c>
    </row>
    <row r="1778" spans="34:35" ht="14.25" hidden="1">
      <c r="AH1778" s="2">
        <f>+'廃棄物事業経費（歳入）'!B1778</f>
        <v>0</v>
      </c>
      <c r="AI1778" s="2">
        <v>1778</v>
      </c>
    </row>
    <row r="1779" spans="34:35" ht="14.25" hidden="1">
      <c r="AH1779" s="2">
        <f>+'廃棄物事業経費（歳入）'!B1779</f>
        <v>0</v>
      </c>
      <c r="AI1779" s="2">
        <v>1779</v>
      </c>
    </row>
    <row r="1780" spans="34:35" ht="14.25" hidden="1">
      <c r="AH1780" s="2">
        <f>+'廃棄物事業経費（歳入）'!B1780</f>
        <v>0</v>
      </c>
      <c r="AI1780" s="2">
        <v>1780</v>
      </c>
    </row>
    <row r="1781" spans="34:35" ht="14.25" hidden="1">
      <c r="AH1781" s="2">
        <f>+'廃棄物事業経費（歳入）'!B1781</f>
        <v>0</v>
      </c>
      <c r="AI1781" s="2">
        <v>1781</v>
      </c>
    </row>
    <row r="1782" spans="34:35" ht="14.25" hidden="1">
      <c r="AH1782" s="2">
        <f>+'廃棄物事業経費（歳入）'!B1782</f>
        <v>0</v>
      </c>
      <c r="AI1782" s="2">
        <v>1782</v>
      </c>
    </row>
    <row r="1783" spans="34:35" ht="14.25" hidden="1">
      <c r="AH1783" s="2">
        <f>+'廃棄物事業経費（歳入）'!B1783</f>
        <v>0</v>
      </c>
      <c r="AI1783" s="2">
        <v>1783</v>
      </c>
    </row>
    <row r="1784" spans="34:35" ht="14.25" hidden="1">
      <c r="AH1784" s="2">
        <f>+'廃棄物事業経費（歳入）'!B1784</f>
        <v>0</v>
      </c>
      <c r="AI1784" s="2">
        <v>1784</v>
      </c>
    </row>
    <row r="1785" spans="34:35" ht="14.25" hidden="1">
      <c r="AH1785" s="2">
        <f>+'廃棄物事業経費（歳入）'!B1785</f>
        <v>0</v>
      </c>
      <c r="AI1785" s="2">
        <v>1785</v>
      </c>
    </row>
    <row r="1786" spans="34:35" ht="14.25" hidden="1">
      <c r="AH1786" s="2">
        <f>+'廃棄物事業経費（歳入）'!B1786</f>
        <v>0</v>
      </c>
      <c r="AI1786" s="2">
        <v>1786</v>
      </c>
    </row>
    <row r="1787" spans="34:35" ht="14.25" hidden="1">
      <c r="AH1787" s="2">
        <f>+'廃棄物事業経費（歳入）'!B1787</f>
        <v>0</v>
      </c>
      <c r="AI1787" s="2">
        <v>1787</v>
      </c>
    </row>
    <row r="1788" spans="34:35" ht="14.25" hidden="1">
      <c r="AH1788" s="2">
        <f>+'廃棄物事業経費（歳入）'!B1788</f>
        <v>0</v>
      </c>
      <c r="AI1788" s="2">
        <v>1788</v>
      </c>
    </row>
    <row r="1789" spans="34:35" ht="14.25" hidden="1">
      <c r="AH1789" s="2">
        <f>+'廃棄物事業経費（歳入）'!B1789</f>
        <v>0</v>
      </c>
      <c r="AI1789" s="2">
        <v>1789</v>
      </c>
    </row>
    <row r="1790" spans="34:35" ht="14.25" hidden="1">
      <c r="AH1790" s="2">
        <f>+'廃棄物事業経費（歳入）'!B1790</f>
        <v>0</v>
      </c>
      <c r="AI1790" s="2">
        <v>1790</v>
      </c>
    </row>
    <row r="1791" spans="34:35" ht="14.25" hidden="1">
      <c r="AH1791" s="2">
        <f>+'廃棄物事業経費（歳入）'!B1791</f>
        <v>0</v>
      </c>
      <c r="AI1791" s="2">
        <v>1791</v>
      </c>
    </row>
    <row r="1792" spans="34:35" ht="14.25" hidden="1">
      <c r="AH1792" s="2">
        <f>+'廃棄物事業経費（歳入）'!B1792</f>
        <v>0</v>
      </c>
      <c r="AI1792" s="2">
        <v>1792</v>
      </c>
    </row>
    <row r="1793" spans="34:35" ht="14.25" hidden="1">
      <c r="AH1793" s="2">
        <f>+'廃棄物事業経費（歳入）'!B1793</f>
        <v>0</v>
      </c>
      <c r="AI1793" s="2">
        <v>1793</v>
      </c>
    </row>
    <row r="1794" spans="34:35" ht="14.25" hidden="1">
      <c r="AH1794" s="2">
        <f>+'廃棄物事業経費（歳入）'!B1794</f>
        <v>0</v>
      </c>
      <c r="AI1794" s="2">
        <v>1794</v>
      </c>
    </row>
    <row r="1795" spans="34:35" ht="14.25" hidden="1">
      <c r="AH1795" s="2">
        <f>+'廃棄物事業経費（歳入）'!B1795</f>
        <v>0</v>
      </c>
      <c r="AI1795" s="2">
        <v>1795</v>
      </c>
    </row>
    <row r="1796" spans="34:35" ht="14.25" hidden="1">
      <c r="AH1796" s="2">
        <f>+'廃棄物事業経費（歳入）'!B1796</f>
        <v>0</v>
      </c>
      <c r="AI1796" s="2">
        <v>1796</v>
      </c>
    </row>
    <row r="1797" spans="34:35" ht="14.25" hidden="1">
      <c r="AH1797" s="2">
        <f>+'廃棄物事業経費（歳入）'!B1797</f>
        <v>0</v>
      </c>
      <c r="AI1797" s="2">
        <v>1797</v>
      </c>
    </row>
    <row r="1798" spans="34:35" ht="14.25" hidden="1">
      <c r="AH1798" s="2">
        <f>+'廃棄物事業経費（歳入）'!B1798</f>
        <v>0</v>
      </c>
      <c r="AI1798" s="2">
        <v>1798</v>
      </c>
    </row>
    <row r="1799" spans="34:35" ht="14.25" hidden="1">
      <c r="AH1799" s="2">
        <f>+'廃棄物事業経費（歳入）'!B1799</f>
        <v>0</v>
      </c>
      <c r="AI1799" s="2">
        <v>1799</v>
      </c>
    </row>
    <row r="1800" spans="34:35" ht="14.25" hidden="1">
      <c r="AH1800" s="2">
        <f>+'廃棄物事業経費（歳入）'!B1800</f>
        <v>0</v>
      </c>
      <c r="AI1800" s="2">
        <v>1800</v>
      </c>
    </row>
    <row r="1801" spans="34:35" ht="14.25" hidden="1">
      <c r="AH1801" s="2">
        <f>+'廃棄物事業経費（歳入）'!B1801</f>
        <v>0</v>
      </c>
      <c r="AI1801" s="2">
        <v>1801</v>
      </c>
    </row>
    <row r="1802" spans="34:35" ht="14.25" hidden="1">
      <c r="AH1802" s="2">
        <f>+'廃棄物事業経費（歳入）'!B1802</f>
        <v>0</v>
      </c>
      <c r="AI1802" s="2">
        <v>1802</v>
      </c>
    </row>
    <row r="1803" spans="34:35" ht="14.25" hidden="1">
      <c r="AH1803" s="2">
        <f>+'廃棄物事業経費（歳入）'!B1803</f>
        <v>0</v>
      </c>
      <c r="AI1803" s="2">
        <v>1803</v>
      </c>
    </row>
    <row r="1804" spans="34:35" ht="14.25" hidden="1">
      <c r="AH1804" s="2">
        <f>+'廃棄物事業経費（歳入）'!B1804</f>
        <v>0</v>
      </c>
      <c r="AI1804" s="2">
        <v>1804</v>
      </c>
    </row>
    <row r="1805" spans="34:35" ht="14.25" hidden="1">
      <c r="AH1805" s="2">
        <f>+'廃棄物事業経費（歳入）'!B1805</f>
        <v>0</v>
      </c>
      <c r="AI1805" s="2">
        <v>1805</v>
      </c>
    </row>
    <row r="1806" spans="34:35" ht="14.25" hidden="1">
      <c r="AH1806" s="2">
        <f>+'廃棄物事業経費（歳入）'!B1806</f>
        <v>0</v>
      </c>
      <c r="AI1806" s="2">
        <v>1806</v>
      </c>
    </row>
    <row r="1807" spans="34:35" ht="14.25" hidden="1">
      <c r="AH1807" s="2">
        <f>+'廃棄物事業経費（歳入）'!B1807</f>
        <v>0</v>
      </c>
      <c r="AI1807" s="2">
        <v>1807</v>
      </c>
    </row>
    <row r="1808" spans="34:35" ht="14.25" hidden="1">
      <c r="AH1808" s="2">
        <f>+'廃棄物事業経費（歳入）'!B1808</f>
        <v>0</v>
      </c>
      <c r="AI1808" s="2">
        <v>1808</v>
      </c>
    </row>
    <row r="1809" spans="34:35" ht="14.25" hidden="1">
      <c r="AH1809" s="2">
        <f>+'廃棄物事業経費（歳入）'!B1809</f>
        <v>0</v>
      </c>
      <c r="AI1809" s="2">
        <v>1809</v>
      </c>
    </row>
    <row r="1810" spans="34:35" ht="14.25" hidden="1">
      <c r="AH1810" s="2">
        <f>+'廃棄物事業経費（歳入）'!B1810</f>
        <v>0</v>
      </c>
      <c r="AI1810" s="2">
        <v>1810</v>
      </c>
    </row>
    <row r="1811" spans="34:35" ht="14.25" hidden="1">
      <c r="AH1811" s="2">
        <f>+'廃棄物事業経費（歳入）'!B1811</f>
        <v>0</v>
      </c>
      <c r="AI1811" s="2">
        <v>1811</v>
      </c>
    </row>
    <row r="1812" spans="34:35" ht="14.25" hidden="1">
      <c r="AH1812" s="2">
        <f>+'廃棄物事業経費（歳入）'!B1812</f>
        <v>0</v>
      </c>
      <c r="AI1812" s="2">
        <v>1812</v>
      </c>
    </row>
    <row r="1813" spans="34:35" ht="14.25" hidden="1">
      <c r="AH1813" s="2">
        <f>+'廃棄物事業経費（歳入）'!B1813</f>
        <v>0</v>
      </c>
      <c r="AI1813" s="2">
        <v>1813</v>
      </c>
    </row>
    <row r="1814" spans="34:35" ht="14.25" hidden="1">
      <c r="AH1814" s="2">
        <f>+'廃棄物事業経費（歳入）'!B1814</f>
        <v>0</v>
      </c>
      <c r="AI1814" s="2">
        <v>1814</v>
      </c>
    </row>
    <row r="1815" spans="34:35" ht="14.25" hidden="1">
      <c r="AH1815" s="2">
        <f>+'廃棄物事業経費（歳入）'!B1815</f>
        <v>0</v>
      </c>
      <c r="AI1815" s="2">
        <v>1815</v>
      </c>
    </row>
    <row r="1816" spans="34:35" ht="14.25" hidden="1">
      <c r="AH1816" s="2">
        <f>+'廃棄物事業経費（歳入）'!B1816</f>
        <v>0</v>
      </c>
      <c r="AI1816" s="2">
        <v>1816</v>
      </c>
    </row>
    <row r="1817" spans="34:35" ht="14.25" hidden="1">
      <c r="AH1817" s="2">
        <f>+'廃棄物事業経費（歳入）'!B1817</f>
        <v>0</v>
      </c>
      <c r="AI1817" s="2">
        <v>1817</v>
      </c>
    </row>
    <row r="1818" spans="34:35" ht="14.25" hidden="1">
      <c r="AH1818" s="2">
        <f>+'廃棄物事業経費（歳入）'!B1818</f>
        <v>0</v>
      </c>
      <c r="AI1818" s="2">
        <v>1818</v>
      </c>
    </row>
    <row r="1819" spans="34:35" ht="14.25" hidden="1">
      <c r="AH1819" s="2">
        <f>+'廃棄物事業経費（歳入）'!B1819</f>
        <v>0</v>
      </c>
      <c r="AI1819" s="2">
        <v>1819</v>
      </c>
    </row>
    <row r="1820" spans="34:35" ht="14.25" hidden="1">
      <c r="AH1820" s="2">
        <f>+'廃棄物事業経費（歳入）'!B1820</f>
        <v>0</v>
      </c>
      <c r="AI1820" s="2">
        <v>1820</v>
      </c>
    </row>
    <row r="1821" spans="34:35" ht="14.25" hidden="1">
      <c r="AH1821" s="2">
        <f>+'廃棄物事業経費（歳入）'!B1821</f>
        <v>0</v>
      </c>
      <c r="AI1821" s="2">
        <v>1821</v>
      </c>
    </row>
    <row r="1822" spans="34:35" ht="14.25" hidden="1">
      <c r="AH1822" s="2">
        <f>+'廃棄物事業経費（歳入）'!B1822</f>
        <v>0</v>
      </c>
      <c r="AI1822" s="2">
        <v>1822</v>
      </c>
    </row>
    <row r="1823" spans="34:35" ht="14.25" hidden="1">
      <c r="AH1823" s="2">
        <f>+'廃棄物事業経費（歳入）'!B1823</f>
        <v>0</v>
      </c>
      <c r="AI1823" s="2">
        <v>1823</v>
      </c>
    </row>
    <row r="1824" spans="34:35" ht="14.25" hidden="1">
      <c r="AH1824" s="2">
        <f>+'廃棄物事業経費（歳入）'!B1824</f>
        <v>0</v>
      </c>
      <c r="AI1824" s="2">
        <v>1824</v>
      </c>
    </row>
    <row r="1825" spans="34:35" ht="14.25" hidden="1">
      <c r="AH1825" s="2">
        <f>+'廃棄物事業経費（歳入）'!B1825</f>
        <v>0</v>
      </c>
      <c r="AI1825" s="2">
        <v>1825</v>
      </c>
    </row>
    <row r="1826" spans="34:35" ht="14.25" hidden="1">
      <c r="AH1826" s="2">
        <f>+'廃棄物事業経費（歳入）'!B1826</f>
        <v>0</v>
      </c>
      <c r="AI1826" s="2">
        <v>1826</v>
      </c>
    </row>
    <row r="1827" spans="34:35" ht="14.25" hidden="1">
      <c r="AH1827" s="2">
        <f>+'廃棄物事業経費（歳入）'!B1827</f>
        <v>0</v>
      </c>
      <c r="AI1827" s="2">
        <v>1827</v>
      </c>
    </row>
    <row r="1828" spans="34:35" ht="14.25" hidden="1">
      <c r="AH1828" s="2">
        <f>+'廃棄物事業経費（歳入）'!B1828</f>
        <v>0</v>
      </c>
      <c r="AI1828" s="2">
        <v>1828</v>
      </c>
    </row>
    <row r="1829" spans="34:35" ht="14.25" hidden="1">
      <c r="AH1829" s="2">
        <f>+'廃棄物事業経費（歳入）'!B1829</f>
        <v>0</v>
      </c>
      <c r="AI1829" s="2">
        <v>1829</v>
      </c>
    </row>
    <row r="1830" spans="34:35" ht="14.25" hidden="1">
      <c r="AH1830" s="2">
        <f>+'廃棄物事業経費（歳入）'!B1830</f>
        <v>0</v>
      </c>
      <c r="AI1830" s="2">
        <v>1830</v>
      </c>
    </row>
    <row r="1831" spans="34:35" ht="14.25" hidden="1">
      <c r="AH1831" s="2">
        <f>+'廃棄物事業経費（歳入）'!B1831</f>
        <v>0</v>
      </c>
      <c r="AI1831" s="2">
        <v>1831</v>
      </c>
    </row>
    <row r="1832" spans="34:35" ht="14.25" hidden="1">
      <c r="AH1832" s="2">
        <f>+'廃棄物事業経費（歳入）'!B1832</f>
        <v>0</v>
      </c>
      <c r="AI1832" s="2">
        <v>1832</v>
      </c>
    </row>
    <row r="1833" spans="34:35" ht="14.25" hidden="1">
      <c r="AH1833" s="2">
        <f>+'廃棄物事業経費（歳入）'!B1833</f>
        <v>0</v>
      </c>
      <c r="AI1833" s="2">
        <v>1833</v>
      </c>
    </row>
    <row r="1834" spans="34:35" ht="14.25" hidden="1">
      <c r="AH1834" s="2">
        <f>+'廃棄物事業経費（歳入）'!B1834</f>
        <v>0</v>
      </c>
      <c r="AI1834" s="2">
        <v>1834</v>
      </c>
    </row>
    <row r="1835" spans="34:35" ht="14.25" hidden="1">
      <c r="AH1835" s="2">
        <f>+'廃棄物事業経費（歳入）'!B1835</f>
        <v>0</v>
      </c>
      <c r="AI1835" s="2">
        <v>1835</v>
      </c>
    </row>
    <row r="1836" spans="34:35" ht="14.25" hidden="1">
      <c r="AH1836" s="2">
        <f>+'廃棄物事業経費（歳入）'!B1836</f>
        <v>0</v>
      </c>
      <c r="AI1836" s="2">
        <v>1836</v>
      </c>
    </row>
    <row r="1837" spans="34:35" ht="14.25" hidden="1">
      <c r="AH1837" s="2">
        <f>+'廃棄物事業経費（歳入）'!B1837</f>
        <v>0</v>
      </c>
      <c r="AI1837" s="2">
        <v>1837</v>
      </c>
    </row>
    <row r="1838" spans="34:35" ht="14.25" hidden="1">
      <c r="AH1838" s="2">
        <f>+'廃棄物事業経費（歳入）'!B1838</f>
        <v>0</v>
      </c>
      <c r="AI1838" s="2">
        <v>1838</v>
      </c>
    </row>
    <row r="1839" spans="34:35" ht="14.25" hidden="1">
      <c r="AH1839" s="2">
        <f>+'廃棄物事業経費（歳入）'!B1839</f>
        <v>0</v>
      </c>
      <c r="AI1839" s="2">
        <v>1839</v>
      </c>
    </row>
    <row r="1840" spans="34:35" ht="14.25" hidden="1">
      <c r="AH1840" s="2">
        <f>+'廃棄物事業経費（歳入）'!B1840</f>
        <v>0</v>
      </c>
      <c r="AI1840" s="2">
        <v>1840</v>
      </c>
    </row>
    <row r="1841" spans="34:35" ht="14.25" hidden="1">
      <c r="AH1841" s="2">
        <f>+'廃棄物事業経費（歳入）'!B1841</f>
        <v>0</v>
      </c>
      <c r="AI1841" s="2">
        <v>1841</v>
      </c>
    </row>
    <row r="1842" spans="34:35" ht="14.25" hidden="1">
      <c r="AH1842" s="2">
        <f>+'廃棄物事業経費（歳入）'!B1842</f>
        <v>0</v>
      </c>
      <c r="AI1842" s="2">
        <v>1842</v>
      </c>
    </row>
    <row r="1843" spans="34:35" ht="14.25" hidden="1">
      <c r="AH1843" s="2">
        <f>+'廃棄物事業経費（歳入）'!B1843</f>
        <v>0</v>
      </c>
      <c r="AI1843" s="2">
        <v>1843</v>
      </c>
    </row>
    <row r="1844" spans="34:35" ht="14.25" hidden="1">
      <c r="AH1844" s="2">
        <f>+'廃棄物事業経費（歳入）'!B1844</f>
        <v>0</v>
      </c>
      <c r="AI1844" s="2">
        <v>1844</v>
      </c>
    </row>
    <row r="1845" spans="34:35" ht="14.25" hidden="1">
      <c r="AH1845" s="2">
        <f>+'廃棄物事業経費（歳入）'!B1845</f>
        <v>0</v>
      </c>
      <c r="AI1845" s="2">
        <v>1845</v>
      </c>
    </row>
    <row r="1846" spans="34:35" ht="14.25" hidden="1">
      <c r="AH1846" s="2">
        <f>+'廃棄物事業経費（歳入）'!B1846</f>
        <v>0</v>
      </c>
      <c r="AI1846" s="2">
        <v>1846</v>
      </c>
    </row>
    <row r="1847" spans="34:35" ht="14.25" hidden="1">
      <c r="AH1847" s="2">
        <f>+'廃棄物事業経費（歳入）'!B1847</f>
        <v>0</v>
      </c>
      <c r="AI1847" s="2">
        <v>1847</v>
      </c>
    </row>
    <row r="1848" spans="34:35" ht="14.25" hidden="1">
      <c r="AH1848" s="2">
        <f>+'廃棄物事業経費（歳入）'!B1848</f>
        <v>0</v>
      </c>
      <c r="AI1848" s="2">
        <v>1848</v>
      </c>
    </row>
    <row r="1849" spans="34:35" ht="14.25" hidden="1">
      <c r="AH1849" s="2">
        <f>+'廃棄物事業経費（歳入）'!B1849</f>
        <v>0</v>
      </c>
      <c r="AI1849" s="2">
        <v>1849</v>
      </c>
    </row>
    <row r="1850" spans="34:35" ht="14.25" hidden="1">
      <c r="AH1850" s="2">
        <f>+'廃棄物事業経費（歳入）'!B1850</f>
        <v>0</v>
      </c>
      <c r="AI1850" s="2">
        <v>1850</v>
      </c>
    </row>
    <row r="1851" spans="34:35" ht="14.25" hidden="1">
      <c r="AH1851" s="2">
        <f>+'廃棄物事業経費（歳入）'!B1851</f>
        <v>0</v>
      </c>
      <c r="AI1851" s="2">
        <v>1851</v>
      </c>
    </row>
    <row r="1852" spans="34:35" ht="14.25" hidden="1">
      <c r="AH1852" s="2">
        <f>+'廃棄物事業経費（歳入）'!B1852</f>
        <v>0</v>
      </c>
      <c r="AI1852" s="2">
        <v>1852</v>
      </c>
    </row>
    <row r="1853" spans="34:35" ht="14.25" hidden="1">
      <c r="AH1853" s="2">
        <f>+'廃棄物事業経費（歳入）'!B1853</f>
        <v>0</v>
      </c>
      <c r="AI1853" s="2">
        <v>1853</v>
      </c>
    </row>
    <row r="1854" spans="34:35" ht="14.25" hidden="1">
      <c r="AH1854" s="2">
        <f>+'廃棄物事業経費（歳入）'!B1854</f>
        <v>0</v>
      </c>
      <c r="AI1854" s="2">
        <v>1854</v>
      </c>
    </row>
    <row r="1855" spans="34:35" ht="14.25" hidden="1">
      <c r="AH1855" s="2">
        <f>+'廃棄物事業経費（歳入）'!B1855</f>
        <v>0</v>
      </c>
      <c r="AI1855" s="2">
        <v>1855</v>
      </c>
    </row>
    <row r="1856" spans="34:35" ht="14.25" hidden="1">
      <c r="AH1856" s="2">
        <f>+'廃棄物事業経費（歳入）'!B1856</f>
        <v>0</v>
      </c>
      <c r="AI1856" s="2">
        <v>1856</v>
      </c>
    </row>
    <row r="1857" spans="34:35" ht="14.25" hidden="1">
      <c r="AH1857" s="2">
        <f>+'廃棄物事業経費（歳入）'!B1857</f>
        <v>0</v>
      </c>
      <c r="AI1857" s="2">
        <v>1857</v>
      </c>
    </row>
    <row r="1858" spans="34:35" ht="14.25" hidden="1">
      <c r="AH1858" s="2">
        <f>+'廃棄物事業経費（歳入）'!B1858</f>
        <v>0</v>
      </c>
      <c r="AI1858" s="2">
        <v>1858</v>
      </c>
    </row>
    <row r="1859" spans="34:35" ht="14.25" hidden="1">
      <c r="AH1859" s="2">
        <f>+'廃棄物事業経費（歳入）'!B1859</f>
        <v>0</v>
      </c>
      <c r="AI1859" s="2">
        <v>1859</v>
      </c>
    </row>
    <row r="1860" spans="34:35" ht="14.25" hidden="1">
      <c r="AH1860" s="2">
        <f>+'廃棄物事業経費（歳入）'!B1860</f>
        <v>0</v>
      </c>
      <c r="AI1860" s="2">
        <v>1860</v>
      </c>
    </row>
    <row r="1861" spans="34:35" ht="14.25" hidden="1">
      <c r="AH1861" s="2">
        <f>+'廃棄物事業経費（歳入）'!B1861</f>
        <v>0</v>
      </c>
      <c r="AI1861" s="2">
        <v>1861</v>
      </c>
    </row>
    <row r="1862" spans="34:35" ht="14.25" hidden="1">
      <c r="AH1862" s="2">
        <f>+'廃棄物事業経費（歳入）'!B1862</f>
        <v>0</v>
      </c>
      <c r="AI1862" s="2">
        <v>1862</v>
      </c>
    </row>
    <row r="1863" spans="34:35" ht="14.25" hidden="1">
      <c r="AH1863" s="2">
        <f>+'廃棄物事業経費（歳入）'!B1863</f>
        <v>0</v>
      </c>
      <c r="AI1863" s="2">
        <v>1863</v>
      </c>
    </row>
    <row r="1864" spans="34:35" ht="14.25" hidden="1">
      <c r="AH1864" s="2">
        <f>+'廃棄物事業経費（歳入）'!B1864</f>
        <v>0</v>
      </c>
      <c r="AI1864" s="2">
        <v>1864</v>
      </c>
    </row>
    <row r="1865" spans="34:35" ht="14.25" hidden="1">
      <c r="AH1865" s="2">
        <f>+'廃棄物事業経費（歳入）'!B1865</f>
        <v>0</v>
      </c>
      <c r="AI1865" s="2">
        <v>1865</v>
      </c>
    </row>
    <row r="1866" spans="34:35" ht="14.25" hidden="1">
      <c r="AH1866" s="2">
        <f>+'廃棄物事業経費（歳入）'!B1866</f>
        <v>0</v>
      </c>
      <c r="AI1866" s="2">
        <v>1866</v>
      </c>
    </row>
    <row r="1867" spans="34:35" ht="14.25" hidden="1">
      <c r="AH1867" s="2">
        <f>+'廃棄物事業経費（歳入）'!B1867</f>
        <v>0</v>
      </c>
      <c r="AI1867" s="2">
        <v>1867</v>
      </c>
    </row>
    <row r="1868" spans="34:35" ht="14.25" hidden="1">
      <c r="AH1868" s="2">
        <f>+'廃棄物事業経費（歳入）'!B1868</f>
        <v>0</v>
      </c>
      <c r="AI1868" s="2">
        <v>1868</v>
      </c>
    </row>
    <row r="1869" spans="34:35" ht="14.25" hidden="1">
      <c r="AH1869" s="2">
        <f>+'廃棄物事業経費（歳入）'!B1869</f>
        <v>0</v>
      </c>
      <c r="AI1869" s="2">
        <v>1869</v>
      </c>
    </row>
    <row r="1870" spans="34:35" ht="14.25" hidden="1">
      <c r="AH1870" s="2">
        <f>+'廃棄物事業経費（歳入）'!B1870</f>
        <v>0</v>
      </c>
      <c r="AI1870" s="2">
        <v>1870</v>
      </c>
    </row>
    <row r="1871" spans="34:35" ht="14.25" hidden="1">
      <c r="AH1871" s="2">
        <f>+'廃棄物事業経費（歳入）'!B1871</f>
        <v>0</v>
      </c>
      <c r="AI1871" s="2">
        <v>1871</v>
      </c>
    </row>
    <row r="1872" spans="34:35" ht="14.25" hidden="1">
      <c r="AH1872" s="2">
        <f>+'廃棄物事業経費（歳入）'!B1872</f>
        <v>0</v>
      </c>
      <c r="AI1872" s="2">
        <v>1872</v>
      </c>
    </row>
    <row r="1873" spans="34:35" ht="14.25" hidden="1">
      <c r="AH1873" s="2">
        <f>+'廃棄物事業経費（歳入）'!B1873</f>
        <v>0</v>
      </c>
      <c r="AI1873" s="2">
        <v>1873</v>
      </c>
    </row>
    <row r="1874" spans="34:35" ht="14.25" hidden="1">
      <c r="AH1874" s="2">
        <f>+'廃棄物事業経費（歳入）'!B1874</f>
        <v>0</v>
      </c>
      <c r="AI1874" s="2">
        <v>1874</v>
      </c>
    </row>
    <row r="1875" spans="34:35" ht="14.25" hidden="1">
      <c r="AH1875" s="2">
        <f>+'廃棄物事業経費（歳入）'!B1875</f>
        <v>0</v>
      </c>
      <c r="AI1875" s="2">
        <v>1875</v>
      </c>
    </row>
    <row r="1876" spans="34:35" ht="14.25" hidden="1">
      <c r="AH1876" s="2">
        <f>+'廃棄物事業経費（歳入）'!B1876</f>
        <v>0</v>
      </c>
      <c r="AI1876" s="2">
        <v>1876</v>
      </c>
    </row>
    <row r="1877" spans="34:35" ht="14.25" hidden="1">
      <c r="AH1877" s="2">
        <f>+'廃棄物事業経費（歳入）'!B1877</f>
        <v>0</v>
      </c>
      <c r="AI1877" s="2">
        <v>1877</v>
      </c>
    </row>
    <row r="1878" spans="34:35" ht="14.25" hidden="1">
      <c r="AH1878" s="2">
        <f>+'廃棄物事業経費（歳入）'!B1878</f>
        <v>0</v>
      </c>
      <c r="AI1878" s="2">
        <v>1878</v>
      </c>
    </row>
    <row r="1879" spans="34:35" ht="14.25" hidden="1">
      <c r="AH1879" s="2">
        <f>+'廃棄物事業経費（歳入）'!B1879</f>
        <v>0</v>
      </c>
      <c r="AI1879" s="2">
        <v>1879</v>
      </c>
    </row>
    <row r="1880" spans="34:35" ht="14.25" hidden="1">
      <c r="AH1880" s="2">
        <f>+'廃棄物事業経費（歳入）'!B1880</f>
        <v>0</v>
      </c>
      <c r="AI1880" s="2">
        <v>1880</v>
      </c>
    </row>
    <row r="1881" spans="34:35" ht="14.25" hidden="1">
      <c r="AH1881" s="2">
        <f>+'廃棄物事業経費（歳入）'!B1881</f>
        <v>0</v>
      </c>
      <c r="AI1881" s="2">
        <v>1881</v>
      </c>
    </row>
    <row r="1882" spans="34:35" ht="14.25" hidden="1">
      <c r="AH1882" s="2">
        <f>+'廃棄物事業経費（歳入）'!B1882</f>
        <v>0</v>
      </c>
      <c r="AI1882" s="2">
        <v>1882</v>
      </c>
    </row>
    <row r="1883" spans="34:35" ht="14.25" hidden="1">
      <c r="AH1883" s="2">
        <f>+'廃棄物事業経費（歳入）'!B1883</f>
        <v>0</v>
      </c>
      <c r="AI1883" s="2">
        <v>1883</v>
      </c>
    </row>
    <row r="1884" spans="34:35" ht="14.25" hidden="1">
      <c r="AH1884" s="2">
        <f>+'廃棄物事業経費（歳入）'!B1884</f>
        <v>0</v>
      </c>
      <c r="AI1884" s="2">
        <v>1884</v>
      </c>
    </row>
    <row r="1885" spans="34:35" ht="14.25" hidden="1">
      <c r="AH1885" s="2">
        <f>+'廃棄物事業経費（歳入）'!B1885</f>
        <v>0</v>
      </c>
      <c r="AI1885" s="2">
        <v>1885</v>
      </c>
    </row>
    <row r="1886" spans="34:35" ht="14.25" hidden="1">
      <c r="AH1886" s="2">
        <f>+'廃棄物事業経費（歳入）'!B1886</f>
        <v>0</v>
      </c>
      <c r="AI1886" s="2">
        <v>1886</v>
      </c>
    </row>
    <row r="1887" spans="34:35" ht="14.25" hidden="1">
      <c r="AH1887" s="2">
        <f>+'廃棄物事業経費（歳入）'!B1887</f>
        <v>0</v>
      </c>
      <c r="AI1887" s="2">
        <v>1887</v>
      </c>
    </row>
    <row r="1888" spans="34:35" ht="14.25" hidden="1">
      <c r="AH1888" s="2">
        <f>+'廃棄物事業経費（歳入）'!B1888</f>
        <v>0</v>
      </c>
      <c r="AI1888" s="2">
        <v>1888</v>
      </c>
    </row>
    <row r="1889" spans="34:35" ht="14.25" hidden="1">
      <c r="AH1889" s="2">
        <f>+'廃棄物事業経費（歳入）'!B1889</f>
        <v>0</v>
      </c>
      <c r="AI1889" s="2">
        <v>1889</v>
      </c>
    </row>
    <row r="1890" spans="34:35" ht="14.25" hidden="1">
      <c r="AH1890" s="2">
        <f>+'廃棄物事業経費（歳入）'!B1890</f>
        <v>0</v>
      </c>
      <c r="AI1890" s="2">
        <v>1890</v>
      </c>
    </row>
    <row r="1891" spans="34:35" ht="14.25" hidden="1">
      <c r="AH1891" s="2">
        <f>+'廃棄物事業経費（歳入）'!B1891</f>
        <v>0</v>
      </c>
      <c r="AI1891" s="2">
        <v>1891</v>
      </c>
    </row>
    <row r="1892" spans="34:35" ht="14.25" hidden="1">
      <c r="AH1892" s="2">
        <f>+'廃棄物事業経費（歳入）'!B1892</f>
        <v>0</v>
      </c>
      <c r="AI1892" s="2">
        <v>1892</v>
      </c>
    </row>
    <row r="1893" spans="34:35" ht="14.25" hidden="1">
      <c r="AH1893" s="2">
        <f>+'廃棄物事業経費（歳入）'!B1893</f>
        <v>0</v>
      </c>
      <c r="AI1893" s="2">
        <v>1893</v>
      </c>
    </row>
    <row r="1894" spans="34:35" ht="14.25" hidden="1">
      <c r="AH1894" s="2">
        <f>+'廃棄物事業経費（歳入）'!B1894</f>
        <v>0</v>
      </c>
      <c r="AI1894" s="2">
        <v>1894</v>
      </c>
    </row>
    <row r="1895" spans="34:35" ht="14.25" hidden="1">
      <c r="AH1895" s="2">
        <f>+'廃棄物事業経費（歳入）'!B1895</f>
        <v>0</v>
      </c>
      <c r="AI1895" s="2">
        <v>1895</v>
      </c>
    </row>
    <row r="1896" spans="34:35" ht="14.25" hidden="1">
      <c r="AH1896" s="2">
        <f>+'廃棄物事業経費（歳入）'!B1896</f>
        <v>0</v>
      </c>
      <c r="AI1896" s="2">
        <v>1896</v>
      </c>
    </row>
    <row r="1897" spans="34:35" ht="14.25" hidden="1">
      <c r="AH1897" s="2">
        <f>+'廃棄物事業経費（歳入）'!B1897</f>
        <v>0</v>
      </c>
      <c r="AI1897" s="2">
        <v>1897</v>
      </c>
    </row>
    <row r="1898" spans="34:35" ht="14.25" hidden="1">
      <c r="AH1898" s="2">
        <f>+'廃棄物事業経費（歳入）'!B1898</f>
        <v>0</v>
      </c>
      <c r="AI1898" s="2">
        <v>1898</v>
      </c>
    </row>
    <row r="1899" spans="34:35" ht="14.25" hidden="1">
      <c r="AH1899" s="2">
        <f>+'廃棄物事業経費（歳入）'!B1899</f>
        <v>0</v>
      </c>
      <c r="AI1899" s="2">
        <v>1899</v>
      </c>
    </row>
    <row r="1900" spans="34:35" ht="14.25" hidden="1">
      <c r="AH1900" s="2">
        <f>+'廃棄物事業経費（歳入）'!B1900</f>
        <v>0</v>
      </c>
      <c r="AI1900" s="2">
        <v>1900</v>
      </c>
    </row>
    <row r="1901" spans="34:35" ht="14.25" hidden="1">
      <c r="AH1901" s="2">
        <f>+'廃棄物事業経費（歳入）'!B1901</f>
        <v>0</v>
      </c>
      <c r="AI1901" s="2">
        <v>1901</v>
      </c>
    </row>
    <row r="1902" spans="34:35" ht="14.25" hidden="1">
      <c r="AH1902" s="2">
        <f>+'廃棄物事業経費（歳入）'!B1902</f>
        <v>0</v>
      </c>
      <c r="AI1902" s="2">
        <v>1902</v>
      </c>
    </row>
    <row r="1903" spans="34:35" ht="14.25" hidden="1">
      <c r="AH1903" s="2">
        <f>+'廃棄物事業経費（歳入）'!B1903</f>
        <v>0</v>
      </c>
      <c r="AI1903" s="2">
        <v>1903</v>
      </c>
    </row>
    <row r="1904" spans="34:35" ht="14.25" hidden="1">
      <c r="AH1904" s="2">
        <f>+'廃棄物事業経費（歳入）'!B1904</f>
        <v>0</v>
      </c>
      <c r="AI1904" s="2">
        <v>1904</v>
      </c>
    </row>
    <row r="1905" spans="34:35" ht="14.25" hidden="1">
      <c r="AH1905" s="2">
        <f>+'廃棄物事業経費（歳入）'!B1905</f>
        <v>0</v>
      </c>
      <c r="AI1905" s="2">
        <v>1905</v>
      </c>
    </row>
    <row r="1906" spans="34:35" ht="14.25" hidden="1">
      <c r="AH1906" s="2">
        <f>+'廃棄物事業経費（歳入）'!B1906</f>
        <v>0</v>
      </c>
      <c r="AI1906" s="2">
        <v>1906</v>
      </c>
    </row>
    <row r="1907" spans="34:35" ht="14.25" hidden="1">
      <c r="AH1907" s="2">
        <f>+'廃棄物事業経費（歳入）'!B1907</f>
        <v>0</v>
      </c>
      <c r="AI1907" s="2">
        <v>1907</v>
      </c>
    </row>
    <row r="1908" spans="34:35" ht="14.25" hidden="1">
      <c r="AH1908" s="2">
        <f>+'廃棄物事業経費（歳入）'!B1908</f>
        <v>0</v>
      </c>
      <c r="AI1908" s="2">
        <v>1908</v>
      </c>
    </row>
    <row r="1909" spans="34:35" ht="14.25" hidden="1">
      <c r="AH1909" s="2">
        <f>+'廃棄物事業経費（歳入）'!B1909</f>
        <v>0</v>
      </c>
      <c r="AI1909" s="2">
        <v>1909</v>
      </c>
    </row>
    <row r="1910" spans="34:35" ht="14.25" hidden="1">
      <c r="AH1910" s="2">
        <f>+'廃棄物事業経費（歳入）'!B1910</f>
        <v>0</v>
      </c>
      <c r="AI1910" s="2">
        <v>1910</v>
      </c>
    </row>
    <row r="1911" spans="34:35" ht="14.25" hidden="1">
      <c r="AH1911" s="2">
        <f>+'廃棄物事業経費（歳入）'!B1911</f>
        <v>0</v>
      </c>
      <c r="AI1911" s="2">
        <v>1911</v>
      </c>
    </row>
    <row r="1912" spans="34:35" ht="14.25" hidden="1">
      <c r="AH1912" s="2">
        <f>+'廃棄物事業経費（歳入）'!B1912</f>
        <v>0</v>
      </c>
      <c r="AI1912" s="2">
        <v>1912</v>
      </c>
    </row>
    <row r="1913" spans="34:35" ht="14.25" hidden="1">
      <c r="AH1913" s="2">
        <f>+'廃棄物事業経費（歳入）'!B1913</f>
        <v>0</v>
      </c>
      <c r="AI1913" s="2">
        <v>1913</v>
      </c>
    </row>
    <row r="1914" spans="34:35" ht="14.25" hidden="1">
      <c r="AH1914" s="2">
        <f>+'廃棄物事業経費（歳入）'!B1914</f>
        <v>0</v>
      </c>
      <c r="AI1914" s="2">
        <v>1914</v>
      </c>
    </row>
    <row r="1915" spans="34:35" ht="14.25" hidden="1">
      <c r="AH1915" s="2">
        <f>+'廃棄物事業経費（歳入）'!B1915</f>
        <v>0</v>
      </c>
      <c r="AI1915" s="2">
        <v>1915</v>
      </c>
    </row>
    <row r="1916" spans="34:35" ht="14.25" hidden="1">
      <c r="AH1916" s="2">
        <f>+'廃棄物事業経費（歳入）'!B1916</f>
        <v>0</v>
      </c>
      <c r="AI1916" s="2">
        <v>1916</v>
      </c>
    </row>
    <row r="1917" spans="34:35" ht="14.25" hidden="1">
      <c r="AH1917" s="2">
        <f>+'廃棄物事業経費（歳入）'!B1917</f>
        <v>0</v>
      </c>
      <c r="AI1917" s="2">
        <v>1917</v>
      </c>
    </row>
    <row r="1918" spans="34:35" ht="14.25" hidden="1">
      <c r="AH1918" s="2">
        <f>+'廃棄物事業経費（歳入）'!B1918</f>
        <v>0</v>
      </c>
      <c r="AI1918" s="2">
        <v>1918</v>
      </c>
    </row>
    <row r="1919" spans="34:35" ht="14.25" hidden="1">
      <c r="AH1919" s="2">
        <f>+'廃棄物事業経費（歳入）'!B1919</f>
        <v>0</v>
      </c>
      <c r="AI1919" s="2">
        <v>1919</v>
      </c>
    </row>
    <row r="1920" spans="34:35" ht="14.25" hidden="1">
      <c r="AH1920" s="2">
        <f>+'廃棄物事業経費（歳入）'!B1920</f>
        <v>0</v>
      </c>
      <c r="AI1920" s="2">
        <v>1920</v>
      </c>
    </row>
    <row r="1921" spans="34:35" ht="14.25" hidden="1">
      <c r="AH1921" s="2">
        <f>+'廃棄物事業経費（歳入）'!B1921</f>
        <v>0</v>
      </c>
      <c r="AI1921" s="2">
        <v>1921</v>
      </c>
    </row>
    <row r="1922" spans="34:35" ht="14.25" hidden="1">
      <c r="AH1922" s="2">
        <f>+'廃棄物事業経費（歳入）'!B1922</f>
        <v>0</v>
      </c>
      <c r="AI1922" s="2">
        <v>1922</v>
      </c>
    </row>
    <row r="1923" spans="34:35" ht="14.25" hidden="1">
      <c r="AH1923" s="2">
        <f>+'廃棄物事業経費（歳入）'!B1923</f>
        <v>0</v>
      </c>
      <c r="AI1923" s="2">
        <v>1923</v>
      </c>
    </row>
    <row r="1924" spans="34:35" ht="14.25" hidden="1">
      <c r="AH1924" s="2">
        <f>+'廃棄物事業経費（歳入）'!B1924</f>
        <v>0</v>
      </c>
      <c r="AI1924" s="2">
        <v>1924</v>
      </c>
    </row>
    <row r="1925" spans="34:35" ht="14.25" hidden="1">
      <c r="AH1925" s="2">
        <f>+'廃棄物事業経費（歳入）'!B1925</f>
        <v>0</v>
      </c>
      <c r="AI1925" s="2">
        <v>1925</v>
      </c>
    </row>
    <row r="1926" spans="34:35" ht="14.25" hidden="1">
      <c r="AH1926" s="2">
        <f>+'廃棄物事業経費（歳入）'!B1926</f>
        <v>0</v>
      </c>
      <c r="AI1926" s="2">
        <v>1926</v>
      </c>
    </row>
    <row r="1927" spans="34:35" ht="14.25" hidden="1">
      <c r="AH1927" s="2">
        <f>+'廃棄物事業経費（歳入）'!B1927</f>
        <v>0</v>
      </c>
      <c r="AI1927" s="2">
        <v>1927</v>
      </c>
    </row>
    <row r="1928" spans="34:35" ht="14.25" hidden="1">
      <c r="AH1928" s="2">
        <f>+'廃棄物事業経費（歳入）'!B1928</f>
        <v>0</v>
      </c>
      <c r="AI1928" s="2">
        <v>1928</v>
      </c>
    </row>
    <row r="1929" spans="34:35" ht="14.25" hidden="1">
      <c r="AH1929" s="2">
        <f>+'廃棄物事業経費（歳入）'!B1929</f>
        <v>0</v>
      </c>
      <c r="AI1929" s="2">
        <v>1929</v>
      </c>
    </row>
    <row r="1930" spans="34:35" ht="14.25" hidden="1">
      <c r="AH1930" s="2">
        <f>+'廃棄物事業経費（歳入）'!B1930</f>
        <v>0</v>
      </c>
      <c r="AI1930" s="2">
        <v>1930</v>
      </c>
    </row>
    <row r="1931" spans="34:35" ht="14.25" hidden="1">
      <c r="AH1931" s="2">
        <f>+'廃棄物事業経費（歳入）'!B1931</f>
        <v>0</v>
      </c>
      <c r="AI1931" s="2">
        <v>1931</v>
      </c>
    </row>
    <row r="1932" spans="34:35" ht="14.25" hidden="1">
      <c r="AH1932" s="2">
        <f>+'廃棄物事業経費（歳入）'!B1932</f>
        <v>0</v>
      </c>
      <c r="AI1932" s="2">
        <v>1932</v>
      </c>
    </row>
    <row r="1933" spans="34:35" ht="14.25" hidden="1">
      <c r="AH1933" s="2">
        <f>+'廃棄物事業経費（歳入）'!B1933</f>
        <v>0</v>
      </c>
      <c r="AI1933" s="2">
        <v>1933</v>
      </c>
    </row>
    <row r="1934" spans="34:35" ht="14.25" hidden="1">
      <c r="AH1934" s="2">
        <f>+'廃棄物事業経費（歳入）'!B1934</f>
        <v>0</v>
      </c>
      <c r="AI1934" s="2">
        <v>1934</v>
      </c>
    </row>
    <row r="1935" spans="34:35" ht="14.25" hidden="1">
      <c r="AH1935" s="2">
        <f>+'廃棄物事業経費（歳入）'!B1935</f>
        <v>0</v>
      </c>
      <c r="AI1935" s="2">
        <v>1935</v>
      </c>
    </row>
    <row r="1936" spans="34:35" ht="14.25" hidden="1">
      <c r="AH1936" s="2">
        <f>+'廃棄物事業経費（歳入）'!B1936</f>
        <v>0</v>
      </c>
      <c r="AI1936" s="2">
        <v>1936</v>
      </c>
    </row>
    <row r="1937" spans="34:35" ht="14.25" hidden="1">
      <c r="AH1937" s="2">
        <f>+'廃棄物事業経費（歳入）'!B1937</f>
        <v>0</v>
      </c>
      <c r="AI1937" s="2">
        <v>1937</v>
      </c>
    </row>
    <row r="1938" spans="34:35" ht="14.25" hidden="1">
      <c r="AH1938" s="2">
        <f>+'廃棄物事業経費（歳入）'!B1938</f>
        <v>0</v>
      </c>
      <c r="AI1938" s="2">
        <v>1938</v>
      </c>
    </row>
    <row r="1939" spans="34:35" ht="14.25" hidden="1">
      <c r="AH1939" s="2">
        <f>+'廃棄物事業経費（歳入）'!B1939</f>
        <v>0</v>
      </c>
      <c r="AI1939" s="2">
        <v>1939</v>
      </c>
    </row>
    <row r="1940" spans="34:35" ht="14.25" hidden="1">
      <c r="AH1940" s="2">
        <f>+'廃棄物事業経費（歳入）'!B1940</f>
        <v>0</v>
      </c>
      <c r="AI1940" s="2">
        <v>1940</v>
      </c>
    </row>
    <row r="1941" spans="34:35" ht="14.25" hidden="1">
      <c r="AH1941" s="2">
        <f>+'廃棄物事業経費（歳入）'!B1941</f>
        <v>0</v>
      </c>
      <c r="AI1941" s="2">
        <v>1941</v>
      </c>
    </row>
    <row r="1942" spans="34:35" ht="14.25" hidden="1">
      <c r="AH1942" s="2">
        <f>+'廃棄物事業経費（歳入）'!B1942</f>
        <v>0</v>
      </c>
      <c r="AI1942" s="2">
        <v>1942</v>
      </c>
    </row>
    <row r="1943" spans="34:35" ht="14.25" hidden="1">
      <c r="AH1943" s="2">
        <f>+'廃棄物事業経費（歳入）'!B1943</f>
        <v>0</v>
      </c>
      <c r="AI1943" s="2">
        <v>1943</v>
      </c>
    </row>
    <row r="1944" spans="34:35" ht="14.25" hidden="1">
      <c r="AH1944" s="2">
        <f>+'廃棄物事業経費（歳入）'!B1944</f>
        <v>0</v>
      </c>
      <c r="AI1944" s="2">
        <v>1944</v>
      </c>
    </row>
    <row r="1945" spans="34:35" ht="14.25" hidden="1">
      <c r="AH1945" s="2">
        <f>+'廃棄物事業経費（歳入）'!B1945</f>
        <v>0</v>
      </c>
      <c r="AI1945" s="2">
        <v>1945</v>
      </c>
    </row>
    <row r="1946" spans="34:35" ht="14.25" hidden="1">
      <c r="AH1946" s="2">
        <f>+'廃棄物事業経費（歳入）'!B1946</f>
        <v>0</v>
      </c>
      <c r="AI1946" s="2">
        <v>1946</v>
      </c>
    </row>
    <row r="1947" spans="34:35" ht="14.25" hidden="1">
      <c r="AH1947" s="2">
        <f>+'廃棄物事業経費（歳入）'!B1947</f>
        <v>0</v>
      </c>
      <c r="AI1947" s="2">
        <v>1947</v>
      </c>
    </row>
    <row r="1948" spans="34:35" ht="14.25" hidden="1">
      <c r="AH1948" s="2">
        <f>+'廃棄物事業経費（歳入）'!B1948</f>
        <v>0</v>
      </c>
      <c r="AI1948" s="2">
        <v>1948</v>
      </c>
    </row>
    <row r="1949" spans="34:35" ht="14.25" hidden="1">
      <c r="AH1949" s="2">
        <f>+'廃棄物事業経費（歳入）'!B1949</f>
        <v>0</v>
      </c>
      <c r="AI1949" s="2">
        <v>1949</v>
      </c>
    </row>
    <row r="1950" spans="34:35" ht="14.25" hidden="1">
      <c r="AH1950" s="2">
        <f>+'廃棄物事業経費（歳入）'!B1950</f>
        <v>0</v>
      </c>
      <c r="AI1950" s="2">
        <v>1950</v>
      </c>
    </row>
    <row r="1951" spans="34:35" ht="14.25" hidden="1">
      <c r="AH1951" s="2">
        <f>+'廃棄物事業経費（歳入）'!B1951</f>
        <v>0</v>
      </c>
      <c r="AI1951" s="2">
        <v>1951</v>
      </c>
    </row>
    <row r="1952" spans="34:35" ht="14.25" hidden="1">
      <c r="AH1952" s="2">
        <f>+'廃棄物事業経費（歳入）'!B1952</f>
        <v>0</v>
      </c>
      <c r="AI1952" s="2">
        <v>1952</v>
      </c>
    </row>
    <row r="1953" spans="34:35" ht="14.25" hidden="1">
      <c r="AH1953" s="2">
        <f>+'廃棄物事業経費（歳入）'!B1953</f>
        <v>0</v>
      </c>
      <c r="AI1953" s="2">
        <v>1953</v>
      </c>
    </row>
    <row r="1954" spans="34:35" ht="14.25" hidden="1">
      <c r="AH1954" s="2">
        <f>+'廃棄物事業経費（歳入）'!B1954</f>
        <v>0</v>
      </c>
      <c r="AI1954" s="2">
        <v>1954</v>
      </c>
    </row>
    <row r="1955" spans="34:35" ht="14.25" hidden="1">
      <c r="AH1955" s="2">
        <f>+'廃棄物事業経費（歳入）'!B1955</f>
        <v>0</v>
      </c>
      <c r="AI1955" s="2">
        <v>1955</v>
      </c>
    </row>
    <row r="1956" spans="34:35" ht="14.25" hidden="1">
      <c r="AH1956" s="2">
        <f>+'廃棄物事業経費（歳入）'!B1956</f>
        <v>0</v>
      </c>
      <c r="AI1956" s="2">
        <v>1956</v>
      </c>
    </row>
    <row r="1957" spans="34:35" ht="14.25" hidden="1">
      <c r="AH1957" s="2">
        <f>+'廃棄物事業経費（歳入）'!B1957</f>
        <v>0</v>
      </c>
      <c r="AI1957" s="2">
        <v>1957</v>
      </c>
    </row>
    <row r="1958" spans="34:35" ht="14.25" hidden="1">
      <c r="AH1958" s="2">
        <f>+'廃棄物事業経費（歳入）'!B1958</f>
        <v>0</v>
      </c>
      <c r="AI1958" s="2">
        <v>1958</v>
      </c>
    </row>
    <row r="1959" spans="34:35" ht="14.25" hidden="1">
      <c r="AH1959" s="2">
        <f>+'廃棄物事業経費（歳入）'!B1959</f>
        <v>0</v>
      </c>
      <c r="AI1959" s="2">
        <v>1959</v>
      </c>
    </row>
    <row r="1960" spans="34:35" ht="14.25" hidden="1">
      <c r="AH1960" s="2">
        <f>+'廃棄物事業経費（歳入）'!B1960</f>
        <v>0</v>
      </c>
      <c r="AI1960" s="2">
        <v>1960</v>
      </c>
    </row>
    <row r="1961" spans="34:35" ht="14.25" hidden="1">
      <c r="AH1961" s="2">
        <f>+'廃棄物事業経費（歳入）'!B1961</f>
        <v>0</v>
      </c>
      <c r="AI1961" s="2">
        <v>1961</v>
      </c>
    </row>
    <row r="1962" spans="34:35" ht="14.25" hidden="1">
      <c r="AH1962" s="2">
        <f>+'廃棄物事業経費（歳入）'!B1962</f>
        <v>0</v>
      </c>
      <c r="AI1962" s="2">
        <v>1962</v>
      </c>
    </row>
    <row r="1963" spans="34:35" ht="14.25" hidden="1">
      <c r="AH1963" s="2">
        <f>+'廃棄物事業経費（歳入）'!B1963</f>
        <v>0</v>
      </c>
      <c r="AI1963" s="2">
        <v>1963</v>
      </c>
    </row>
    <row r="1964" spans="34:35" ht="14.25" hidden="1">
      <c r="AH1964" s="2">
        <f>+'廃棄物事業経費（歳入）'!B1964</f>
        <v>0</v>
      </c>
      <c r="AI1964" s="2">
        <v>1964</v>
      </c>
    </row>
    <row r="1965" spans="34:35" ht="14.25" hidden="1">
      <c r="AH1965" s="2">
        <f>+'廃棄物事業経費（歳入）'!B1965</f>
        <v>0</v>
      </c>
      <c r="AI1965" s="2">
        <v>1965</v>
      </c>
    </row>
    <row r="1966" spans="34:35" ht="14.25" hidden="1">
      <c r="AH1966" s="2">
        <f>+'廃棄物事業経費（歳入）'!B1966</f>
        <v>0</v>
      </c>
      <c r="AI1966" s="2">
        <v>1966</v>
      </c>
    </row>
    <row r="1967" spans="34:35" ht="14.25" hidden="1">
      <c r="AH1967" s="2">
        <f>+'廃棄物事業経費（歳入）'!B1967</f>
        <v>0</v>
      </c>
      <c r="AI1967" s="2">
        <v>1967</v>
      </c>
    </row>
    <row r="1968" spans="34:35" ht="14.25" hidden="1">
      <c r="AH1968" s="2">
        <f>+'廃棄物事業経費（歳入）'!B1968</f>
        <v>0</v>
      </c>
      <c r="AI1968" s="2">
        <v>1968</v>
      </c>
    </row>
    <row r="1969" spans="34:35" ht="14.25" hidden="1">
      <c r="AH1969" s="2">
        <f>+'廃棄物事業経費（歳入）'!B1969</f>
        <v>0</v>
      </c>
      <c r="AI1969" s="2">
        <v>1969</v>
      </c>
    </row>
    <row r="1970" spans="34:35" ht="14.25" hidden="1">
      <c r="AH1970" s="2">
        <f>+'廃棄物事業経費（歳入）'!B1970</f>
        <v>0</v>
      </c>
      <c r="AI1970" s="2">
        <v>1970</v>
      </c>
    </row>
    <row r="1971" spans="34:35" ht="14.25" hidden="1">
      <c r="AH1971" s="2">
        <f>+'廃棄物事業経費（歳入）'!B1971</f>
        <v>0</v>
      </c>
      <c r="AI1971" s="2">
        <v>1971</v>
      </c>
    </row>
    <row r="1972" spans="34:35" ht="14.25" hidden="1">
      <c r="AH1972" s="2">
        <f>+'廃棄物事業経費（歳入）'!B1972</f>
        <v>0</v>
      </c>
      <c r="AI1972" s="2">
        <v>1972</v>
      </c>
    </row>
    <row r="1973" spans="34:35" ht="14.25" hidden="1">
      <c r="AH1973" s="2">
        <f>+'廃棄物事業経費（歳入）'!B1973</f>
        <v>0</v>
      </c>
      <c r="AI1973" s="2">
        <v>1973</v>
      </c>
    </row>
    <row r="1974" spans="34:35" ht="14.25" hidden="1">
      <c r="AH1974" s="2">
        <f>+'廃棄物事業経費（歳入）'!B1974</f>
        <v>0</v>
      </c>
      <c r="AI1974" s="2">
        <v>1974</v>
      </c>
    </row>
    <row r="1975" spans="34:35" ht="14.25" hidden="1">
      <c r="AH1975" s="2">
        <f>+'廃棄物事業経費（歳入）'!B1975</f>
        <v>0</v>
      </c>
      <c r="AI1975" s="2">
        <v>1975</v>
      </c>
    </row>
    <row r="1976" spans="34:35" ht="14.25" hidden="1">
      <c r="AH1976" s="2">
        <f>+'廃棄物事業経費（歳入）'!B1976</f>
        <v>0</v>
      </c>
      <c r="AI1976" s="2">
        <v>1976</v>
      </c>
    </row>
    <row r="1977" spans="34:35" ht="14.25" hidden="1">
      <c r="AH1977" s="2">
        <f>+'廃棄物事業経費（歳入）'!B1977</f>
        <v>0</v>
      </c>
      <c r="AI1977" s="2">
        <v>1977</v>
      </c>
    </row>
    <row r="1978" spans="34:35" ht="14.25" hidden="1">
      <c r="AH1978" s="2">
        <f>+'廃棄物事業経費（歳入）'!B1978</f>
        <v>0</v>
      </c>
      <c r="AI1978" s="2">
        <v>1978</v>
      </c>
    </row>
    <row r="1979" spans="34:35" ht="14.25" hidden="1">
      <c r="AH1979" s="2">
        <f>+'廃棄物事業経費（歳入）'!B1979</f>
        <v>0</v>
      </c>
      <c r="AI1979" s="2">
        <v>1979</v>
      </c>
    </row>
    <row r="1980" spans="34:35" ht="14.25" hidden="1">
      <c r="AH1980" s="2">
        <f>+'廃棄物事業経費（歳入）'!B1980</f>
        <v>0</v>
      </c>
      <c r="AI1980" s="2">
        <v>1980</v>
      </c>
    </row>
    <row r="1981" spans="34:35" ht="14.25" hidden="1">
      <c r="AH1981" s="2">
        <f>+'廃棄物事業経費（歳入）'!B1981</f>
        <v>0</v>
      </c>
      <c r="AI1981" s="2">
        <v>1981</v>
      </c>
    </row>
    <row r="1982" spans="34:35" ht="14.25" hidden="1">
      <c r="AH1982" s="2">
        <f>+'廃棄物事業経費（歳入）'!B1982</f>
        <v>0</v>
      </c>
      <c r="AI1982" s="2">
        <v>1982</v>
      </c>
    </row>
    <row r="1983" spans="34:35" ht="14.25" hidden="1">
      <c r="AH1983" s="2">
        <f>+'廃棄物事業経費（歳入）'!B1983</f>
        <v>0</v>
      </c>
      <c r="AI1983" s="2">
        <v>1983</v>
      </c>
    </row>
    <row r="1984" spans="34:35" ht="14.25" hidden="1">
      <c r="AH1984" s="2">
        <f>+'廃棄物事業経費（歳入）'!B1984</f>
        <v>0</v>
      </c>
      <c r="AI1984" s="2">
        <v>1984</v>
      </c>
    </row>
    <row r="1985" spans="34:35" ht="14.25" hidden="1">
      <c r="AH1985" s="2">
        <f>+'廃棄物事業経費（歳入）'!B1985</f>
        <v>0</v>
      </c>
      <c r="AI1985" s="2">
        <v>1985</v>
      </c>
    </row>
    <row r="1986" spans="34:35" ht="14.25" hidden="1">
      <c r="AH1986" s="2">
        <f>+'廃棄物事業経費（歳入）'!B1986</f>
        <v>0</v>
      </c>
      <c r="AI1986" s="2">
        <v>1986</v>
      </c>
    </row>
    <row r="1987" spans="34:35" ht="14.25" hidden="1">
      <c r="AH1987" s="2">
        <f>+'廃棄物事業経費（歳入）'!B1987</f>
        <v>0</v>
      </c>
      <c r="AI1987" s="2">
        <v>1987</v>
      </c>
    </row>
    <row r="1988" spans="34:35" ht="14.25" hidden="1">
      <c r="AH1988" s="2">
        <f>+'廃棄物事業経費（歳入）'!B1988</f>
        <v>0</v>
      </c>
      <c r="AI1988" s="2">
        <v>1988</v>
      </c>
    </row>
    <row r="1989" spans="34:35" ht="14.25" hidden="1">
      <c r="AH1989" s="2">
        <f>+'廃棄物事業経費（歳入）'!B1989</f>
        <v>0</v>
      </c>
      <c r="AI1989" s="2">
        <v>1989</v>
      </c>
    </row>
    <row r="1990" spans="34:35" ht="14.25" hidden="1">
      <c r="AH1990" s="2">
        <f>+'廃棄物事業経費（歳入）'!B1990</f>
        <v>0</v>
      </c>
      <c r="AI1990" s="2">
        <v>1990</v>
      </c>
    </row>
    <row r="1991" spans="34:35" ht="14.25" hidden="1">
      <c r="AH1991" s="2">
        <f>+'廃棄物事業経費（歳入）'!B1991</f>
        <v>0</v>
      </c>
      <c r="AI1991" s="2">
        <v>1991</v>
      </c>
    </row>
    <row r="1992" spans="34:35" ht="14.25" hidden="1">
      <c r="AH1992" s="2">
        <f>+'廃棄物事業経費（歳入）'!B1992</f>
        <v>0</v>
      </c>
      <c r="AI1992" s="2">
        <v>1992</v>
      </c>
    </row>
    <row r="1993" spans="34:35" ht="14.25" hidden="1">
      <c r="AH1993" s="2">
        <f>+'廃棄物事業経費（歳入）'!B1993</f>
        <v>0</v>
      </c>
      <c r="AI1993" s="2">
        <v>1993</v>
      </c>
    </row>
    <row r="1994" spans="34:35" ht="14.25" hidden="1">
      <c r="AH1994" s="2">
        <f>+'廃棄物事業経費（歳入）'!B1994</f>
        <v>0</v>
      </c>
      <c r="AI1994" s="2">
        <v>1994</v>
      </c>
    </row>
    <row r="1995" spans="34:35" ht="14.25" hidden="1">
      <c r="AH1995" s="2">
        <f>+'廃棄物事業経費（歳入）'!B1995</f>
        <v>0</v>
      </c>
      <c r="AI1995" s="2">
        <v>1995</v>
      </c>
    </row>
    <row r="1996" spans="34:35" ht="14.25" hidden="1">
      <c r="AH1996" s="2">
        <f>+'廃棄物事業経費（歳入）'!B1996</f>
        <v>0</v>
      </c>
      <c r="AI1996" s="2">
        <v>1996</v>
      </c>
    </row>
    <row r="1997" spans="34:35" ht="14.25" hidden="1">
      <c r="AH1997" s="2">
        <f>+'廃棄物事業経費（歳入）'!B1997</f>
        <v>0</v>
      </c>
      <c r="AI1997" s="2">
        <v>1997</v>
      </c>
    </row>
    <row r="1998" spans="34:35" ht="14.25" hidden="1">
      <c r="AH1998" s="2">
        <f>+'廃棄物事業経費（歳入）'!B1998</f>
        <v>0</v>
      </c>
      <c r="AI1998" s="2">
        <v>1998</v>
      </c>
    </row>
    <row r="1999" spans="34:35" ht="14.25" hidden="1">
      <c r="AH1999" s="2">
        <f>+'廃棄物事業経費（歳入）'!B1999</f>
        <v>0</v>
      </c>
      <c r="AI1999" s="2">
        <v>1999</v>
      </c>
    </row>
    <row r="2000" spans="34:35" ht="14.25" hidden="1">
      <c r="AH2000" s="2">
        <f>+'廃棄物事業経費（歳入）'!B2000</f>
        <v>0</v>
      </c>
      <c r="AI2000" s="2">
        <v>2000</v>
      </c>
    </row>
    <row r="2001" spans="34:35" ht="14.25" hidden="1">
      <c r="AH2001" s="2">
        <f>+'廃棄物事業経費（歳入）'!B2001</f>
        <v>0</v>
      </c>
      <c r="AI2001" s="2">
        <v>2001</v>
      </c>
    </row>
    <row r="2002" spans="34:35" ht="14.25" hidden="1">
      <c r="AH2002" s="2">
        <f>+'廃棄物事業経費（歳入）'!B2002</f>
        <v>0</v>
      </c>
      <c r="AI2002" s="2">
        <v>2002</v>
      </c>
    </row>
    <row r="2003" spans="34:35" ht="14.25" hidden="1">
      <c r="AH2003" s="2">
        <f>+'廃棄物事業経費（歳入）'!B2003</f>
        <v>0</v>
      </c>
      <c r="AI2003" s="2">
        <v>2003</v>
      </c>
    </row>
    <row r="2004" spans="34:35" ht="14.25" hidden="1">
      <c r="AH2004" s="2">
        <f>+'廃棄物事業経費（歳入）'!B2004</f>
        <v>0</v>
      </c>
      <c r="AI2004" s="2">
        <v>2004</v>
      </c>
    </row>
    <row r="2005" spans="34:35" ht="14.25" hidden="1">
      <c r="AH2005" s="2">
        <f>+'廃棄物事業経費（歳入）'!B2005</f>
        <v>0</v>
      </c>
      <c r="AI2005" s="2">
        <v>2005</v>
      </c>
    </row>
    <row r="2006" spans="34:35" ht="14.25" hidden="1">
      <c r="AH2006" s="2">
        <f>+'廃棄物事業経費（歳入）'!B2006</f>
        <v>0</v>
      </c>
      <c r="AI2006" s="2">
        <v>2006</v>
      </c>
    </row>
    <row r="2007" spans="34:35" ht="14.25" hidden="1">
      <c r="AH2007" s="2">
        <f>+'廃棄物事業経費（歳入）'!B2007</f>
        <v>0</v>
      </c>
      <c r="AI2007" s="2">
        <v>2007</v>
      </c>
    </row>
    <row r="2008" spans="34:35" ht="14.25" hidden="1">
      <c r="AH2008" s="2">
        <f>+'廃棄物事業経費（歳入）'!B2008</f>
        <v>0</v>
      </c>
      <c r="AI2008" s="2">
        <v>2008</v>
      </c>
    </row>
    <row r="2009" spans="34:35" ht="14.25" hidden="1">
      <c r="AH2009" s="2">
        <f>+'廃棄物事業経費（歳入）'!B2009</f>
        <v>0</v>
      </c>
      <c r="AI2009" s="2">
        <v>2009</v>
      </c>
    </row>
    <row r="2010" spans="34:35" ht="14.25" hidden="1">
      <c r="AH2010" s="2">
        <f>+'廃棄物事業経費（歳入）'!B2010</f>
        <v>0</v>
      </c>
      <c r="AI2010" s="2">
        <v>2010</v>
      </c>
    </row>
    <row r="2011" spans="34:35" ht="14.25" hidden="1">
      <c r="AH2011" s="2">
        <f>+'廃棄物事業経費（歳入）'!B2011</f>
        <v>0</v>
      </c>
      <c r="AI2011" s="2">
        <v>2011</v>
      </c>
    </row>
    <row r="2012" spans="34:35" ht="14.25" hidden="1">
      <c r="AH2012" s="2">
        <f>+'廃棄物事業経費（歳入）'!B2012</f>
        <v>0</v>
      </c>
      <c r="AI2012" s="2">
        <v>2012</v>
      </c>
    </row>
    <row r="2013" spans="34:35" ht="14.25" hidden="1">
      <c r="AH2013" s="2">
        <f>+'廃棄物事業経費（歳入）'!B2013</f>
        <v>0</v>
      </c>
      <c r="AI2013" s="2">
        <v>2013</v>
      </c>
    </row>
    <row r="2014" spans="34:35" ht="14.25" hidden="1">
      <c r="AH2014" s="2">
        <f>+'廃棄物事業経費（歳入）'!B2014</f>
        <v>0</v>
      </c>
      <c r="AI2014" s="2">
        <v>2014</v>
      </c>
    </row>
    <row r="2015" spans="34:35" ht="14.25" hidden="1">
      <c r="AH2015" s="2">
        <f>+'廃棄物事業経費（歳入）'!B2015</f>
        <v>0</v>
      </c>
      <c r="AI2015" s="2">
        <v>2015</v>
      </c>
    </row>
    <row r="2016" spans="34:35" ht="14.25" hidden="1">
      <c r="AH2016" s="2">
        <f>+'廃棄物事業経費（歳入）'!B2016</f>
        <v>0</v>
      </c>
      <c r="AI2016" s="2">
        <v>2016</v>
      </c>
    </row>
    <row r="2017" spans="34:35" ht="14.25" hidden="1">
      <c r="AH2017" s="2">
        <f>+'廃棄物事業経費（歳入）'!B2017</f>
        <v>0</v>
      </c>
      <c r="AI2017" s="2">
        <v>2017</v>
      </c>
    </row>
    <row r="2018" spans="34:35" ht="14.25" hidden="1">
      <c r="AH2018" s="2">
        <f>+'廃棄物事業経費（歳入）'!B2018</f>
        <v>0</v>
      </c>
      <c r="AI2018" s="2">
        <v>2018</v>
      </c>
    </row>
    <row r="2019" spans="34:35" ht="14.25" hidden="1">
      <c r="AH2019" s="2">
        <f>+'廃棄物事業経費（歳入）'!B2019</f>
        <v>0</v>
      </c>
      <c r="AI2019" s="2">
        <v>2019</v>
      </c>
    </row>
    <row r="2020" spans="34:35" ht="14.25" hidden="1">
      <c r="AH2020" s="2">
        <f>+'廃棄物事業経費（歳入）'!B2020</f>
        <v>0</v>
      </c>
      <c r="AI2020" s="2">
        <v>2020</v>
      </c>
    </row>
    <row r="2021" spans="34:35" ht="14.25" hidden="1">
      <c r="AH2021" s="2">
        <f>+'廃棄物事業経費（歳入）'!B2021</f>
        <v>0</v>
      </c>
      <c r="AI2021" s="2">
        <v>2021</v>
      </c>
    </row>
    <row r="2022" spans="34:35" ht="14.25" hidden="1">
      <c r="AH2022" s="2">
        <f>+'廃棄物事業経費（歳入）'!B2022</f>
        <v>0</v>
      </c>
      <c r="AI2022" s="2">
        <v>2022</v>
      </c>
    </row>
    <row r="2023" spans="34:35" ht="14.25" hidden="1">
      <c r="AH2023" s="2">
        <f>+'廃棄物事業経費（歳入）'!B2023</f>
        <v>0</v>
      </c>
      <c r="AI2023" s="2">
        <v>2023</v>
      </c>
    </row>
    <row r="2024" spans="34:35" ht="14.25" hidden="1">
      <c r="AH2024" s="2">
        <f>+'廃棄物事業経費（歳入）'!B2024</f>
        <v>0</v>
      </c>
      <c r="AI2024" s="2">
        <v>2024</v>
      </c>
    </row>
    <row r="2025" spans="34:35" ht="14.25" hidden="1">
      <c r="AH2025" s="2">
        <f>+'廃棄物事業経費（歳入）'!B2025</f>
        <v>0</v>
      </c>
      <c r="AI2025" s="2">
        <v>2025</v>
      </c>
    </row>
    <row r="2026" spans="34:35" ht="14.25" hidden="1">
      <c r="AH2026" s="2">
        <f>+'廃棄物事業経費（歳入）'!B2026</f>
        <v>0</v>
      </c>
      <c r="AI2026" s="2">
        <v>2026</v>
      </c>
    </row>
    <row r="2027" spans="34:35" ht="14.25" hidden="1">
      <c r="AH2027" s="2">
        <f>+'廃棄物事業経費（歳入）'!B2027</f>
        <v>0</v>
      </c>
      <c r="AI2027" s="2">
        <v>2027</v>
      </c>
    </row>
    <row r="2028" spans="34:35" ht="14.25" hidden="1">
      <c r="AH2028" s="2">
        <f>+'廃棄物事業経費（歳入）'!B2028</f>
        <v>0</v>
      </c>
      <c r="AI2028" s="2">
        <v>2028</v>
      </c>
    </row>
    <row r="2029" spans="34:35" ht="14.25" hidden="1">
      <c r="AH2029" s="2">
        <f>+'廃棄物事業経費（歳入）'!B2029</f>
        <v>0</v>
      </c>
      <c r="AI2029" s="2">
        <v>2029</v>
      </c>
    </row>
    <row r="2030" spans="34:35" ht="14.25" hidden="1">
      <c r="AH2030" s="2">
        <f>+'廃棄物事業経費（歳入）'!B2030</f>
        <v>0</v>
      </c>
      <c r="AI2030" s="2">
        <v>2030</v>
      </c>
    </row>
    <row r="2031" spans="34:35" ht="14.25" hidden="1">
      <c r="AH2031" s="2">
        <f>+'廃棄物事業経費（歳入）'!B2031</f>
        <v>0</v>
      </c>
      <c r="AI2031" s="2">
        <v>2031</v>
      </c>
    </row>
    <row r="2032" spans="34:35" ht="14.25" hidden="1">
      <c r="AH2032" s="2">
        <f>+'廃棄物事業経費（歳入）'!B2032</f>
        <v>0</v>
      </c>
      <c r="AI2032" s="2">
        <v>2032</v>
      </c>
    </row>
    <row r="2033" spans="34:35" ht="14.25" hidden="1">
      <c r="AH2033" s="2">
        <f>+'廃棄物事業経費（歳入）'!B2033</f>
        <v>0</v>
      </c>
      <c r="AI2033" s="2">
        <v>2033</v>
      </c>
    </row>
    <row r="2034" spans="34:35" ht="14.25" hidden="1">
      <c r="AH2034" s="2">
        <f>+'廃棄物事業経費（歳入）'!B2034</f>
        <v>0</v>
      </c>
      <c r="AI2034" s="2">
        <v>2034</v>
      </c>
    </row>
    <row r="2035" spans="34:35" ht="14.25" hidden="1">
      <c r="AH2035" s="2">
        <f>+'廃棄物事業経費（歳入）'!B2035</f>
        <v>0</v>
      </c>
      <c r="AI2035" s="2">
        <v>2035</v>
      </c>
    </row>
    <row r="2036" spans="34:35" ht="14.25" hidden="1">
      <c r="AH2036" s="2">
        <f>+'廃棄物事業経費（歳入）'!B2036</f>
        <v>0</v>
      </c>
      <c r="AI2036" s="2">
        <v>2036</v>
      </c>
    </row>
    <row r="2037" spans="34:35" ht="14.25" hidden="1">
      <c r="AH2037" s="2">
        <f>+'廃棄物事業経費（歳入）'!B2037</f>
        <v>0</v>
      </c>
      <c r="AI2037" s="2">
        <v>2037</v>
      </c>
    </row>
    <row r="2038" spans="34:35" ht="14.25" hidden="1">
      <c r="AH2038" s="2">
        <f>+'廃棄物事業経費（歳入）'!B2038</f>
        <v>0</v>
      </c>
      <c r="AI2038" s="2">
        <v>2038</v>
      </c>
    </row>
    <row r="2039" spans="34:35" ht="14.25" hidden="1">
      <c r="AH2039" s="2">
        <f>+'廃棄物事業経費（歳入）'!B2039</f>
        <v>0</v>
      </c>
      <c r="AI2039" s="2">
        <v>2039</v>
      </c>
    </row>
    <row r="2040" spans="34:35" ht="14.25" hidden="1">
      <c r="AH2040" s="2">
        <f>+'廃棄物事業経費（歳入）'!B2040</f>
        <v>0</v>
      </c>
      <c r="AI2040" s="2">
        <v>2040</v>
      </c>
    </row>
    <row r="2041" spans="34:35" ht="14.25" hidden="1">
      <c r="AH2041" s="2">
        <f>+'廃棄物事業経費（歳入）'!B2041</f>
        <v>0</v>
      </c>
      <c r="AI2041" s="2">
        <v>2041</v>
      </c>
    </row>
    <row r="2042" spans="34:35" ht="14.25" hidden="1">
      <c r="AH2042" s="2">
        <f>+'廃棄物事業経費（歳入）'!B2042</f>
        <v>0</v>
      </c>
      <c r="AI2042" s="2">
        <v>2042</v>
      </c>
    </row>
    <row r="2043" spans="34:35" ht="14.25" hidden="1">
      <c r="AH2043" s="2">
        <f>+'廃棄物事業経費（歳入）'!B2043</f>
        <v>0</v>
      </c>
      <c r="AI2043" s="2">
        <v>2043</v>
      </c>
    </row>
    <row r="2044" spans="34:35" ht="14.25" hidden="1">
      <c r="AH2044" s="2">
        <f>+'廃棄物事業経費（歳入）'!B2044</f>
        <v>0</v>
      </c>
      <c r="AI2044" s="2">
        <v>2044</v>
      </c>
    </row>
    <row r="2045" spans="34:35" ht="14.25" hidden="1">
      <c r="AH2045" s="2">
        <f>+'廃棄物事業経費（歳入）'!B2045</f>
        <v>0</v>
      </c>
      <c r="AI2045" s="2">
        <v>2045</v>
      </c>
    </row>
    <row r="2046" spans="34:35" ht="14.25" hidden="1">
      <c r="AH2046" s="2">
        <f>+'廃棄物事業経費（歳入）'!B2046</f>
        <v>0</v>
      </c>
      <c r="AI2046" s="2">
        <v>2046</v>
      </c>
    </row>
    <row r="2047" spans="34:35" ht="14.25" hidden="1">
      <c r="AH2047" s="2">
        <f>+'廃棄物事業経費（歳入）'!B2047</f>
        <v>0</v>
      </c>
      <c r="AI2047" s="2">
        <v>2047</v>
      </c>
    </row>
    <row r="2048" spans="34:35" ht="14.25" hidden="1">
      <c r="AH2048" s="2">
        <f>+'廃棄物事業経費（歳入）'!B2048</f>
        <v>0</v>
      </c>
      <c r="AI2048" s="2">
        <v>2048</v>
      </c>
    </row>
    <row r="2049" spans="34:35" ht="14.25" hidden="1">
      <c r="AH2049" s="2">
        <f>+'廃棄物事業経費（歳入）'!B2049</f>
        <v>0</v>
      </c>
      <c r="AI2049" s="2">
        <v>2049</v>
      </c>
    </row>
    <row r="2050" spans="34:35" ht="14.25" hidden="1">
      <c r="AH2050" s="2">
        <f>+'廃棄物事業経費（歳入）'!B2050</f>
        <v>0</v>
      </c>
      <c r="AI2050" s="2">
        <v>2050</v>
      </c>
    </row>
    <row r="2051" spans="34:35" ht="14.25" hidden="1">
      <c r="AH2051" s="2">
        <f>+'廃棄物事業経費（歳入）'!B2051</f>
        <v>0</v>
      </c>
      <c r="AI2051" s="2">
        <v>2051</v>
      </c>
    </row>
    <row r="2052" spans="34:35" ht="14.25" hidden="1">
      <c r="AH2052" s="2">
        <f>+'廃棄物事業経費（歳入）'!B2052</f>
        <v>0</v>
      </c>
      <c r="AI2052" s="2">
        <v>2052</v>
      </c>
    </row>
    <row r="2053" spans="34:35" ht="14.25" hidden="1">
      <c r="AH2053" s="2">
        <f>+'廃棄物事業経費（歳入）'!B2053</f>
        <v>0</v>
      </c>
      <c r="AI2053" s="2">
        <v>2053</v>
      </c>
    </row>
    <row r="2054" spans="34:35" ht="14.25" hidden="1">
      <c r="AH2054" s="2">
        <f>+'廃棄物事業経費（歳入）'!B2054</f>
        <v>0</v>
      </c>
      <c r="AI2054" s="2">
        <v>2054</v>
      </c>
    </row>
    <row r="2055" spans="34:35" ht="14.25" hidden="1">
      <c r="AH2055" s="2">
        <f>+'廃棄物事業経費（歳入）'!B2055</f>
        <v>0</v>
      </c>
      <c r="AI2055" s="2">
        <v>2055</v>
      </c>
    </row>
    <row r="2056" spans="34:35" ht="14.25" hidden="1">
      <c r="AH2056" s="2">
        <f>+'廃棄物事業経費（歳入）'!B2056</f>
        <v>0</v>
      </c>
      <c r="AI2056" s="2">
        <v>2056</v>
      </c>
    </row>
    <row r="2057" spans="34:35" ht="14.25" hidden="1">
      <c r="AH2057" s="2">
        <f>+'廃棄物事業経費（歳入）'!B2057</f>
        <v>0</v>
      </c>
      <c r="AI2057" s="2">
        <v>2057</v>
      </c>
    </row>
    <row r="2058" spans="34:35" ht="14.25" hidden="1">
      <c r="AH2058" s="2">
        <f>+'廃棄物事業経費（歳入）'!B2058</f>
        <v>0</v>
      </c>
      <c r="AI2058" s="2">
        <v>2058</v>
      </c>
    </row>
    <row r="2059" spans="34:35" ht="14.25" hidden="1">
      <c r="AH2059" s="2">
        <f>+'廃棄物事業経費（歳入）'!B2059</f>
        <v>0</v>
      </c>
      <c r="AI2059" s="2">
        <v>2059</v>
      </c>
    </row>
    <row r="2060" spans="34:35" ht="14.25" hidden="1">
      <c r="AH2060" s="2">
        <f>+'廃棄物事業経費（歳入）'!B2060</f>
        <v>0</v>
      </c>
      <c r="AI2060" s="2">
        <v>2060</v>
      </c>
    </row>
    <row r="2061" spans="34:35" ht="14.25" hidden="1">
      <c r="AH2061" s="2">
        <f>+'廃棄物事業経費（歳入）'!B2061</f>
        <v>0</v>
      </c>
      <c r="AI2061" s="2">
        <v>2061</v>
      </c>
    </row>
    <row r="2062" spans="34:35" ht="14.25" hidden="1">
      <c r="AH2062" s="2">
        <f>+'廃棄物事業経費（歳入）'!B2062</f>
        <v>0</v>
      </c>
      <c r="AI2062" s="2">
        <v>2062</v>
      </c>
    </row>
    <row r="2063" spans="34:35" ht="14.25" hidden="1">
      <c r="AH2063" s="2">
        <f>+'廃棄物事業経費（歳入）'!B2063</f>
        <v>0</v>
      </c>
      <c r="AI2063" s="2">
        <v>2063</v>
      </c>
    </row>
    <row r="2064" spans="34:35" ht="14.25" hidden="1">
      <c r="AH2064" s="2">
        <f>+'廃棄物事業経費（歳入）'!B2064</f>
        <v>0</v>
      </c>
      <c r="AI2064" s="2">
        <v>2064</v>
      </c>
    </row>
    <row r="2065" spans="34:35" ht="14.25" hidden="1">
      <c r="AH2065" s="2">
        <f>+'廃棄物事業経費（歳入）'!B2065</f>
        <v>0</v>
      </c>
      <c r="AI2065" s="2">
        <v>2065</v>
      </c>
    </row>
    <row r="2066" spans="34:35" ht="14.25" hidden="1">
      <c r="AH2066" s="2">
        <f>+'廃棄物事業経費（歳入）'!B2066</f>
        <v>0</v>
      </c>
      <c r="AI2066" s="2">
        <v>2066</v>
      </c>
    </row>
    <row r="2067" spans="34:35" ht="14.25" hidden="1">
      <c r="AH2067" s="2">
        <f>+'廃棄物事業経費（歳入）'!B2067</f>
        <v>0</v>
      </c>
      <c r="AI2067" s="2">
        <v>2067</v>
      </c>
    </row>
    <row r="2068" spans="34:35" ht="14.25" hidden="1">
      <c r="AH2068" s="2">
        <f>+'廃棄物事業経費（歳入）'!B2068</f>
        <v>0</v>
      </c>
      <c r="AI2068" s="2">
        <v>2068</v>
      </c>
    </row>
    <row r="2069" spans="34:35" ht="14.25" hidden="1">
      <c r="AH2069" s="2">
        <f>+'廃棄物事業経費（歳入）'!B2069</f>
        <v>0</v>
      </c>
      <c r="AI2069" s="2">
        <v>2069</v>
      </c>
    </row>
    <row r="2070" spans="34:35" ht="14.25" hidden="1">
      <c r="AH2070" s="2">
        <f>+'廃棄物事業経費（歳入）'!B2070</f>
        <v>0</v>
      </c>
      <c r="AI2070" s="2">
        <v>2070</v>
      </c>
    </row>
    <row r="2071" spans="34:35" ht="14.25" hidden="1">
      <c r="AH2071" s="2">
        <f>+'廃棄物事業経費（歳入）'!B2071</f>
        <v>0</v>
      </c>
      <c r="AI2071" s="2">
        <v>2071</v>
      </c>
    </row>
    <row r="2072" spans="34:35" ht="14.25" hidden="1">
      <c r="AH2072" s="2">
        <f>+'廃棄物事業経費（歳入）'!B2072</f>
        <v>0</v>
      </c>
      <c r="AI2072" s="2">
        <v>2072</v>
      </c>
    </row>
    <row r="2073" spans="34:35" ht="14.25" hidden="1">
      <c r="AH2073" s="2">
        <f>+'廃棄物事業経費（歳入）'!B2073</f>
        <v>0</v>
      </c>
      <c r="AI2073" s="2">
        <v>2073</v>
      </c>
    </row>
    <row r="2074" spans="34:35" ht="14.25" hidden="1">
      <c r="AH2074" s="2">
        <f>+'廃棄物事業経費（歳入）'!B2074</f>
        <v>0</v>
      </c>
      <c r="AI2074" s="2">
        <v>2074</v>
      </c>
    </row>
    <row r="2075" spans="34:35" ht="14.25" hidden="1">
      <c r="AH2075" s="2">
        <f>+'廃棄物事業経費（歳入）'!B2075</f>
        <v>0</v>
      </c>
      <c r="AI2075" s="2">
        <v>2075</v>
      </c>
    </row>
    <row r="2076" spans="34:35" ht="14.25" hidden="1">
      <c r="AH2076" s="2">
        <f>+'廃棄物事業経費（歳入）'!B2076</f>
        <v>0</v>
      </c>
      <c r="AI2076" s="2">
        <v>2076</v>
      </c>
    </row>
    <row r="2077" spans="34:35" ht="14.25" hidden="1">
      <c r="AH2077" s="2">
        <f>+'廃棄物事業経費（歳入）'!B2077</f>
        <v>0</v>
      </c>
      <c r="AI2077" s="2">
        <v>2077</v>
      </c>
    </row>
    <row r="2078" spans="34:35" ht="14.25" hidden="1">
      <c r="AH2078" s="2">
        <f>+'廃棄物事業経費（歳入）'!B2078</f>
        <v>0</v>
      </c>
      <c r="AI2078" s="2">
        <v>2078</v>
      </c>
    </row>
    <row r="2079" spans="34:35" ht="14.25" hidden="1">
      <c r="AH2079" s="2">
        <f>+'廃棄物事業経費（歳入）'!B2079</f>
        <v>0</v>
      </c>
      <c r="AI2079" s="2">
        <v>2079</v>
      </c>
    </row>
    <row r="2080" spans="34:35" ht="14.25" hidden="1">
      <c r="AH2080" s="2">
        <f>+'廃棄物事業経費（歳入）'!B2080</f>
        <v>0</v>
      </c>
      <c r="AI2080" s="2">
        <v>2080</v>
      </c>
    </row>
    <row r="2081" spans="34:35" ht="14.25" hidden="1">
      <c r="AH2081" s="2">
        <f>+'廃棄物事業経費（歳入）'!B2081</f>
        <v>0</v>
      </c>
      <c r="AI2081" s="2">
        <v>2081</v>
      </c>
    </row>
    <row r="2082" spans="34:35" ht="14.25" hidden="1">
      <c r="AH2082" s="2">
        <f>+'廃棄物事業経費（歳入）'!B2082</f>
        <v>0</v>
      </c>
      <c r="AI2082" s="2">
        <v>2082</v>
      </c>
    </row>
    <row r="2083" spans="34:35" ht="14.25" hidden="1">
      <c r="AH2083" s="2">
        <f>+'廃棄物事業経費（歳入）'!B2083</f>
        <v>0</v>
      </c>
      <c r="AI2083" s="2">
        <v>2083</v>
      </c>
    </row>
    <row r="2084" spans="34:35" ht="14.25" hidden="1">
      <c r="AH2084" s="2">
        <f>+'廃棄物事業経費（歳入）'!B2084</f>
        <v>0</v>
      </c>
      <c r="AI2084" s="2">
        <v>2084</v>
      </c>
    </row>
    <row r="2085" spans="34:35" ht="14.25" hidden="1">
      <c r="AH2085" s="2">
        <f>+'廃棄物事業経費（歳入）'!B2085</f>
        <v>0</v>
      </c>
      <c r="AI2085" s="2">
        <v>2085</v>
      </c>
    </row>
    <row r="2086" spans="34:35" ht="14.25" hidden="1">
      <c r="AH2086" s="2">
        <f>+'廃棄物事業経費（歳入）'!B2086</f>
        <v>0</v>
      </c>
      <c r="AI2086" s="2">
        <v>2086</v>
      </c>
    </row>
    <row r="2087" spans="34:35" ht="14.25" hidden="1">
      <c r="AH2087" s="2">
        <f>+'廃棄物事業経費（歳入）'!B2087</f>
        <v>0</v>
      </c>
      <c r="AI2087" s="2">
        <v>2087</v>
      </c>
    </row>
    <row r="2088" spans="34:35" ht="14.25" hidden="1">
      <c r="AH2088" s="2">
        <f>+'廃棄物事業経費（歳入）'!B2088</f>
        <v>0</v>
      </c>
      <c r="AI2088" s="2">
        <v>2088</v>
      </c>
    </row>
    <row r="2089" spans="34:35" ht="14.25" hidden="1">
      <c r="AH2089" s="2">
        <f>+'廃棄物事業経費（歳入）'!B2089</f>
        <v>0</v>
      </c>
      <c r="AI2089" s="2">
        <v>2089</v>
      </c>
    </row>
    <row r="2090" spans="34:35" ht="14.25" hidden="1">
      <c r="AH2090" s="2">
        <f>+'廃棄物事業経費（歳入）'!B2090</f>
        <v>0</v>
      </c>
      <c r="AI2090" s="2">
        <v>2090</v>
      </c>
    </row>
    <row r="2091" spans="34:35" ht="14.25" hidden="1">
      <c r="AH2091" s="2">
        <f>+'廃棄物事業経費（歳入）'!B2091</f>
        <v>0</v>
      </c>
      <c r="AI2091" s="2">
        <v>2091</v>
      </c>
    </row>
    <row r="2092" spans="34:35" ht="14.25" hidden="1">
      <c r="AH2092" s="2">
        <f>+'廃棄物事業経費（歳入）'!B2092</f>
        <v>0</v>
      </c>
      <c r="AI2092" s="2">
        <v>2092</v>
      </c>
    </row>
    <row r="2093" spans="34:35" ht="14.25" hidden="1">
      <c r="AH2093" s="2">
        <f>+'廃棄物事業経費（歳入）'!B2093</f>
        <v>0</v>
      </c>
      <c r="AI2093" s="2">
        <v>2093</v>
      </c>
    </row>
    <row r="2094" spans="34:35" ht="14.25" hidden="1">
      <c r="AH2094" s="2">
        <f>+'廃棄物事業経費（歳入）'!B2094</f>
        <v>0</v>
      </c>
      <c r="AI2094" s="2">
        <v>2094</v>
      </c>
    </row>
    <row r="2095" spans="34:35" ht="14.25" hidden="1">
      <c r="AH2095" s="2">
        <f>+'廃棄物事業経費（歳入）'!B2095</f>
        <v>0</v>
      </c>
      <c r="AI2095" s="2">
        <v>2095</v>
      </c>
    </row>
    <row r="2096" spans="34:35" ht="14.25" hidden="1">
      <c r="AH2096" s="2">
        <f>+'廃棄物事業経費（歳入）'!B2096</f>
        <v>0</v>
      </c>
      <c r="AI2096" s="2">
        <v>2096</v>
      </c>
    </row>
    <row r="2097" spans="34:35" ht="14.25" hidden="1">
      <c r="AH2097" s="2">
        <f>+'廃棄物事業経費（歳入）'!B2097</f>
        <v>0</v>
      </c>
      <c r="AI2097" s="2">
        <v>2097</v>
      </c>
    </row>
    <row r="2098" spans="34:35" ht="14.25" hidden="1">
      <c r="AH2098" s="2">
        <f>+'廃棄物事業経費（歳入）'!B2098</f>
        <v>0</v>
      </c>
      <c r="AI2098" s="2">
        <v>2098</v>
      </c>
    </row>
    <row r="2099" spans="34:35" ht="14.25" hidden="1">
      <c r="AH2099" s="2">
        <f>+'廃棄物事業経費（歳入）'!B2099</f>
        <v>0</v>
      </c>
      <c r="AI2099" s="2">
        <v>2099</v>
      </c>
    </row>
    <row r="2100" spans="34:35" ht="14.25" hidden="1">
      <c r="AH2100" s="2">
        <f>+'廃棄物事業経費（歳入）'!B2100</f>
        <v>0</v>
      </c>
      <c r="AI2100" s="2">
        <v>2100</v>
      </c>
    </row>
    <row r="2101" spans="34:35" ht="14.25" hidden="1">
      <c r="AH2101" s="2">
        <f>+'廃棄物事業経費（歳入）'!B2101</f>
        <v>0</v>
      </c>
      <c r="AI2101" s="2">
        <v>2101</v>
      </c>
    </row>
    <row r="2102" spans="34:35" ht="14.25" hidden="1">
      <c r="AH2102" s="2">
        <f>+'廃棄物事業経費（歳入）'!B2102</f>
        <v>0</v>
      </c>
      <c r="AI2102" s="2">
        <v>2102</v>
      </c>
    </row>
    <row r="2103" spans="34:35" ht="14.25" hidden="1">
      <c r="AH2103" s="2">
        <f>+'廃棄物事業経費（歳入）'!B2103</f>
        <v>0</v>
      </c>
      <c r="AI2103" s="2">
        <v>2103</v>
      </c>
    </row>
    <row r="2104" spans="34:35" ht="14.25" hidden="1">
      <c r="AH2104" s="2">
        <f>+'廃棄物事業経費（歳入）'!B2104</f>
        <v>0</v>
      </c>
      <c r="AI2104" s="2">
        <v>2104</v>
      </c>
    </row>
    <row r="2105" spans="34:35" ht="14.25" hidden="1">
      <c r="AH2105" s="2">
        <f>+'廃棄物事業経費（歳入）'!B2105</f>
        <v>0</v>
      </c>
      <c r="AI2105" s="2">
        <v>2105</v>
      </c>
    </row>
    <row r="2106" spans="34:35" ht="14.25" hidden="1">
      <c r="AH2106" s="2">
        <f>+'廃棄物事業経費（歳入）'!B2106</f>
        <v>0</v>
      </c>
      <c r="AI2106" s="2">
        <v>2106</v>
      </c>
    </row>
    <row r="2107" spans="34:35" ht="14.25" hidden="1">
      <c r="AH2107" s="2">
        <f>+'廃棄物事業経費（歳入）'!B2107</f>
        <v>0</v>
      </c>
      <c r="AI2107" s="2">
        <v>2107</v>
      </c>
    </row>
    <row r="2108" spans="34:35" ht="14.25" hidden="1">
      <c r="AH2108" s="2">
        <f>+'廃棄物事業経費（歳入）'!B2108</f>
        <v>0</v>
      </c>
      <c r="AI2108" s="2">
        <v>2108</v>
      </c>
    </row>
    <row r="2109" spans="34:35" ht="14.25" hidden="1">
      <c r="AH2109" s="2">
        <f>+'廃棄物事業経費（歳入）'!B2109</f>
        <v>0</v>
      </c>
      <c r="AI2109" s="2">
        <v>2109</v>
      </c>
    </row>
    <row r="2110" spans="34:35" ht="14.25" hidden="1">
      <c r="AH2110" s="2">
        <f>+'廃棄物事業経費（歳入）'!B2110</f>
        <v>0</v>
      </c>
      <c r="AI2110" s="2">
        <v>2110</v>
      </c>
    </row>
    <row r="2111" spans="34:35" ht="14.25" hidden="1">
      <c r="AH2111" s="2">
        <f>+'廃棄物事業経費（歳入）'!B2111</f>
        <v>0</v>
      </c>
      <c r="AI2111" s="2">
        <v>2111</v>
      </c>
    </row>
    <row r="2112" spans="34:35" ht="14.25" hidden="1">
      <c r="AH2112" s="2">
        <f>+'廃棄物事業経費（歳入）'!B2112</f>
        <v>0</v>
      </c>
      <c r="AI2112" s="2">
        <v>2112</v>
      </c>
    </row>
    <row r="2113" spans="34:35" ht="14.25" hidden="1">
      <c r="AH2113" s="2">
        <f>+'廃棄物事業経費（歳入）'!B2113</f>
        <v>0</v>
      </c>
      <c r="AI2113" s="2">
        <v>2113</v>
      </c>
    </row>
    <row r="2114" spans="34:35" ht="14.25" hidden="1">
      <c r="AH2114" s="2">
        <f>+'廃棄物事業経費（歳入）'!B2114</f>
        <v>0</v>
      </c>
      <c r="AI2114" s="2">
        <v>2114</v>
      </c>
    </row>
    <row r="2115" spans="34:35" ht="14.25" hidden="1">
      <c r="AH2115" s="2">
        <f>+'廃棄物事業経費（歳入）'!B2115</f>
        <v>0</v>
      </c>
      <c r="AI2115" s="2">
        <v>2115</v>
      </c>
    </row>
    <row r="2116" spans="34:35" ht="14.25" hidden="1">
      <c r="AH2116" s="2">
        <f>+'廃棄物事業経費（歳入）'!B2116</f>
        <v>0</v>
      </c>
      <c r="AI2116" s="2">
        <v>2116</v>
      </c>
    </row>
    <row r="2117" spans="34:35" ht="14.25" hidden="1">
      <c r="AH2117" s="2">
        <f>+'廃棄物事業経費（歳入）'!B2117</f>
        <v>0</v>
      </c>
      <c r="AI2117" s="2">
        <v>2117</v>
      </c>
    </row>
    <row r="2118" spans="34:35" ht="14.25" hidden="1">
      <c r="AH2118" s="2">
        <f>+'廃棄物事業経費（歳入）'!B2118</f>
        <v>0</v>
      </c>
      <c r="AI2118" s="2">
        <v>2118</v>
      </c>
    </row>
    <row r="2119" spans="34:35" ht="14.25" hidden="1">
      <c r="AH2119" s="2">
        <f>+'廃棄物事業経費（歳入）'!B2119</f>
        <v>0</v>
      </c>
      <c r="AI2119" s="2">
        <v>2119</v>
      </c>
    </row>
    <row r="2120" spans="34:35" ht="14.25" hidden="1">
      <c r="AH2120" s="2">
        <f>+'廃棄物事業経費（歳入）'!B2120</f>
        <v>0</v>
      </c>
      <c r="AI2120" s="2">
        <v>2120</v>
      </c>
    </row>
    <row r="2121" spans="34:35" ht="14.25" hidden="1">
      <c r="AH2121" s="2">
        <f>+'廃棄物事業経費（歳入）'!B2121</f>
        <v>0</v>
      </c>
      <c r="AI2121" s="2">
        <v>2121</v>
      </c>
    </row>
    <row r="2122" spans="34:35" ht="14.25" hidden="1">
      <c r="AH2122" s="2">
        <f>+'廃棄物事業経費（歳入）'!B2122</f>
        <v>0</v>
      </c>
      <c r="AI2122" s="2">
        <v>2122</v>
      </c>
    </row>
    <row r="2123" spans="34:35" ht="14.25" hidden="1">
      <c r="AH2123" s="2">
        <f>+'廃棄物事業経費（歳入）'!B2123</f>
        <v>0</v>
      </c>
      <c r="AI2123" s="2">
        <v>2123</v>
      </c>
    </row>
    <row r="2124" spans="34:35" ht="14.25" hidden="1">
      <c r="AH2124" s="2">
        <f>+'廃棄物事業経費（歳入）'!B2124</f>
        <v>0</v>
      </c>
      <c r="AI2124" s="2">
        <v>2124</v>
      </c>
    </row>
    <row r="2125" spans="34:35" ht="14.25" hidden="1">
      <c r="AH2125" s="2">
        <f>+'廃棄物事業経費（歳入）'!B2125</f>
        <v>0</v>
      </c>
      <c r="AI2125" s="2">
        <v>2125</v>
      </c>
    </row>
    <row r="2126" spans="34:35" ht="14.25" hidden="1">
      <c r="AH2126" s="2">
        <f>+'廃棄物事業経費（歳入）'!B2126</f>
        <v>0</v>
      </c>
      <c r="AI2126" s="2">
        <v>2126</v>
      </c>
    </row>
    <row r="2127" spans="34:35" ht="14.25" hidden="1">
      <c r="AH2127" s="2">
        <f>+'廃棄物事業経費（歳入）'!B2127</f>
        <v>0</v>
      </c>
      <c r="AI2127" s="2">
        <v>2127</v>
      </c>
    </row>
    <row r="2128" spans="34:35" ht="14.25" hidden="1">
      <c r="AH2128" s="2">
        <f>+'廃棄物事業経費（歳入）'!B2128</f>
        <v>0</v>
      </c>
      <c r="AI2128" s="2">
        <v>2128</v>
      </c>
    </row>
    <row r="2129" spans="34:35" ht="14.25" hidden="1">
      <c r="AH2129" s="2">
        <f>+'廃棄物事業経費（歳入）'!B2129</f>
        <v>0</v>
      </c>
      <c r="AI2129" s="2">
        <v>2129</v>
      </c>
    </row>
    <row r="2130" spans="34:35" ht="14.25" hidden="1">
      <c r="AH2130" s="2">
        <f>+'廃棄物事業経費（歳入）'!B2130</f>
        <v>0</v>
      </c>
      <c r="AI2130" s="2">
        <v>2130</v>
      </c>
    </row>
    <row r="2131" spans="34:35" ht="14.25" hidden="1">
      <c r="AH2131" s="2">
        <f>+'廃棄物事業経費（歳入）'!B2131</f>
        <v>0</v>
      </c>
      <c r="AI2131" s="2">
        <v>2131</v>
      </c>
    </row>
    <row r="2132" spans="34:35" ht="14.25" hidden="1">
      <c r="AH2132" s="2">
        <f>+'廃棄物事業経費（歳入）'!B2132</f>
        <v>0</v>
      </c>
      <c r="AI2132" s="2">
        <v>2132</v>
      </c>
    </row>
    <row r="2133" spans="34:35" ht="14.25" hidden="1">
      <c r="AH2133" s="2">
        <f>+'廃棄物事業経費（歳入）'!B2133</f>
        <v>0</v>
      </c>
      <c r="AI2133" s="2">
        <v>2133</v>
      </c>
    </row>
    <row r="2134" spans="34:35" ht="14.25" hidden="1">
      <c r="AH2134" s="2">
        <f>+'廃棄物事業経費（歳入）'!B2134</f>
        <v>0</v>
      </c>
      <c r="AI2134" s="2">
        <v>2134</v>
      </c>
    </row>
    <row r="2135" spans="34:35" ht="14.25" hidden="1">
      <c r="AH2135" s="2">
        <f>+'廃棄物事業経費（歳入）'!B2135</f>
        <v>0</v>
      </c>
      <c r="AI2135" s="2">
        <v>2135</v>
      </c>
    </row>
    <row r="2136" spans="34:35" ht="14.25" hidden="1">
      <c r="AH2136" s="2">
        <f>+'廃棄物事業経費（歳入）'!B2136</f>
        <v>0</v>
      </c>
      <c r="AI2136" s="2">
        <v>2136</v>
      </c>
    </row>
    <row r="2137" spans="34:35" ht="14.25" hidden="1">
      <c r="AH2137" s="2">
        <f>+'廃棄物事業経費（歳入）'!B2137</f>
        <v>0</v>
      </c>
      <c r="AI2137" s="2">
        <v>2137</v>
      </c>
    </row>
    <row r="2138" spans="34:35" ht="14.25" hidden="1">
      <c r="AH2138" s="2">
        <f>+'廃棄物事業経費（歳入）'!B2138</f>
        <v>0</v>
      </c>
      <c r="AI2138" s="2">
        <v>2138</v>
      </c>
    </row>
    <row r="2139" spans="34:35" ht="14.25" hidden="1">
      <c r="AH2139" s="2">
        <f>+'廃棄物事業経費（歳入）'!B2139</f>
        <v>0</v>
      </c>
      <c r="AI2139" s="2">
        <v>2139</v>
      </c>
    </row>
    <row r="2140" spans="34:35" ht="14.25" hidden="1">
      <c r="AH2140" s="2">
        <f>+'廃棄物事業経費（歳入）'!B2140</f>
        <v>0</v>
      </c>
      <c r="AI2140" s="2">
        <v>2140</v>
      </c>
    </row>
    <row r="2141" spans="34:35" ht="14.25" hidden="1">
      <c r="AH2141" s="2">
        <f>+'廃棄物事業経費（歳入）'!B2141</f>
        <v>0</v>
      </c>
      <c r="AI2141" s="2">
        <v>2141</v>
      </c>
    </row>
    <row r="2142" spans="34:35" ht="14.25" hidden="1">
      <c r="AH2142" s="2">
        <f>+'廃棄物事業経費（歳入）'!B2142</f>
        <v>0</v>
      </c>
      <c r="AI2142" s="2">
        <v>2142</v>
      </c>
    </row>
    <row r="2143" spans="34:35" ht="14.25" hidden="1">
      <c r="AH2143" s="2">
        <f>+'廃棄物事業経費（歳入）'!B2143</f>
        <v>0</v>
      </c>
      <c r="AI2143" s="2">
        <v>2143</v>
      </c>
    </row>
    <row r="2144" spans="34:35" ht="14.25" hidden="1">
      <c r="AH2144" s="2">
        <f>+'廃棄物事業経費（歳入）'!B2144</f>
        <v>0</v>
      </c>
      <c r="AI2144" s="2">
        <v>2144</v>
      </c>
    </row>
    <row r="2145" spans="34:35" ht="14.25" hidden="1">
      <c r="AH2145" s="2">
        <f>+'廃棄物事業経費（歳入）'!B2145</f>
        <v>0</v>
      </c>
      <c r="AI2145" s="2">
        <v>2145</v>
      </c>
    </row>
    <row r="2146" spans="34:35" ht="14.25" hidden="1">
      <c r="AH2146" s="2">
        <f>+'廃棄物事業経費（歳入）'!B2146</f>
        <v>0</v>
      </c>
      <c r="AI2146" s="2">
        <v>2146</v>
      </c>
    </row>
    <row r="2147" spans="34:35" ht="14.25" hidden="1">
      <c r="AH2147" s="2">
        <f>+'廃棄物事業経費（歳入）'!B2147</f>
        <v>0</v>
      </c>
      <c r="AI2147" s="2">
        <v>2147</v>
      </c>
    </row>
    <row r="2148" spans="34:35" ht="14.25" hidden="1">
      <c r="AH2148" s="2">
        <f>+'廃棄物事業経費（歳入）'!B2148</f>
        <v>0</v>
      </c>
      <c r="AI2148" s="2">
        <v>2148</v>
      </c>
    </row>
    <row r="2149" spans="34:35" ht="14.25" hidden="1">
      <c r="AH2149" s="2">
        <f>+'廃棄物事業経費（歳入）'!B2149</f>
        <v>0</v>
      </c>
      <c r="AI2149" s="2">
        <v>2149</v>
      </c>
    </row>
    <row r="2150" spans="34:35" ht="14.25" hidden="1">
      <c r="AH2150" s="2">
        <f>+'廃棄物事業経費（歳入）'!B2150</f>
        <v>0</v>
      </c>
      <c r="AI2150" s="2">
        <v>2150</v>
      </c>
    </row>
    <row r="2151" spans="34:35" ht="14.25" hidden="1">
      <c r="AH2151" s="2">
        <f>+'廃棄物事業経費（歳入）'!B2151</f>
        <v>0</v>
      </c>
      <c r="AI2151" s="2">
        <v>2151</v>
      </c>
    </row>
    <row r="2152" spans="34:35" ht="14.25" hidden="1">
      <c r="AH2152" s="2">
        <f>+'廃棄物事業経費（歳入）'!B2152</f>
        <v>0</v>
      </c>
      <c r="AI2152" s="2">
        <v>2152</v>
      </c>
    </row>
    <row r="2153" spans="34:35" ht="14.25" hidden="1">
      <c r="AH2153" s="2">
        <f>+'廃棄物事業経費（歳入）'!B2153</f>
        <v>0</v>
      </c>
      <c r="AI2153" s="2">
        <v>2153</v>
      </c>
    </row>
    <row r="2154" spans="34:35" ht="14.25" hidden="1">
      <c r="AH2154" s="2">
        <f>+'廃棄物事業経費（歳入）'!B2154</f>
        <v>0</v>
      </c>
      <c r="AI2154" s="2">
        <v>2154</v>
      </c>
    </row>
    <row r="2155" spans="34:35" ht="14.25" hidden="1">
      <c r="AH2155" s="2">
        <f>+'廃棄物事業経費（歳入）'!B2155</f>
        <v>0</v>
      </c>
      <c r="AI2155" s="2">
        <v>2155</v>
      </c>
    </row>
    <row r="2156" spans="34:35" ht="14.25" hidden="1">
      <c r="AH2156" s="2">
        <f>+'廃棄物事業経費（歳入）'!B2156</f>
        <v>0</v>
      </c>
      <c r="AI2156" s="2">
        <v>2156</v>
      </c>
    </row>
    <row r="2157" spans="34:35" ht="14.25" hidden="1">
      <c r="AH2157" s="2">
        <f>+'廃棄物事業経費（歳入）'!B2157</f>
        <v>0</v>
      </c>
      <c r="AI2157" s="2">
        <v>2157</v>
      </c>
    </row>
    <row r="2158" spans="34:35" ht="14.25" hidden="1">
      <c r="AH2158" s="2">
        <f>+'廃棄物事業経費（歳入）'!B2158</f>
        <v>0</v>
      </c>
      <c r="AI2158" s="2">
        <v>2158</v>
      </c>
    </row>
    <row r="2159" spans="34:35" ht="14.25" hidden="1">
      <c r="AH2159" s="2">
        <f>+'廃棄物事業経費（歳入）'!B2159</f>
        <v>0</v>
      </c>
      <c r="AI2159" s="2">
        <v>2159</v>
      </c>
    </row>
    <row r="2160" spans="34:35" ht="14.25" hidden="1">
      <c r="AH2160" s="2">
        <f>+'廃棄物事業経費（歳入）'!B2160</f>
        <v>0</v>
      </c>
      <c r="AI2160" s="2">
        <v>2160</v>
      </c>
    </row>
    <row r="2161" spans="34:35" ht="14.25" hidden="1">
      <c r="AH2161" s="2">
        <f>+'廃棄物事業経費（歳入）'!B2161</f>
        <v>0</v>
      </c>
      <c r="AI2161" s="2">
        <v>2161</v>
      </c>
    </row>
    <row r="2162" spans="34:35" ht="14.25" hidden="1">
      <c r="AH2162" s="2">
        <f>+'廃棄物事業経費（歳入）'!B2162</f>
        <v>0</v>
      </c>
      <c r="AI2162" s="2">
        <v>2162</v>
      </c>
    </row>
    <row r="2163" spans="34:35" ht="14.25" hidden="1">
      <c r="AH2163" s="2">
        <f>+'廃棄物事業経費（歳入）'!B2163</f>
        <v>0</v>
      </c>
      <c r="AI2163" s="2">
        <v>2163</v>
      </c>
    </row>
    <row r="2164" spans="34:35" ht="14.25" hidden="1">
      <c r="AH2164" s="2">
        <f>+'廃棄物事業経費（歳入）'!B2164</f>
        <v>0</v>
      </c>
      <c r="AI2164" s="2">
        <v>2164</v>
      </c>
    </row>
    <row r="2165" spans="34:35" ht="14.25" hidden="1">
      <c r="AH2165" s="2">
        <f>+'廃棄物事業経費（歳入）'!B2165</f>
        <v>0</v>
      </c>
      <c r="AI2165" s="2">
        <v>2165</v>
      </c>
    </row>
    <row r="2166" spans="34:35" ht="14.25" hidden="1">
      <c r="AH2166" s="2">
        <f>+'廃棄物事業経費（歳入）'!B2166</f>
        <v>0</v>
      </c>
      <c r="AI2166" s="2">
        <v>2166</v>
      </c>
    </row>
    <row r="2167" spans="34:35" ht="14.25" hidden="1">
      <c r="AH2167" s="2">
        <f>+'廃棄物事業経費（歳入）'!B2167</f>
        <v>0</v>
      </c>
      <c r="AI2167" s="2">
        <v>2167</v>
      </c>
    </row>
    <row r="2168" spans="34:35" ht="14.25" hidden="1">
      <c r="AH2168" s="2">
        <f>+'廃棄物事業経費（歳入）'!B2168</f>
        <v>0</v>
      </c>
      <c r="AI2168" s="2">
        <v>2168</v>
      </c>
    </row>
    <row r="2169" spans="34:35" ht="14.25" hidden="1">
      <c r="AH2169" s="2">
        <f>+'廃棄物事業経費（歳入）'!B2169</f>
        <v>0</v>
      </c>
      <c r="AI2169" s="2">
        <v>2169</v>
      </c>
    </row>
    <row r="2170" spans="34:35" ht="14.25" hidden="1">
      <c r="AH2170" s="2">
        <f>+'廃棄物事業経費（歳入）'!B2170</f>
        <v>0</v>
      </c>
      <c r="AI2170" s="2">
        <v>2170</v>
      </c>
    </row>
    <row r="2171" spans="34:35" ht="14.25" hidden="1">
      <c r="AH2171" s="2">
        <f>+'廃棄物事業経費（歳入）'!B2171</f>
        <v>0</v>
      </c>
      <c r="AI2171" s="2">
        <v>2171</v>
      </c>
    </row>
    <row r="2172" spans="34:35" ht="14.25" hidden="1">
      <c r="AH2172" s="2">
        <f>+'廃棄物事業経費（歳入）'!B2172</f>
        <v>0</v>
      </c>
      <c r="AI2172" s="2">
        <v>2172</v>
      </c>
    </row>
    <row r="2173" spans="34:35" ht="14.25" hidden="1">
      <c r="AH2173" s="2">
        <f>+'廃棄物事業経費（歳入）'!B2173</f>
        <v>0</v>
      </c>
      <c r="AI2173" s="2">
        <v>2173</v>
      </c>
    </row>
    <row r="2174" spans="34:35" ht="14.25" hidden="1">
      <c r="AH2174" s="2">
        <f>+'廃棄物事業経費（歳入）'!B2174</f>
        <v>0</v>
      </c>
      <c r="AI2174" s="2">
        <v>2174</v>
      </c>
    </row>
    <row r="2175" spans="34:35" ht="14.25" hidden="1">
      <c r="AH2175" s="2">
        <f>+'廃棄物事業経費（歳入）'!B2175</f>
        <v>0</v>
      </c>
      <c r="AI2175" s="2">
        <v>2175</v>
      </c>
    </row>
    <row r="2176" spans="34:35" ht="14.25" hidden="1">
      <c r="AH2176" s="2">
        <f>+'廃棄物事業経費（歳入）'!B2176</f>
        <v>0</v>
      </c>
      <c r="AI2176" s="2">
        <v>2176</v>
      </c>
    </row>
    <row r="2177" spans="34:35" ht="14.25" hidden="1">
      <c r="AH2177" s="2">
        <f>+'廃棄物事業経費（歳入）'!B2177</f>
        <v>0</v>
      </c>
      <c r="AI2177" s="2">
        <v>2177</v>
      </c>
    </row>
    <row r="2178" spans="34:35" ht="14.25" hidden="1">
      <c r="AH2178" s="2">
        <f>+'廃棄物事業経費（歳入）'!B2178</f>
        <v>0</v>
      </c>
      <c r="AI2178" s="2">
        <v>2178</v>
      </c>
    </row>
    <row r="2179" spans="34:35" ht="14.25" hidden="1">
      <c r="AH2179" s="2">
        <f>+'廃棄物事業経費（歳入）'!B2179</f>
        <v>0</v>
      </c>
      <c r="AI2179" s="2">
        <v>2179</v>
      </c>
    </row>
    <row r="2180" spans="34:35" ht="14.25" hidden="1">
      <c r="AH2180" s="2">
        <f>+'廃棄物事業経費（歳入）'!B2180</f>
        <v>0</v>
      </c>
      <c r="AI2180" s="2">
        <v>2180</v>
      </c>
    </row>
    <row r="2181" spans="34:35" ht="14.25" hidden="1">
      <c r="AH2181" s="2">
        <f>+'廃棄物事業経費（歳入）'!B2181</f>
        <v>0</v>
      </c>
      <c r="AI2181" s="2">
        <v>2181</v>
      </c>
    </row>
    <row r="2182" spans="34:35" ht="14.25" hidden="1">
      <c r="AH2182" s="2">
        <f>+'廃棄物事業経費（歳入）'!B2182</f>
        <v>0</v>
      </c>
      <c r="AI2182" s="2">
        <v>2182</v>
      </c>
    </row>
    <row r="2183" spans="34:35" ht="14.25" hidden="1">
      <c r="AH2183" s="2">
        <f>+'廃棄物事業経費（歳入）'!B2183</f>
        <v>0</v>
      </c>
      <c r="AI2183" s="2">
        <v>2183</v>
      </c>
    </row>
    <row r="2184" spans="34:35" ht="14.25" hidden="1">
      <c r="AH2184" s="2">
        <f>+'廃棄物事業経費（歳入）'!B2184</f>
        <v>0</v>
      </c>
      <c r="AI2184" s="2">
        <v>2184</v>
      </c>
    </row>
    <row r="2185" spans="34:35" ht="14.25" hidden="1">
      <c r="AH2185" s="2">
        <f>+'廃棄物事業経費（歳入）'!B2185</f>
        <v>0</v>
      </c>
      <c r="AI2185" s="2">
        <v>2185</v>
      </c>
    </row>
    <row r="2186" spans="34:35" ht="14.25" hidden="1">
      <c r="AH2186" s="2">
        <f>+'廃棄物事業経費（歳入）'!B2186</f>
        <v>0</v>
      </c>
      <c r="AI2186" s="2">
        <v>2186</v>
      </c>
    </row>
    <row r="2187" spans="34:35" ht="14.25" hidden="1">
      <c r="AH2187" s="2">
        <f>+'廃棄物事業経費（歳入）'!B2187</f>
        <v>0</v>
      </c>
      <c r="AI2187" s="2">
        <v>2187</v>
      </c>
    </row>
    <row r="2188" spans="34:35" ht="14.25" hidden="1">
      <c r="AH2188" s="2">
        <f>+'廃棄物事業経費（歳入）'!B2188</f>
        <v>0</v>
      </c>
      <c r="AI2188" s="2">
        <v>2188</v>
      </c>
    </row>
    <row r="2189" spans="34:35" ht="14.25" hidden="1">
      <c r="AH2189" s="2">
        <f>+'廃棄物事業経費（歳入）'!B2189</f>
        <v>0</v>
      </c>
      <c r="AI2189" s="2">
        <v>2189</v>
      </c>
    </row>
    <row r="2190" spans="34:35" ht="14.25" hidden="1">
      <c r="AH2190" s="2">
        <f>+'廃棄物事業経費（歳入）'!B2190</f>
        <v>0</v>
      </c>
      <c r="AI2190" s="2">
        <v>2190</v>
      </c>
    </row>
    <row r="2191" spans="34:35" ht="14.25" hidden="1">
      <c r="AH2191" s="2">
        <f>+'廃棄物事業経費（歳入）'!B2191</f>
        <v>0</v>
      </c>
      <c r="AI2191" s="2">
        <v>2191</v>
      </c>
    </row>
    <row r="2192" spans="34:35" ht="14.25" hidden="1">
      <c r="AH2192" s="2">
        <f>+'廃棄物事業経費（歳入）'!B2192</f>
        <v>0</v>
      </c>
      <c r="AI2192" s="2">
        <v>2192</v>
      </c>
    </row>
    <row r="2193" spans="34:35" ht="14.25" hidden="1">
      <c r="AH2193" s="2">
        <f>+'廃棄物事業経費（歳入）'!B2193</f>
        <v>0</v>
      </c>
      <c r="AI2193" s="2">
        <v>2193</v>
      </c>
    </row>
    <row r="2194" spans="34:35" ht="14.25" hidden="1">
      <c r="AH2194" s="2">
        <f>+'廃棄物事業経費（歳入）'!B2194</f>
        <v>0</v>
      </c>
      <c r="AI2194" s="2">
        <v>2194</v>
      </c>
    </row>
    <row r="2195" spans="34:35" ht="14.25" hidden="1">
      <c r="AH2195" s="2">
        <f>+'廃棄物事業経費（歳入）'!B2195</f>
        <v>0</v>
      </c>
      <c r="AI2195" s="2">
        <v>2195</v>
      </c>
    </row>
    <row r="2196" spans="34:35" ht="14.25" hidden="1">
      <c r="AH2196" s="2">
        <f>+'廃棄物事業経費（歳入）'!B2196</f>
        <v>0</v>
      </c>
      <c r="AI2196" s="2">
        <v>2196</v>
      </c>
    </row>
    <row r="2197" spans="34:35" ht="14.25" hidden="1">
      <c r="AH2197" s="2">
        <f>+'廃棄物事業経費（歳入）'!B2197</f>
        <v>0</v>
      </c>
      <c r="AI2197" s="2">
        <v>2197</v>
      </c>
    </row>
    <row r="2198" spans="34:35" ht="14.25" hidden="1">
      <c r="AH2198" s="2">
        <f>+'廃棄物事業経費（歳入）'!B2198</f>
        <v>0</v>
      </c>
      <c r="AI2198" s="2">
        <v>2198</v>
      </c>
    </row>
    <row r="2199" spans="34:35" ht="14.25" hidden="1">
      <c r="AH2199" s="2">
        <f>+'廃棄物事業経費（歳入）'!B2199</f>
        <v>0</v>
      </c>
      <c r="AI2199" s="2">
        <v>2199</v>
      </c>
    </row>
    <row r="2200" spans="34:35" ht="14.25" hidden="1">
      <c r="AH2200" s="2">
        <f>+'廃棄物事業経費（歳入）'!B2200</f>
        <v>0</v>
      </c>
      <c r="AI2200" s="2">
        <v>2200</v>
      </c>
    </row>
    <row r="2201" spans="34:35" ht="14.25" hidden="1">
      <c r="AH2201" s="2">
        <f>+'廃棄物事業経費（歳入）'!B2201</f>
        <v>0</v>
      </c>
      <c r="AI2201" s="2">
        <v>2201</v>
      </c>
    </row>
    <row r="2202" spans="34:35" ht="14.25" hidden="1">
      <c r="AH2202" s="2">
        <f>+'廃棄物事業経費（歳入）'!B2202</f>
        <v>0</v>
      </c>
      <c r="AI2202" s="2">
        <v>2202</v>
      </c>
    </row>
    <row r="2203" spans="34:35" ht="14.25" hidden="1">
      <c r="AH2203" s="2">
        <f>+'廃棄物事業経費（歳入）'!B2203</f>
        <v>0</v>
      </c>
      <c r="AI2203" s="2">
        <v>2203</v>
      </c>
    </row>
    <row r="2204" spans="34:35" ht="14.25" hidden="1">
      <c r="AH2204" s="2">
        <f>+'廃棄物事業経費（歳入）'!B2204</f>
        <v>0</v>
      </c>
      <c r="AI2204" s="2">
        <v>2204</v>
      </c>
    </row>
    <row r="2205" spans="34:35" ht="14.25" hidden="1">
      <c r="AH2205" s="2">
        <f>+'廃棄物事業経費（歳入）'!B2205</f>
        <v>0</v>
      </c>
      <c r="AI2205" s="2">
        <v>2205</v>
      </c>
    </row>
    <row r="2206" spans="34:35" ht="14.25" hidden="1">
      <c r="AH2206" s="2">
        <f>+'廃棄物事業経費（歳入）'!B2206</f>
        <v>0</v>
      </c>
      <c r="AI2206" s="2">
        <v>2206</v>
      </c>
    </row>
    <row r="2207" spans="34:35" ht="14.25" hidden="1">
      <c r="AH2207" s="2">
        <f>+'廃棄物事業経費（歳入）'!B2207</f>
        <v>0</v>
      </c>
      <c r="AI2207" s="2">
        <v>2207</v>
      </c>
    </row>
    <row r="2208" spans="34:35" ht="14.25" hidden="1">
      <c r="AH2208" s="2">
        <f>+'廃棄物事業経費（歳入）'!B2208</f>
        <v>0</v>
      </c>
      <c r="AI2208" s="2">
        <v>2208</v>
      </c>
    </row>
    <row r="2209" spans="34:35" ht="14.25" hidden="1">
      <c r="AH2209" s="2">
        <f>+'廃棄物事業経費（歳入）'!B2209</f>
        <v>0</v>
      </c>
      <c r="AI2209" s="2">
        <v>2209</v>
      </c>
    </row>
    <row r="2210" spans="34:35" ht="14.25" hidden="1">
      <c r="AH2210" s="2">
        <f>+'廃棄物事業経費（歳入）'!B2210</f>
        <v>0</v>
      </c>
      <c r="AI2210" s="2">
        <v>2210</v>
      </c>
    </row>
    <row r="2211" spans="34:35" ht="14.25" hidden="1">
      <c r="AH2211" s="2">
        <f>+'廃棄物事業経費（歳入）'!B2211</f>
        <v>0</v>
      </c>
      <c r="AI2211" s="2">
        <v>2211</v>
      </c>
    </row>
    <row r="2212" spans="34:35" ht="14.25" hidden="1">
      <c r="AH2212" s="2">
        <f>+'廃棄物事業経費（歳入）'!B2212</f>
        <v>0</v>
      </c>
      <c r="AI2212" s="2">
        <v>2212</v>
      </c>
    </row>
    <row r="2213" spans="34:35" ht="14.25" hidden="1">
      <c r="AH2213" s="2">
        <f>+'廃棄物事業経費（歳入）'!B2213</f>
        <v>0</v>
      </c>
      <c r="AI2213" s="2">
        <v>2213</v>
      </c>
    </row>
    <row r="2214" spans="34:35" ht="14.25" hidden="1">
      <c r="AH2214" s="2">
        <f>+'廃棄物事業経費（歳入）'!B2214</f>
        <v>0</v>
      </c>
      <c r="AI2214" s="2">
        <v>2214</v>
      </c>
    </row>
    <row r="2215" spans="34:35" ht="14.25" hidden="1">
      <c r="AH2215" s="2">
        <f>+'廃棄物事業経費（歳入）'!B2215</f>
        <v>0</v>
      </c>
      <c r="AI2215" s="2">
        <v>2215</v>
      </c>
    </row>
    <row r="2216" spans="34:35" ht="14.25" hidden="1">
      <c r="AH2216" s="2">
        <f>+'廃棄物事業経費（歳入）'!B2216</f>
        <v>0</v>
      </c>
      <c r="AI2216" s="2">
        <v>2216</v>
      </c>
    </row>
    <row r="2217" spans="34:35" ht="14.25" hidden="1">
      <c r="AH2217" s="2">
        <f>+'廃棄物事業経費（歳入）'!B2217</f>
        <v>0</v>
      </c>
      <c r="AI2217" s="2">
        <v>2217</v>
      </c>
    </row>
    <row r="2218" spans="34:35" ht="14.25" hidden="1">
      <c r="AH2218" s="2">
        <f>+'廃棄物事業経費（歳入）'!B2218</f>
        <v>0</v>
      </c>
      <c r="AI2218" s="2">
        <v>2218</v>
      </c>
    </row>
    <row r="2219" spans="34:35" ht="14.25" hidden="1">
      <c r="AH2219" s="2">
        <f>+'廃棄物事業経費（歳入）'!B2219</f>
        <v>0</v>
      </c>
      <c r="AI2219" s="2">
        <v>2219</v>
      </c>
    </row>
    <row r="2220" spans="34:35" ht="14.25" hidden="1">
      <c r="AH2220" s="2">
        <f>+'廃棄物事業経費（歳入）'!B2220</f>
        <v>0</v>
      </c>
      <c r="AI2220" s="2">
        <v>2220</v>
      </c>
    </row>
    <row r="2221" spans="34:35" ht="14.25" hidden="1">
      <c r="AH2221" s="2">
        <f>+'廃棄物事業経費（歳入）'!B2221</f>
        <v>0</v>
      </c>
      <c r="AI2221" s="2">
        <v>2221</v>
      </c>
    </row>
    <row r="2222" spans="34:35" ht="14.25" hidden="1">
      <c r="AH2222" s="2">
        <f>+'廃棄物事業経費（歳入）'!B2222</f>
        <v>0</v>
      </c>
      <c r="AI2222" s="2">
        <v>2222</v>
      </c>
    </row>
    <row r="2223" spans="34:35" ht="14.25" hidden="1">
      <c r="AH2223" s="2">
        <f>+'廃棄物事業経費（歳入）'!B2223</f>
        <v>0</v>
      </c>
      <c r="AI2223" s="2">
        <v>2223</v>
      </c>
    </row>
    <row r="2224" spans="34:35" ht="14.25" hidden="1">
      <c r="AH2224" s="2">
        <f>+'廃棄物事業経費（歳入）'!B2224</f>
        <v>0</v>
      </c>
      <c r="AI2224" s="2">
        <v>2224</v>
      </c>
    </row>
    <row r="2225" spans="34:35" ht="14.25" hidden="1">
      <c r="AH2225" s="2">
        <f>+'廃棄物事業経費（歳入）'!B2225</f>
        <v>0</v>
      </c>
      <c r="AI2225" s="2">
        <v>2225</v>
      </c>
    </row>
    <row r="2226" spans="34:35" ht="14.25" hidden="1">
      <c r="AH2226" s="2">
        <f>+'廃棄物事業経費（歳入）'!B2226</f>
        <v>0</v>
      </c>
      <c r="AI2226" s="2">
        <v>2226</v>
      </c>
    </row>
    <row r="2227" spans="34:35" ht="14.25" hidden="1">
      <c r="AH2227" s="2">
        <f>+'廃棄物事業経費（歳入）'!B2227</f>
        <v>0</v>
      </c>
      <c r="AI2227" s="2">
        <v>2227</v>
      </c>
    </row>
    <row r="2228" spans="34:35" ht="14.25" hidden="1">
      <c r="AH2228" s="2">
        <f>+'廃棄物事業経費（歳入）'!B2228</f>
        <v>0</v>
      </c>
      <c r="AI2228" s="2">
        <v>2228</v>
      </c>
    </row>
    <row r="2229" spans="34:35" ht="14.25" hidden="1">
      <c r="AH2229" s="2">
        <f>+'廃棄物事業経費（歳入）'!B2229</f>
        <v>0</v>
      </c>
      <c r="AI2229" s="2">
        <v>2229</v>
      </c>
    </row>
    <row r="2230" spans="34:35" ht="14.25" hidden="1">
      <c r="AH2230" s="2">
        <f>+'廃棄物事業経費（歳入）'!B2230</f>
        <v>0</v>
      </c>
      <c r="AI2230" s="2">
        <v>2230</v>
      </c>
    </row>
    <row r="2231" spans="34:35" ht="14.25" hidden="1">
      <c r="AH2231" s="2">
        <f>+'廃棄物事業経費（歳入）'!B2231</f>
        <v>0</v>
      </c>
      <c r="AI2231" s="2">
        <v>2231</v>
      </c>
    </row>
    <row r="2232" spans="34:35" ht="14.25" hidden="1">
      <c r="AH2232" s="2">
        <f>+'廃棄物事業経費（歳入）'!B2232</f>
        <v>0</v>
      </c>
      <c r="AI2232" s="2">
        <v>2232</v>
      </c>
    </row>
    <row r="2233" spans="34:35" ht="14.25" hidden="1">
      <c r="AH2233" s="2">
        <f>+'廃棄物事業経費（歳入）'!B2233</f>
        <v>0</v>
      </c>
      <c r="AI2233" s="2">
        <v>2233</v>
      </c>
    </row>
    <row r="2234" spans="34:35" ht="14.25" hidden="1">
      <c r="AH2234" s="2">
        <f>+'廃棄物事業経費（歳入）'!B2234</f>
        <v>0</v>
      </c>
      <c r="AI2234" s="2">
        <v>2234</v>
      </c>
    </row>
    <row r="2235" spans="34:35" ht="14.25" hidden="1">
      <c r="AH2235" s="2">
        <f>+'廃棄物事業経費（歳入）'!B2235</f>
        <v>0</v>
      </c>
      <c r="AI2235" s="2">
        <v>2235</v>
      </c>
    </row>
    <row r="2236" spans="34:35" ht="14.25" hidden="1">
      <c r="AH2236" s="2">
        <f>+'廃棄物事業経費（歳入）'!B2236</f>
        <v>0</v>
      </c>
      <c r="AI2236" s="2">
        <v>2236</v>
      </c>
    </row>
    <row r="2237" spans="34:35" ht="14.25" hidden="1">
      <c r="AH2237" s="2">
        <f>+'廃棄物事業経費（歳入）'!B2237</f>
        <v>0</v>
      </c>
      <c r="AI2237" s="2">
        <v>2237</v>
      </c>
    </row>
    <row r="2238" spans="34:35" ht="14.25" hidden="1">
      <c r="AH2238" s="2">
        <f>+'廃棄物事業経費（歳入）'!B2238</f>
        <v>0</v>
      </c>
      <c r="AI2238" s="2">
        <v>2238</v>
      </c>
    </row>
    <row r="2239" spans="34:35" ht="14.25" hidden="1">
      <c r="AH2239" s="2">
        <f>+'廃棄物事業経費（歳入）'!B2239</f>
        <v>0</v>
      </c>
      <c r="AI2239" s="2">
        <v>2239</v>
      </c>
    </row>
    <row r="2240" spans="34:35" ht="14.25" hidden="1">
      <c r="AH2240" s="2">
        <f>+'廃棄物事業経費（歳入）'!B2240</f>
        <v>0</v>
      </c>
      <c r="AI2240" s="2">
        <v>2240</v>
      </c>
    </row>
    <row r="2241" spans="34:35" ht="14.25" hidden="1">
      <c r="AH2241" s="2">
        <f>+'廃棄物事業経費（歳入）'!B2241</f>
        <v>0</v>
      </c>
      <c r="AI2241" s="2">
        <v>2241</v>
      </c>
    </row>
    <row r="2242" spans="34:35" ht="14.25" hidden="1">
      <c r="AH2242" s="2">
        <f>+'廃棄物事業経費（歳入）'!B2242</f>
        <v>0</v>
      </c>
      <c r="AI2242" s="2">
        <v>2242</v>
      </c>
    </row>
    <row r="2243" spans="34:35" ht="14.25" hidden="1">
      <c r="AH2243" s="2">
        <f>+'廃棄物事業経費（歳入）'!B2243</f>
        <v>0</v>
      </c>
      <c r="AI2243" s="2">
        <v>2243</v>
      </c>
    </row>
    <row r="2244" spans="34:35" ht="14.25" hidden="1">
      <c r="AH2244" s="2">
        <f>+'廃棄物事業経費（歳入）'!B2244</f>
        <v>0</v>
      </c>
      <c r="AI2244" s="2">
        <v>2244</v>
      </c>
    </row>
    <row r="2245" spans="34:35" ht="14.25" hidden="1">
      <c r="AH2245" s="2">
        <f>+'廃棄物事業経費（歳入）'!B2245</f>
        <v>0</v>
      </c>
      <c r="AI2245" s="2">
        <v>2245</v>
      </c>
    </row>
    <row r="2246" spans="34:35" ht="14.25" hidden="1">
      <c r="AH2246" s="2">
        <f>+'廃棄物事業経費（歳入）'!B2246</f>
        <v>0</v>
      </c>
      <c r="AI2246" s="2">
        <v>2246</v>
      </c>
    </row>
    <row r="2247" spans="34:35" ht="14.25" hidden="1">
      <c r="AH2247" s="2">
        <f>+'廃棄物事業経費（歳入）'!B2247</f>
        <v>0</v>
      </c>
      <c r="AI2247" s="2">
        <v>2247</v>
      </c>
    </row>
    <row r="2248" spans="34:35" ht="14.25" hidden="1">
      <c r="AH2248" s="2">
        <f>+'廃棄物事業経費（歳入）'!B2248</f>
        <v>0</v>
      </c>
      <c r="AI2248" s="2">
        <v>2248</v>
      </c>
    </row>
    <row r="2249" spans="34:35" ht="14.25" hidden="1">
      <c r="AH2249" s="2">
        <f>+'廃棄物事業経費（歳入）'!B2249</f>
        <v>0</v>
      </c>
      <c r="AI2249" s="2">
        <v>2249</v>
      </c>
    </row>
    <row r="2250" spans="34:35" ht="14.25" hidden="1">
      <c r="AH2250" s="2">
        <f>+'廃棄物事業経費（歳入）'!B2250</f>
        <v>0</v>
      </c>
      <c r="AI2250" s="2">
        <v>2250</v>
      </c>
    </row>
    <row r="2251" spans="34:35" ht="14.25" hidden="1">
      <c r="AH2251" s="2">
        <f>+'廃棄物事業経費（歳入）'!B2251</f>
        <v>0</v>
      </c>
      <c r="AI2251" s="2">
        <v>2251</v>
      </c>
    </row>
    <row r="2252" spans="34:35" ht="14.25" hidden="1">
      <c r="AH2252" s="2">
        <f>+'廃棄物事業経費（歳入）'!B2252</f>
        <v>0</v>
      </c>
      <c r="AI2252" s="2">
        <v>2252</v>
      </c>
    </row>
    <row r="2253" spans="34:35" ht="14.25" hidden="1">
      <c r="AH2253" s="2">
        <f>+'廃棄物事業経費（歳入）'!B2253</f>
        <v>0</v>
      </c>
      <c r="AI2253" s="2">
        <v>2253</v>
      </c>
    </row>
    <row r="2254" spans="34:35" ht="14.25" hidden="1">
      <c r="AH2254" s="2">
        <f>+'廃棄物事業経費（歳入）'!B2254</f>
        <v>0</v>
      </c>
      <c r="AI2254" s="2">
        <v>2254</v>
      </c>
    </row>
    <row r="2255" spans="34:35" ht="14.25" hidden="1">
      <c r="AH2255" s="2">
        <f>+'廃棄物事業経費（歳入）'!B2255</f>
        <v>0</v>
      </c>
      <c r="AI2255" s="2">
        <v>2255</v>
      </c>
    </row>
    <row r="2256" spans="34:35" ht="14.25" hidden="1">
      <c r="AH2256" s="2">
        <f>+'廃棄物事業経費（歳入）'!B2256</f>
        <v>0</v>
      </c>
      <c r="AI2256" s="2">
        <v>2256</v>
      </c>
    </row>
    <row r="2257" spans="34:35" ht="14.25" hidden="1">
      <c r="AH2257" s="2">
        <f>+'廃棄物事業経費（歳入）'!B2257</f>
        <v>0</v>
      </c>
      <c r="AI2257" s="2">
        <v>2257</v>
      </c>
    </row>
    <row r="2258" spans="34:35" ht="14.25" hidden="1">
      <c r="AH2258" s="2">
        <f>+'廃棄物事業経費（歳入）'!B2258</f>
        <v>0</v>
      </c>
      <c r="AI2258" s="2">
        <v>2258</v>
      </c>
    </row>
    <row r="2259" spans="34:35" ht="14.25" hidden="1">
      <c r="AH2259" s="2">
        <f>+'廃棄物事業経費（歳入）'!B2259</f>
        <v>0</v>
      </c>
      <c r="AI2259" s="2">
        <v>2259</v>
      </c>
    </row>
    <row r="2260" spans="34:35" ht="14.25" hidden="1">
      <c r="AH2260" s="2">
        <f>+'廃棄物事業経費（歳入）'!B2260</f>
        <v>0</v>
      </c>
      <c r="AI2260" s="2">
        <v>2260</v>
      </c>
    </row>
    <row r="2261" spans="34:35" ht="14.25" hidden="1">
      <c r="AH2261" s="2">
        <f>+'廃棄物事業経費（歳入）'!B2261</f>
        <v>0</v>
      </c>
      <c r="AI2261" s="2">
        <v>2261</v>
      </c>
    </row>
    <row r="2262" spans="34:35" ht="14.25" hidden="1">
      <c r="AH2262" s="2">
        <f>+'廃棄物事業経費（歳入）'!B2262</f>
        <v>0</v>
      </c>
      <c r="AI2262" s="2">
        <v>2262</v>
      </c>
    </row>
    <row r="2263" spans="34:35" ht="14.25" hidden="1">
      <c r="AH2263" s="2">
        <f>+'廃棄物事業経費（歳入）'!B2263</f>
        <v>0</v>
      </c>
      <c r="AI2263" s="2">
        <v>2263</v>
      </c>
    </row>
    <row r="2264" spans="34:35" ht="14.25" hidden="1">
      <c r="AH2264" s="2">
        <f>+'廃棄物事業経費（歳入）'!B2264</f>
        <v>0</v>
      </c>
      <c r="AI2264" s="2">
        <v>2264</v>
      </c>
    </row>
    <row r="2265" spans="34:35" ht="14.25" hidden="1">
      <c r="AH2265" s="2">
        <f>+'廃棄物事業経費（歳入）'!B2265</f>
        <v>0</v>
      </c>
      <c r="AI2265" s="2">
        <v>2265</v>
      </c>
    </row>
    <row r="2266" spans="34:35" ht="14.25" hidden="1">
      <c r="AH2266" s="2">
        <f>+'廃棄物事業経費（歳入）'!B2266</f>
        <v>0</v>
      </c>
      <c r="AI2266" s="2">
        <v>2266</v>
      </c>
    </row>
    <row r="2267" spans="34:35" ht="14.25" hidden="1">
      <c r="AH2267" s="2">
        <f>+'廃棄物事業経費（歳入）'!B2267</f>
        <v>0</v>
      </c>
      <c r="AI2267" s="2">
        <v>2267</v>
      </c>
    </row>
    <row r="2268" spans="34:35" ht="14.25" hidden="1">
      <c r="AH2268" s="2">
        <f>+'廃棄物事業経費（歳入）'!B2268</f>
        <v>0</v>
      </c>
      <c r="AI2268" s="2">
        <v>2268</v>
      </c>
    </row>
    <row r="2269" spans="34:35" ht="14.25" hidden="1">
      <c r="AH2269" s="2">
        <f>+'廃棄物事業経費（歳入）'!B2269</f>
        <v>0</v>
      </c>
      <c r="AI2269" s="2">
        <v>2269</v>
      </c>
    </row>
    <row r="2270" spans="34:35" ht="14.25" hidden="1">
      <c r="AH2270" s="2">
        <f>+'廃棄物事業経費（歳入）'!B2270</f>
        <v>0</v>
      </c>
      <c r="AI2270" s="2">
        <v>2270</v>
      </c>
    </row>
    <row r="2271" spans="34:35" ht="14.25" hidden="1">
      <c r="AH2271" s="2">
        <f>+'廃棄物事業経費（歳入）'!B2271</f>
        <v>0</v>
      </c>
      <c r="AI2271" s="2">
        <v>2271</v>
      </c>
    </row>
    <row r="2272" spans="34:35" ht="14.25" hidden="1">
      <c r="AH2272" s="2">
        <f>+'廃棄物事業経費（歳入）'!B2272</f>
        <v>0</v>
      </c>
      <c r="AI2272" s="2">
        <v>2272</v>
      </c>
    </row>
    <row r="2273" spans="34:35" ht="14.25" hidden="1">
      <c r="AH2273" s="2">
        <f>+'廃棄物事業経費（歳入）'!B2273</f>
        <v>0</v>
      </c>
      <c r="AI2273" s="2">
        <v>2273</v>
      </c>
    </row>
    <row r="2274" spans="34:35" ht="14.25" hidden="1">
      <c r="AH2274" s="2">
        <f>+'廃棄物事業経費（歳入）'!B2274</f>
        <v>0</v>
      </c>
      <c r="AI2274" s="2">
        <v>2274</v>
      </c>
    </row>
    <row r="2275" spans="34:35" ht="14.25" hidden="1">
      <c r="AH2275" s="2">
        <f>+'廃棄物事業経費（歳入）'!B2275</f>
        <v>0</v>
      </c>
      <c r="AI2275" s="2">
        <v>2275</v>
      </c>
    </row>
    <row r="2276" spans="34:35" ht="14.25" hidden="1">
      <c r="AH2276" s="2">
        <f>+'廃棄物事業経費（歳入）'!B2276</f>
        <v>0</v>
      </c>
      <c r="AI2276" s="2">
        <v>2276</v>
      </c>
    </row>
    <row r="2277" spans="34:35" ht="14.25" hidden="1">
      <c r="AH2277" s="2">
        <f>+'廃棄物事業経費（歳入）'!B2277</f>
        <v>0</v>
      </c>
      <c r="AI2277" s="2">
        <v>2277</v>
      </c>
    </row>
    <row r="2278" spans="34:35" ht="14.25" hidden="1">
      <c r="AH2278" s="2">
        <f>+'廃棄物事業経費（歳入）'!B2278</f>
        <v>0</v>
      </c>
      <c r="AI2278" s="2">
        <v>2278</v>
      </c>
    </row>
    <row r="2279" spans="34:35" ht="14.25" hidden="1">
      <c r="AH2279" s="2">
        <f>+'廃棄物事業経費（歳入）'!B2279</f>
        <v>0</v>
      </c>
      <c r="AI2279" s="2">
        <v>2279</v>
      </c>
    </row>
    <row r="2280" spans="34:35" ht="14.25" hidden="1">
      <c r="AH2280" s="2">
        <f>+'廃棄物事業経費（歳入）'!B2280</f>
        <v>0</v>
      </c>
      <c r="AI2280" s="2">
        <v>2280</v>
      </c>
    </row>
    <row r="2281" spans="34:35" ht="14.25" hidden="1">
      <c r="AH2281" s="2">
        <f>+'廃棄物事業経費（歳入）'!B2281</f>
        <v>0</v>
      </c>
      <c r="AI2281" s="2">
        <v>2281</v>
      </c>
    </row>
    <row r="2282" spans="34:35" ht="14.25" hidden="1">
      <c r="AH2282" s="2">
        <f>+'廃棄物事業経費（歳入）'!B2282</f>
        <v>0</v>
      </c>
      <c r="AI2282" s="2">
        <v>2282</v>
      </c>
    </row>
    <row r="2283" spans="34:35" ht="14.25" hidden="1">
      <c r="AH2283" s="2">
        <f>+'廃棄物事業経費（歳入）'!B2283</f>
        <v>0</v>
      </c>
      <c r="AI2283" s="2">
        <v>2283</v>
      </c>
    </row>
    <row r="2284" spans="34:35" ht="14.25" hidden="1">
      <c r="AH2284" s="2">
        <f>+'廃棄物事業経費（歳入）'!B2284</f>
        <v>0</v>
      </c>
      <c r="AI2284" s="2">
        <v>2284</v>
      </c>
    </row>
    <row r="2285" spans="34:35" ht="14.25" hidden="1">
      <c r="AH2285" s="2">
        <f>+'廃棄物事業経費（歳入）'!B2285</f>
        <v>0</v>
      </c>
      <c r="AI2285" s="2">
        <v>2285</v>
      </c>
    </row>
    <row r="2286" spans="34:35" ht="14.25" hidden="1">
      <c r="AH2286" s="2">
        <f>+'廃棄物事業経費（歳入）'!B2286</f>
        <v>0</v>
      </c>
      <c r="AI2286" s="2">
        <v>2286</v>
      </c>
    </row>
    <row r="2287" spans="34:35" ht="14.25" hidden="1">
      <c r="AH2287" s="2">
        <f>+'廃棄物事業経費（歳入）'!B2287</f>
        <v>0</v>
      </c>
      <c r="AI2287" s="2">
        <v>2287</v>
      </c>
    </row>
    <row r="2288" spans="34:35" ht="14.25" hidden="1">
      <c r="AH2288" s="2">
        <f>+'廃棄物事業経費（歳入）'!B2288</f>
        <v>0</v>
      </c>
      <c r="AI2288" s="2">
        <v>2288</v>
      </c>
    </row>
    <row r="2289" spans="34:35" ht="14.25" hidden="1">
      <c r="AH2289" s="2">
        <f>+'廃棄物事業経費（歳入）'!B2289</f>
        <v>0</v>
      </c>
      <c r="AI2289" s="2">
        <v>2289</v>
      </c>
    </row>
    <row r="2290" spans="34:35" ht="14.25" hidden="1">
      <c r="AH2290" s="2">
        <f>+'廃棄物事業経費（歳入）'!B2290</f>
        <v>0</v>
      </c>
      <c r="AI2290" s="2">
        <v>2290</v>
      </c>
    </row>
    <row r="2291" spans="34:35" ht="14.25" hidden="1">
      <c r="AH2291" s="2">
        <f>+'廃棄物事業経費（歳入）'!B2291</f>
        <v>0</v>
      </c>
      <c r="AI2291" s="2">
        <v>2291</v>
      </c>
    </row>
    <row r="2292" spans="34:35" ht="14.25" hidden="1">
      <c r="AH2292" s="2">
        <f>+'廃棄物事業経費（歳入）'!B2292</f>
        <v>0</v>
      </c>
      <c r="AI2292" s="2">
        <v>2292</v>
      </c>
    </row>
    <row r="2293" spans="34:35" ht="14.25" hidden="1">
      <c r="AH2293" s="2">
        <f>+'廃棄物事業経費（歳入）'!B2293</f>
        <v>0</v>
      </c>
      <c r="AI2293" s="2">
        <v>2293</v>
      </c>
    </row>
    <row r="2294" spans="34:35" ht="14.25" hidden="1">
      <c r="AH2294" s="2">
        <f>+'廃棄物事業経費（歳入）'!B2294</f>
        <v>0</v>
      </c>
      <c r="AI2294" s="2">
        <v>2294</v>
      </c>
    </row>
    <row r="2295" spans="34:35" ht="14.25" hidden="1">
      <c r="AH2295" s="2">
        <f>+'廃棄物事業経費（歳入）'!B2295</f>
        <v>0</v>
      </c>
      <c r="AI2295" s="2">
        <v>2295</v>
      </c>
    </row>
    <row r="2296" spans="34:35" ht="14.25" hidden="1">
      <c r="AH2296" s="2">
        <f>+'廃棄物事業経費（歳入）'!B2296</f>
        <v>0</v>
      </c>
      <c r="AI2296" s="2">
        <v>2296</v>
      </c>
    </row>
    <row r="2297" spans="34:35" ht="14.25" hidden="1">
      <c r="AH2297" s="2">
        <f>+'廃棄物事業経費（歳入）'!B2297</f>
        <v>0</v>
      </c>
      <c r="AI2297" s="2">
        <v>2297</v>
      </c>
    </row>
    <row r="2298" spans="34:35" ht="14.25" hidden="1">
      <c r="AH2298" s="2">
        <f>+'廃棄物事業経費（歳入）'!B2298</f>
        <v>0</v>
      </c>
      <c r="AI2298" s="2">
        <v>2298</v>
      </c>
    </row>
    <row r="2299" spans="34:35" ht="14.25" hidden="1">
      <c r="AH2299" s="2">
        <f>+'廃棄物事業経費（歳入）'!B2299</f>
        <v>0</v>
      </c>
      <c r="AI2299" s="2">
        <v>2299</v>
      </c>
    </row>
    <row r="2300" spans="34:35" ht="14.25" hidden="1">
      <c r="AH2300" s="2">
        <f>+'廃棄物事業経費（歳入）'!B2300</f>
        <v>0</v>
      </c>
      <c r="AI2300" s="2">
        <v>2300</v>
      </c>
    </row>
    <row r="2301" spans="34:35" ht="14.25" hidden="1">
      <c r="AH2301" s="2">
        <f>+'廃棄物事業経費（歳入）'!B2301</f>
        <v>0</v>
      </c>
      <c r="AI2301" s="2">
        <v>2301</v>
      </c>
    </row>
    <row r="2302" spans="34:35" ht="14.25" hidden="1">
      <c r="AH2302" s="2">
        <f>+'廃棄物事業経費（歳入）'!B2302</f>
        <v>0</v>
      </c>
      <c r="AI2302" s="2">
        <v>2302</v>
      </c>
    </row>
    <row r="2303" spans="34:35" ht="14.25" hidden="1">
      <c r="AH2303" s="2">
        <f>+'廃棄物事業経費（歳入）'!B2303</f>
        <v>0</v>
      </c>
      <c r="AI2303" s="2">
        <v>2303</v>
      </c>
    </row>
    <row r="2304" spans="34:35" ht="14.25" hidden="1">
      <c r="AH2304" s="2">
        <f>+'廃棄物事業経費（歳入）'!B2304</f>
        <v>0</v>
      </c>
      <c r="AI2304" s="2">
        <v>2304</v>
      </c>
    </row>
    <row r="2305" spans="34:35" ht="14.25" hidden="1">
      <c r="AH2305" s="2">
        <f>+'廃棄物事業経費（歳入）'!B2305</f>
        <v>0</v>
      </c>
      <c r="AI2305" s="2">
        <v>2305</v>
      </c>
    </row>
    <row r="2306" spans="34:35" ht="14.25" hidden="1">
      <c r="AH2306" s="2">
        <f>+'廃棄物事業経費（歳入）'!B2306</f>
        <v>0</v>
      </c>
      <c r="AI2306" s="2">
        <v>2306</v>
      </c>
    </row>
    <row r="2307" spans="34:35" ht="14.25" hidden="1">
      <c r="AH2307" s="2">
        <f>+'廃棄物事業経費（歳入）'!B2307</f>
        <v>0</v>
      </c>
      <c r="AI2307" s="2">
        <v>2307</v>
      </c>
    </row>
    <row r="2308" spans="34:35" ht="14.25" hidden="1">
      <c r="AH2308" s="2">
        <f>+'廃棄物事業経費（歳入）'!B2308</f>
        <v>0</v>
      </c>
      <c r="AI2308" s="2">
        <v>2308</v>
      </c>
    </row>
    <row r="2309" spans="34:35" ht="14.25" hidden="1">
      <c r="AH2309" s="2">
        <f>+'廃棄物事業経費（歳入）'!B2309</f>
        <v>0</v>
      </c>
      <c r="AI2309" s="2">
        <v>2309</v>
      </c>
    </row>
    <row r="2310" spans="34:35" ht="14.25" hidden="1">
      <c r="AH2310" s="2">
        <f>+'廃棄物事業経費（歳入）'!B2310</f>
        <v>0</v>
      </c>
      <c r="AI2310" s="2">
        <v>2310</v>
      </c>
    </row>
    <row r="2311" spans="34:35" ht="14.25" hidden="1">
      <c r="AH2311" s="2">
        <f>+'廃棄物事業経費（歳入）'!B2311</f>
        <v>0</v>
      </c>
      <c r="AI2311" s="2">
        <v>2311</v>
      </c>
    </row>
    <row r="2312" spans="34:35" ht="14.25" hidden="1">
      <c r="AH2312" s="2">
        <f>+'廃棄物事業経費（歳入）'!B2312</f>
        <v>0</v>
      </c>
      <c r="AI2312" s="2">
        <v>2312</v>
      </c>
    </row>
    <row r="2313" spans="34:35" ht="14.25" hidden="1">
      <c r="AH2313" s="2">
        <f>+'廃棄物事業経費（歳入）'!B2313</f>
        <v>0</v>
      </c>
      <c r="AI2313" s="2">
        <v>2313</v>
      </c>
    </row>
    <row r="2314" spans="34:35" ht="14.25" hidden="1">
      <c r="AH2314" s="2">
        <f>+'廃棄物事業経費（歳入）'!B2314</f>
        <v>0</v>
      </c>
      <c r="AI2314" s="2">
        <v>2314</v>
      </c>
    </row>
    <row r="2315" spans="34:35" ht="14.25" hidden="1">
      <c r="AH2315" s="2">
        <f>+'廃棄物事業経費（歳入）'!B2315</f>
        <v>0</v>
      </c>
      <c r="AI2315" s="2">
        <v>2315</v>
      </c>
    </row>
    <row r="2316" spans="34:35" ht="14.25" hidden="1">
      <c r="AH2316" s="2">
        <f>+'廃棄物事業経費（歳入）'!B2316</f>
        <v>0</v>
      </c>
      <c r="AI2316" s="2">
        <v>2316</v>
      </c>
    </row>
    <row r="2317" spans="34:35" ht="14.25" hidden="1">
      <c r="AH2317" s="2">
        <f>+'廃棄物事業経費（歳入）'!B2317</f>
        <v>0</v>
      </c>
      <c r="AI2317" s="2">
        <v>2317</v>
      </c>
    </row>
    <row r="2318" spans="34:35" ht="14.25" hidden="1">
      <c r="AH2318" s="2">
        <f>+'廃棄物事業経費（歳入）'!B2318</f>
        <v>0</v>
      </c>
      <c r="AI2318" s="2">
        <v>2318</v>
      </c>
    </row>
    <row r="2319" spans="34:35" ht="14.25" hidden="1">
      <c r="AH2319" s="2">
        <f>+'廃棄物事業経費（歳入）'!B2319</f>
        <v>0</v>
      </c>
      <c r="AI2319" s="2">
        <v>2319</v>
      </c>
    </row>
    <row r="2320" spans="34:35" ht="14.25" hidden="1">
      <c r="AH2320" s="2">
        <f>+'廃棄物事業経費（歳入）'!B2320</f>
        <v>0</v>
      </c>
      <c r="AI2320" s="2">
        <v>2320</v>
      </c>
    </row>
    <row r="2321" spans="34:35" ht="14.25" hidden="1">
      <c r="AH2321" s="2">
        <f>+'廃棄物事業経費（歳入）'!B2321</f>
        <v>0</v>
      </c>
      <c r="AI2321" s="2">
        <v>2321</v>
      </c>
    </row>
    <row r="2322" spans="34:35" ht="14.25" hidden="1">
      <c r="AH2322" s="2">
        <f>+'廃棄物事業経費（歳入）'!B2322</f>
        <v>0</v>
      </c>
      <c r="AI2322" s="2">
        <v>2322</v>
      </c>
    </row>
    <row r="2323" spans="34:35" ht="14.25" hidden="1">
      <c r="AH2323" s="2">
        <f>+'廃棄物事業経費（歳入）'!B2323</f>
        <v>0</v>
      </c>
      <c r="AI2323" s="2">
        <v>2323</v>
      </c>
    </row>
    <row r="2324" spans="34:35" ht="14.25" hidden="1">
      <c r="AH2324" s="2">
        <f>+'廃棄物事業経費（歳入）'!B2324</f>
        <v>0</v>
      </c>
      <c r="AI2324" s="2">
        <v>2324</v>
      </c>
    </row>
    <row r="2325" spans="34:35" ht="14.25" hidden="1">
      <c r="AH2325" s="2">
        <f>+'廃棄物事業経費（歳入）'!B2325</f>
        <v>0</v>
      </c>
      <c r="AI2325" s="2">
        <v>2325</v>
      </c>
    </row>
    <row r="2326" spans="34:35" ht="14.25" hidden="1">
      <c r="AH2326" s="2">
        <f>+'廃棄物事業経費（歳入）'!B2326</f>
        <v>0</v>
      </c>
      <c r="AI2326" s="2">
        <v>2326</v>
      </c>
    </row>
    <row r="2327" spans="34:35" ht="14.25" hidden="1">
      <c r="AH2327" s="2">
        <f>+'廃棄物事業経費（歳入）'!B2327</f>
        <v>0</v>
      </c>
      <c r="AI2327" s="2">
        <v>2327</v>
      </c>
    </row>
    <row r="2328" spans="34:35" ht="14.25" hidden="1">
      <c r="AH2328" s="2">
        <f>+'廃棄物事業経費（歳入）'!B2328</f>
        <v>0</v>
      </c>
      <c r="AI2328" s="2">
        <v>2328</v>
      </c>
    </row>
    <row r="2329" spans="34:35" ht="14.25" hidden="1">
      <c r="AH2329" s="2">
        <f>+'廃棄物事業経費（歳入）'!B2329</f>
        <v>0</v>
      </c>
      <c r="AI2329" s="2">
        <v>2329</v>
      </c>
    </row>
    <row r="2330" spans="34:35" ht="14.25" hidden="1">
      <c r="AH2330" s="2">
        <f>+'廃棄物事業経費（歳入）'!B2330</f>
        <v>0</v>
      </c>
      <c r="AI2330" s="2">
        <v>2330</v>
      </c>
    </row>
    <row r="2331" spans="34:35" ht="14.25" hidden="1">
      <c r="AH2331" s="2">
        <f>+'廃棄物事業経費（歳入）'!B2331</f>
        <v>0</v>
      </c>
      <c r="AI2331" s="2">
        <v>2331</v>
      </c>
    </row>
    <row r="2332" spans="34:35" ht="14.25" hidden="1">
      <c r="AH2332" s="2">
        <f>+'廃棄物事業経費（歳入）'!B2332</f>
        <v>0</v>
      </c>
      <c r="AI2332" s="2">
        <v>2332</v>
      </c>
    </row>
    <row r="2333" spans="34:35" ht="14.25" hidden="1">
      <c r="AH2333" s="2">
        <f>+'廃棄物事業経費（歳入）'!B2333</f>
        <v>0</v>
      </c>
      <c r="AI2333" s="2">
        <v>2333</v>
      </c>
    </row>
    <row r="2334" spans="34:35" ht="14.25" hidden="1">
      <c r="AH2334" s="2">
        <f>+'廃棄物事業経費（歳入）'!B2334</f>
        <v>0</v>
      </c>
      <c r="AI2334" s="2">
        <v>2334</v>
      </c>
    </row>
    <row r="2335" spans="34:35" ht="14.25" hidden="1">
      <c r="AH2335" s="2">
        <f>+'廃棄物事業経費（歳入）'!B2335</f>
        <v>0</v>
      </c>
      <c r="AI2335" s="2">
        <v>2335</v>
      </c>
    </row>
    <row r="2336" spans="34:35" ht="14.25" hidden="1">
      <c r="AH2336" s="2">
        <f>+'廃棄物事業経費（歳入）'!B2336</f>
        <v>0</v>
      </c>
      <c r="AI2336" s="2">
        <v>2336</v>
      </c>
    </row>
    <row r="2337" spans="34:35" ht="14.25" hidden="1">
      <c r="AH2337" s="2">
        <f>+'廃棄物事業経費（歳入）'!B2337</f>
        <v>0</v>
      </c>
      <c r="AI2337" s="2">
        <v>2337</v>
      </c>
    </row>
    <row r="2338" spans="34:35" ht="14.25" hidden="1">
      <c r="AH2338" s="2">
        <f>+'廃棄物事業経費（歳入）'!B2338</f>
        <v>0</v>
      </c>
      <c r="AI2338" s="2">
        <v>2338</v>
      </c>
    </row>
    <row r="2339" spans="34:35" ht="14.25" hidden="1">
      <c r="AH2339" s="2">
        <f>+'廃棄物事業経費（歳入）'!B2339</f>
        <v>0</v>
      </c>
      <c r="AI2339" s="2">
        <v>2339</v>
      </c>
    </row>
    <row r="2340" spans="34:35" ht="14.25" hidden="1">
      <c r="AH2340" s="2">
        <f>+'廃棄物事業経費（歳入）'!B2340</f>
        <v>0</v>
      </c>
      <c r="AI2340" s="2">
        <v>2340</v>
      </c>
    </row>
    <row r="2341" spans="34:35" ht="14.25" hidden="1">
      <c r="AH2341" s="2">
        <f>+'廃棄物事業経費（歳入）'!B2341</f>
        <v>0</v>
      </c>
      <c r="AI2341" s="2">
        <v>2341</v>
      </c>
    </row>
    <row r="2342" spans="34:35" ht="14.25" hidden="1">
      <c r="AH2342" s="2">
        <f>+'廃棄物事業経費（歳入）'!B2342</f>
        <v>0</v>
      </c>
      <c r="AI2342" s="2">
        <v>2342</v>
      </c>
    </row>
    <row r="2343" spans="34:35" ht="14.25" hidden="1">
      <c r="AH2343" s="2">
        <f>+'廃棄物事業経費（歳入）'!B2343</f>
        <v>0</v>
      </c>
      <c r="AI2343" s="2">
        <v>2343</v>
      </c>
    </row>
    <row r="2344" spans="34:35" ht="14.25" hidden="1">
      <c r="AH2344" s="2">
        <f>+'廃棄物事業経費（歳入）'!B2344</f>
        <v>0</v>
      </c>
      <c r="AI2344" s="2">
        <v>2344</v>
      </c>
    </row>
    <row r="2345" spans="34:35" ht="14.25" hidden="1">
      <c r="AH2345" s="2">
        <f>+'廃棄物事業経費（歳入）'!B2345</f>
        <v>0</v>
      </c>
      <c r="AI2345" s="2">
        <v>2345</v>
      </c>
    </row>
    <row r="2346" spans="34:35" ht="14.25" hidden="1">
      <c r="AH2346" s="2">
        <f>+'廃棄物事業経費（歳入）'!B2346</f>
        <v>0</v>
      </c>
      <c r="AI2346" s="2">
        <v>2346</v>
      </c>
    </row>
    <row r="2347" spans="34:35" ht="14.25" hidden="1">
      <c r="AH2347" s="2">
        <f>+'廃棄物事業経費（歳入）'!B2347</f>
        <v>0</v>
      </c>
      <c r="AI2347" s="2">
        <v>2347</v>
      </c>
    </row>
    <row r="2348" spans="34:35" ht="14.25" hidden="1">
      <c r="AH2348" s="2">
        <f>+'廃棄物事業経費（歳入）'!B2348</f>
        <v>0</v>
      </c>
      <c r="AI2348" s="2">
        <v>2348</v>
      </c>
    </row>
    <row r="2349" spans="34:35" ht="14.25" hidden="1">
      <c r="AH2349" s="2">
        <f>+'廃棄物事業経費（歳入）'!B2349</f>
        <v>0</v>
      </c>
      <c r="AI2349" s="2">
        <v>2349</v>
      </c>
    </row>
    <row r="2350" spans="34:35" ht="14.25" hidden="1">
      <c r="AH2350" s="2">
        <f>+'廃棄物事業経費（歳入）'!B2350</f>
        <v>0</v>
      </c>
      <c r="AI2350" s="2">
        <v>2350</v>
      </c>
    </row>
    <row r="2351" spans="34:35" ht="14.25" hidden="1">
      <c r="AH2351" s="2">
        <f>+'廃棄物事業経費（歳入）'!B2351</f>
        <v>0</v>
      </c>
      <c r="AI2351" s="2">
        <v>2351</v>
      </c>
    </row>
    <row r="2352" spans="34:35" ht="14.25" hidden="1">
      <c r="AH2352" s="2">
        <f>+'廃棄物事業経費（歳入）'!B2352</f>
        <v>0</v>
      </c>
      <c r="AI2352" s="2">
        <v>2352</v>
      </c>
    </row>
    <row r="2353" spans="34:35" ht="14.25" hidden="1">
      <c r="AH2353" s="2">
        <f>+'廃棄物事業経費（歳入）'!B2353</f>
        <v>0</v>
      </c>
      <c r="AI2353" s="2">
        <v>2353</v>
      </c>
    </row>
    <row r="2354" spans="34:35" ht="14.25" hidden="1">
      <c r="AH2354" s="2">
        <f>+'廃棄物事業経費（歳入）'!B2354</f>
        <v>0</v>
      </c>
      <c r="AI2354" s="2">
        <v>2354</v>
      </c>
    </row>
    <row r="2355" spans="34:35" ht="14.25" hidden="1">
      <c r="AH2355" s="2">
        <f>+'廃棄物事業経費（歳入）'!B2355</f>
        <v>0</v>
      </c>
      <c r="AI2355" s="2">
        <v>2355</v>
      </c>
    </row>
    <row r="2356" spans="34:35" ht="14.25" hidden="1">
      <c r="AH2356" s="2">
        <f>+'廃棄物事業経費（歳入）'!B2356</f>
        <v>0</v>
      </c>
      <c r="AI2356" s="2">
        <v>2356</v>
      </c>
    </row>
    <row r="2357" spans="34:35" ht="14.25" hidden="1">
      <c r="AH2357" s="2">
        <f>+'廃棄物事業経費（歳入）'!B2357</f>
        <v>0</v>
      </c>
      <c r="AI2357" s="2">
        <v>2357</v>
      </c>
    </row>
    <row r="2358" spans="34:35" ht="14.25" hidden="1">
      <c r="AH2358" s="2">
        <f>+'廃棄物事業経費（歳入）'!B2358</f>
        <v>0</v>
      </c>
      <c r="AI2358" s="2">
        <v>2358</v>
      </c>
    </row>
    <row r="2359" spans="34:35" ht="14.25" hidden="1">
      <c r="AH2359" s="2">
        <f>+'廃棄物事業経費（歳入）'!B2359</f>
        <v>0</v>
      </c>
      <c r="AI2359" s="2">
        <v>2359</v>
      </c>
    </row>
    <row r="2360" spans="34:35" ht="14.25" hidden="1">
      <c r="AH2360" s="2">
        <f>+'廃棄物事業経費（歳入）'!B2360</f>
        <v>0</v>
      </c>
      <c r="AI2360" s="2">
        <v>2360</v>
      </c>
    </row>
    <row r="2361" spans="34:35" ht="14.25" hidden="1">
      <c r="AH2361" s="2">
        <f>+'廃棄物事業経費（歳入）'!B2361</f>
        <v>0</v>
      </c>
      <c r="AI2361" s="2">
        <v>2361</v>
      </c>
    </row>
    <row r="2362" spans="34:35" ht="14.25" hidden="1">
      <c r="AH2362" s="2">
        <f>+'廃棄物事業経費（歳入）'!B2362</f>
        <v>0</v>
      </c>
      <c r="AI2362" s="2">
        <v>2362</v>
      </c>
    </row>
    <row r="2363" spans="34:35" ht="14.25" hidden="1">
      <c r="AH2363" s="2">
        <f>+'廃棄物事業経費（歳入）'!B2363</f>
        <v>0</v>
      </c>
      <c r="AI2363" s="2">
        <v>2363</v>
      </c>
    </row>
    <row r="2364" spans="34:35" ht="14.25" hidden="1">
      <c r="AH2364" s="2">
        <f>+'廃棄物事業経費（歳入）'!B2364</f>
        <v>0</v>
      </c>
      <c r="AI2364" s="2">
        <v>2364</v>
      </c>
    </row>
    <row r="2365" spans="34:35" ht="14.25" hidden="1">
      <c r="AH2365" s="2">
        <f>+'廃棄物事業経費（歳入）'!B2365</f>
        <v>0</v>
      </c>
      <c r="AI2365" s="2">
        <v>2365</v>
      </c>
    </row>
    <row r="2366" spans="34:35" ht="14.25" hidden="1">
      <c r="AH2366" s="2">
        <f>+'廃棄物事業経費（歳入）'!B2366</f>
        <v>0</v>
      </c>
      <c r="AI2366" s="2">
        <v>2366</v>
      </c>
    </row>
    <row r="2367" spans="34:35" ht="14.25" hidden="1">
      <c r="AH2367" s="2">
        <f>+'廃棄物事業経費（歳入）'!B2367</f>
        <v>0</v>
      </c>
      <c r="AI2367" s="2">
        <v>2367</v>
      </c>
    </row>
    <row r="2368" spans="34:35" ht="14.25" hidden="1">
      <c r="AH2368" s="2">
        <f>+'廃棄物事業経費（歳入）'!B2368</f>
        <v>0</v>
      </c>
      <c r="AI2368" s="2">
        <v>2368</v>
      </c>
    </row>
    <row r="2369" spans="34:35" ht="14.25" hidden="1">
      <c r="AH2369" s="2">
        <f>+'廃棄物事業経費（歳入）'!B2369</f>
        <v>0</v>
      </c>
      <c r="AI2369" s="2">
        <v>2369</v>
      </c>
    </row>
    <row r="2370" spans="34:35" ht="14.25" hidden="1">
      <c r="AH2370" s="2">
        <f>+'廃棄物事業経費（歳入）'!B2370</f>
        <v>0</v>
      </c>
      <c r="AI2370" s="2">
        <v>2370</v>
      </c>
    </row>
    <row r="2371" spans="34:35" ht="14.25" hidden="1">
      <c r="AH2371" s="2">
        <f>+'廃棄物事業経費（歳入）'!B2371</f>
        <v>0</v>
      </c>
      <c r="AI2371" s="2">
        <v>2371</v>
      </c>
    </row>
    <row r="2372" spans="34:35" ht="14.25" hidden="1">
      <c r="AH2372" s="2">
        <f>+'廃棄物事業経費（歳入）'!B2372</f>
        <v>0</v>
      </c>
      <c r="AI2372" s="2">
        <v>2372</v>
      </c>
    </row>
    <row r="2373" spans="34:35" ht="14.25" hidden="1">
      <c r="AH2373" s="2">
        <f>+'廃棄物事業経費（歳入）'!B2373</f>
        <v>0</v>
      </c>
      <c r="AI2373" s="2">
        <v>2373</v>
      </c>
    </row>
    <row r="2374" spans="34:35" ht="14.25" hidden="1">
      <c r="AH2374" s="2">
        <f>+'廃棄物事業経費（歳入）'!B2374</f>
        <v>0</v>
      </c>
      <c r="AI2374" s="2">
        <v>2374</v>
      </c>
    </row>
    <row r="2375" spans="34:35" ht="14.25" hidden="1">
      <c r="AH2375" s="2">
        <f>+'廃棄物事業経費（歳入）'!B2375</f>
        <v>0</v>
      </c>
      <c r="AI2375" s="2">
        <v>2375</v>
      </c>
    </row>
    <row r="2376" spans="34:35" ht="14.25" hidden="1">
      <c r="AH2376" s="2">
        <f>+'廃棄物事業経費（歳入）'!B2376</f>
        <v>0</v>
      </c>
      <c r="AI2376" s="2">
        <v>2376</v>
      </c>
    </row>
    <row r="2377" spans="34:35" ht="14.25" hidden="1">
      <c r="AH2377" s="2">
        <f>+'廃棄物事業経費（歳入）'!B2377</f>
        <v>0</v>
      </c>
      <c r="AI2377" s="2">
        <v>2377</v>
      </c>
    </row>
    <row r="2378" spans="34:35" ht="14.25" hidden="1">
      <c r="AH2378" s="2">
        <f>+'廃棄物事業経費（歳入）'!B2378</f>
        <v>0</v>
      </c>
      <c r="AI2378" s="2">
        <v>2378</v>
      </c>
    </row>
    <row r="2379" spans="34:35" ht="14.25" hidden="1">
      <c r="AH2379" s="2">
        <f>+'廃棄物事業経費（歳入）'!B2379</f>
        <v>0</v>
      </c>
      <c r="AI2379" s="2">
        <v>2379</v>
      </c>
    </row>
    <row r="2380" spans="34:35" ht="14.25" hidden="1">
      <c r="AH2380" s="2">
        <f>+'廃棄物事業経費（歳入）'!B2380</f>
        <v>0</v>
      </c>
      <c r="AI2380" s="2">
        <v>2380</v>
      </c>
    </row>
    <row r="2381" spans="34:35" ht="14.25" hidden="1">
      <c r="AH2381" s="2">
        <f>+'廃棄物事業経費（歳入）'!B2381</f>
        <v>0</v>
      </c>
      <c r="AI2381" s="2">
        <v>2381</v>
      </c>
    </row>
    <row r="2382" spans="34:35" ht="14.25" hidden="1">
      <c r="AH2382" s="2">
        <f>+'廃棄物事業経費（歳入）'!B2382</f>
        <v>0</v>
      </c>
      <c r="AI2382" s="2">
        <v>2382</v>
      </c>
    </row>
    <row r="2383" spans="34:35" ht="14.25" hidden="1">
      <c r="AH2383" s="2">
        <f>+'廃棄物事業経費（歳入）'!B2383</f>
        <v>0</v>
      </c>
      <c r="AI2383" s="2">
        <v>2383</v>
      </c>
    </row>
    <row r="2384" spans="34:35" ht="14.25" hidden="1">
      <c r="AH2384" s="2">
        <f>+'廃棄物事業経費（歳入）'!B2384</f>
        <v>0</v>
      </c>
      <c r="AI2384" s="2">
        <v>2384</v>
      </c>
    </row>
    <row r="2385" spans="34:35" ht="14.25" hidden="1">
      <c r="AH2385" s="2">
        <f>+'廃棄物事業経費（歳入）'!B2385</f>
        <v>0</v>
      </c>
      <c r="AI2385" s="2">
        <v>2385</v>
      </c>
    </row>
    <row r="2386" spans="34:35" ht="14.25" hidden="1">
      <c r="AH2386" s="2">
        <f>+'廃棄物事業経費（歳入）'!B2386</f>
        <v>0</v>
      </c>
      <c r="AI2386" s="2">
        <v>2386</v>
      </c>
    </row>
    <row r="2387" spans="34:35" ht="14.25" hidden="1">
      <c r="AH2387" s="2">
        <f>+'廃棄物事業経費（歳入）'!B2387</f>
        <v>0</v>
      </c>
      <c r="AI2387" s="2">
        <v>2387</v>
      </c>
    </row>
    <row r="2388" spans="34:35" ht="14.25" hidden="1">
      <c r="AH2388" s="2">
        <f>+'廃棄物事業経費（歳入）'!B2388</f>
        <v>0</v>
      </c>
      <c r="AI2388" s="2">
        <v>2388</v>
      </c>
    </row>
    <row r="2389" spans="34:35" ht="14.25" hidden="1">
      <c r="AH2389" s="2">
        <f>+'廃棄物事業経費（歳入）'!B2389</f>
        <v>0</v>
      </c>
      <c r="AI2389" s="2">
        <v>2389</v>
      </c>
    </row>
    <row r="2390" spans="34:35" ht="14.25" hidden="1">
      <c r="AH2390" s="2">
        <f>+'廃棄物事業経費（歳入）'!B2390</f>
        <v>0</v>
      </c>
      <c r="AI2390" s="2">
        <v>2390</v>
      </c>
    </row>
    <row r="2391" spans="34:35" ht="14.25" hidden="1">
      <c r="AH2391" s="2">
        <f>+'廃棄物事業経費（歳入）'!B2391</f>
        <v>0</v>
      </c>
      <c r="AI2391" s="2">
        <v>2391</v>
      </c>
    </row>
    <row r="2392" spans="34:35" ht="14.25" hidden="1">
      <c r="AH2392" s="2">
        <f>+'廃棄物事業経費（歳入）'!B2392</f>
        <v>0</v>
      </c>
      <c r="AI2392" s="2">
        <v>2392</v>
      </c>
    </row>
    <row r="2393" spans="34:35" ht="14.25" hidden="1">
      <c r="AH2393" s="2">
        <f>+'廃棄物事業経費（歳入）'!B2393</f>
        <v>0</v>
      </c>
      <c r="AI2393" s="2">
        <v>2393</v>
      </c>
    </row>
    <row r="2394" spans="34:35" ht="14.25" hidden="1">
      <c r="AH2394" s="2">
        <f>+'廃棄物事業経費（歳入）'!B2394</f>
        <v>0</v>
      </c>
      <c r="AI2394" s="2">
        <v>2394</v>
      </c>
    </row>
    <row r="2395" spans="34:35" ht="14.25" hidden="1">
      <c r="AH2395" s="2">
        <f>+'廃棄物事業経費（歳入）'!B2395</f>
        <v>0</v>
      </c>
      <c r="AI2395" s="2">
        <v>2395</v>
      </c>
    </row>
    <row r="2396" spans="34:35" ht="14.25" hidden="1">
      <c r="AH2396" s="2">
        <f>+'廃棄物事業経費（歳入）'!B2396</f>
        <v>0</v>
      </c>
      <c r="AI2396" s="2">
        <v>2396</v>
      </c>
    </row>
    <row r="2397" spans="34:35" ht="14.25" hidden="1">
      <c r="AH2397" s="2">
        <f>+'廃棄物事業経費（歳入）'!B2397</f>
        <v>0</v>
      </c>
      <c r="AI2397" s="2">
        <v>2397</v>
      </c>
    </row>
    <row r="2398" spans="34:35" ht="14.25" hidden="1">
      <c r="AH2398" s="2">
        <f>+'廃棄物事業経費（歳入）'!B2398</f>
        <v>0</v>
      </c>
      <c r="AI2398" s="2">
        <v>2398</v>
      </c>
    </row>
    <row r="2399" spans="34:35" ht="14.25" hidden="1">
      <c r="AH2399" s="2">
        <f>+'廃棄物事業経費（歳入）'!B2399</f>
        <v>0</v>
      </c>
      <c r="AI2399" s="2">
        <v>2399</v>
      </c>
    </row>
    <row r="2400" spans="34:35" ht="14.25" hidden="1">
      <c r="AH2400" s="2">
        <f>+'廃棄物事業経費（歳入）'!B2400</f>
        <v>0</v>
      </c>
      <c r="AI2400" s="2">
        <v>2400</v>
      </c>
    </row>
    <row r="2401" spans="34:35" ht="14.25" hidden="1">
      <c r="AH2401" s="2">
        <f>+'廃棄物事業経費（歳入）'!B2401</f>
        <v>0</v>
      </c>
      <c r="AI2401" s="2">
        <v>2401</v>
      </c>
    </row>
    <row r="2402" spans="34:35" ht="14.25" hidden="1">
      <c r="AH2402" s="2">
        <f>+'廃棄物事業経費（歳入）'!B2402</f>
        <v>0</v>
      </c>
      <c r="AI2402" s="2">
        <v>2402</v>
      </c>
    </row>
    <row r="2403" spans="34:35" ht="14.25" hidden="1">
      <c r="AH2403" s="2">
        <f>+'廃棄物事業経費（歳入）'!B2403</f>
        <v>0</v>
      </c>
      <c r="AI2403" s="2">
        <v>2403</v>
      </c>
    </row>
    <row r="2404" spans="34:35" ht="14.25" hidden="1">
      <c r="AH2404" s="2">
        <f>+'廃棄物事業経費（歳入）'!B2404</f>
        <v>0</v>
      </c>
      <c r="AI2404" s="2">
        <v>2404</v>
      </c>
    </row>
    <row r="2405" spans="34:35" ht="14.25" hidden="1">
      <c r="AH2405" s="2">
        <f>+'廃棄物事業経費（歳入）'!B2405</f>
        <v>0</v>
      </c>
      <c r="AI2405" s="2">
        <v>2405</v>
      </c>
    </row>
    <row r="2406" spans="34:35" ht="14.25" hidden="1">
      <c r="AH2406" s="2">
        <f>+'廃棄物事業経費（歳入）'!B2406</f>
        <v>0</v>
      </c>
      <c r="AI2406" s="2">
        <v>2406</v>
      </c>
    </row>
    <row r="2407" spans="34:35" ht="14.25" hidden="1">
      <c r="AH2407" s="2">
        <f>+'廃棄物事業経費（歳入）'!B2407</f>
        <v>0</v>
      </c>
      <c r="AI2407" s="2">
        <v>2407</v>
      </c>
    </row>
    <row r="2408" spans="34:35" ht="14.25" hidden="1">
      <c r="AH2408" s="2">
        <f>+'廃棄物事業経費（歳入）'!B2408</f>
        <v>0</v>
      </c>
      <c r="AI2408" s="2">
        <v>2408</v>
      </c>
    </row>
    <row r="2409" spans="34:35" ht="14.25" hidden="1">
      <c r="AH2409" s="2">
        <f>+'廃棄物事業経費（歳入）'!B2409</f>
        <v>0</v>
      </c>
      <c r="AI2409" s="2">
        <v>2409</v>
      </c>
    </row>
    <row r="2410" spans="34:35" ht="14.25" hidden="1">
      <c r="AH2410" s="2">
        <f>+'廃棄物事業経費（歳入）'!B2410</f>
        <v>0</v>
      </c>
      <c r="AI2410" s="2">
        <v>2410</v>
      </c>
    </row>
    <row r="2411" spans="34:35" ht="14.25" hidden="1">
      <c r="AH2411" s="2">
        <f>+'廃棄物事業経費（歳入）'!B2411</f>
        <v>0</v>
      </c>
      <c r="AI2411" s="2">
        <v>2411</v>
      </c>
    </row>
    <row r="2412" spans="34:35" ht="14.25" hidden="1">
      <c r="AH2412" s="2">
        <f>+'廃棄物事業経費（歳入）'!B2412</f>
        <v>0</v>
      </c>
      <c r="AI2412" s="2">
        <v>2412</v>
      </c>
    </row>
    <row r="2413" spans="34:35" ht="14.25" hidden="1">
      <c r="AH2413" s="2">
        <f>+'廃棄物事業経費（歳入）'!B2413</f>
        <v>0</v>
      </c>
      <c r="AI2413" s="2">
        <v>2413</v>
      </c>
    </row>
    <row r="2414" spans="34:35" ht="14.25" hidden="1">
      <c r="AH2414" s="2">
        <f>+'廃棄物事業経費（歳入）'!B2414</f>
        <v>0</v>
      </c>
      <c r="AI2414" s="2">
        <v>2414</v>
      </c>
    </row>
    <row r="2415" spans="34:35" ht="14.25" hidden="1">
      <c r="AH2415" s="2">
        <f>+'廃棄物事業経費（歳入）'!B2415</f>
        <v>0</v>
      </c>
      <c r="AI2415" s="2">
        <v>2415</v>
      </c>
    </row>
    <row r="2416" spans="34:35" ht="14.25" hidden="1">
      <c r="AH2416" s="2">
        <f>+'廃棄物事業経費（歳入）'!B2416</f>
        <v>0</v>
      </c>
      <c r="AI2416" s="2">
        <v>2416</v>
      </c>
    </row>
    <row r="2417" spans="34:35" ht="14.25" hidden="1">
      <c r="AH2417" s="2">
        <f>+'廃棄物事業経費（歳入）'!B2417</f>
        <v>0</v>
      </c>
      <c r="AI2417" s="2">
        <v>2417</v>
      </c>
    </row>
    <row r="2418" spans="34:35" ht="14.25" hidden="1">
      <c r="AH2418" s="2">
        <f>+'廃棄物事業経費（歳入）'!B2418</f>
        <v>0</v>
      </c>
      <c r="AI2418" s="2">
        <v>2418</v>
      </c>
    </row>
    <row r="2419" spans="34:35" ht="14.25" hidden="1">
      <c r="AH2419" s="2">
        <f>+'廃棄物事業経費（歳入）'!B2419</f>
        <v>0</v>
      </c>
      <c r="AI2419" s="2">
        <v>2419</v>
      </c>
    </row>
    <row r="2420" spans="34:35" ht="14.25" hidden="1">
      <c r="AH2420" s="2">
        <f>+'廃棄物事業経費（歳入）'!B2420</f>
        <v>0</v>
      </c>
      <c r="AI2420" s="2">
        <v>2420</v>
      </c>
    </row>
    <row r="2421" spans="34:35" ht="14.25" hidden="1">
      <c r="AH2421" s="2">
        <f>+'廃棄物事業経費（歳入）'!B2421</f>
        <v>0</v>
      </c>
      <c r="AI2421" s="2">
        <v>2421</v>
      </c>
    </row>
    <row r="2422" spans="34:35" ht="14.25" hidden="1">
      <c r="AH2422" s="2">
        <f>+'廃棄物事業経費（歳入）'!B2422</f>
        <v>0</v>
      </c>
      <c r="AI2422" s="2">
        <v>2422</v>
      </c>
    </row>
    <row r="2423" spans="34:35" ht="14.25" hidden="1">
      <c r="AH2423" s="2">
        <f>+'廃棄物事業経費（歳入）'!B2423</f>
        <v>0</v>
      </c>
      <c r="AI2423" s="2">
        <v>2423</v>
      </c>
    </row>
    <row r="2424" spans="34:35" ht="14.25" hidden="1">
      <c r="AH2424" s="2">
        <f>+'廃棄物事業経費（歳入）'!B2424</f>
        <v>0</v>
      </c>
      <c r="AI2424" s="2">
        <v>2424</v>
      </c>
    </row>
    <row r="2425" spans="34:35" ht="14.25" hidden="1">
      <c r="AH2425" s="2">
        <f>+'廃棄物事業経費（歳入）'!B2425</f>
        <v>0</v>
      </c>
      <c r="AI2425" s="2">
        <v>2425</v>
      </c>
    </row>
    <row r="2426" spans="34:35" ht="14.25" hidden="1">
      <c r="AH2426" s="2">
        <f>+'廃棄物事業経費（歳入）'!B2426</f>
        <v>0</v>
      </c>
      <c r="AI2426" s="2">
        <v>2426</v>
      </c>
    </row>
    <row r="2427" spans="34:35" ht="14.25" hidden="1">
      <c r="AH2427" s="2">
        <f>+'廃棄物事業経費（歳入）'!B2427</f>
        <v>0</v>
      </c>
      <c r="AI2427" s="2">
        <v>2427</v>
      </c>
    </row>
    <row r="2428" spans="34:35" ht="14.25" hidden="1">
      <c r="AH2428" s="2">
        <f>+'廃棄物事業経費（歳入）'!B2428</f>
        <v>0</v>
      </c>
      <c r="AI2428" s="2">
        <v>2428</v>
      </c>
    </row>
    <row r="2429" spans="34:35" ht="14.25" hidden="1">
      <c r="AH2429" s="2">
        <f>+'廃棄物事業経費（歳入）'!B2429</f>
        <v>0</v>
      </c>
      <c r="AI2429" s="2">
        <v>2429</v>
      </c>
    </row>
    <row r="2430" spans="34:35" ht="14.25" hidden="1">
      <c r="AH2430" s="2">
        <f>+'廃棄物事業経費（歳入）'!B2430</f>
        <v>0</v>
      </c>
      <c r="AI2430" s="2">
        <v>2430</v>
      </c>
    </row>
    <row r="2431" spans="34:35" ht="14.25" hidden="1">
      <c r="AH2431" s="2">
        <f>+'廃棄物事業経費（歳入）'!B2431</f>
        <v>0</v>
      </c>
      <c r="AI2431" s="2">
        <v>2431</v>
      </c>
    </row>
    <row r="2432" spans="34:35" ht="14.25" hidden="1">
      <c r="AH2432" s="2">
        <f>+'廃棄物事業経費（歳入）'!B2432</f>
        <v>0</v>
      </c>
      <c r="AI2432" s="2">
        <v>2432</v>
      </c>
    </row>
    <row r="2433" spans="34:35" ht="14.25" hidden="1">
      <c r="AH2433" s="2">
        <f>+'廃棄物事業経費（歳入）'!B2433</f>
        <v>0</v>
      </c>
      <c r="AI2433" s="2">
        <v>2433</v>
      </c>
    </row>
    <row r="2434" spans="34:35" ht="14.25" hidden="1">
      <c r="AH2434" s="2">
        <f>+'廃棄物事業経費（歳入）'!B2434</f>
        <v>0</v>
      </c>
      <c r="AI2434" s="2">
        <v>2434</v>
      </c>
    </row>
    <row r="2435" spans="34:35" ht="14.25" hidden="1">
      <c r="AH2435" s="2">
        <f>+'廃棄物事業経費（歳入）'!B2435</f>
        <v>0</v>
      </c>
      <c r="AI2435" s="2">
        <v>2435</v>
      </c>
    </row>
    <row r="2436" spans="34:35" ht="14.25" hidden="1">
      <c r="AH2436" s="2">
        <f>+'廃棄物事業経費（歳入）'!B2436</f>
        <v>0</v>
      </c>
      <c r="AI2436" s="2">
        <v>2436</v>
      </c>
    </row>
    <row r="2437" spans="34:35" ht="14.25" hidden="1">
      <c r="AH2437" s="2">
        <f>+'廃棄物事業経費（歳入）'!B2437</f>
        <v>0</v>
      </c>
      <c r="AI2437" s="2">
        <v>2437</v>
      </c>
    </row>
    <row r="2438" spans="34:35" ht="14.25" hidden="1">
      <c r="AH2438" s="2">
        <f>+'廃棄物事業経費（歳入）'!B2438</f>
        <v>0</v>
      </c>
      <c r="AI2438" s="2">
        <v>2438</v>
      </c>
    </row>
    <row r="2439" spans="34:35" ht="14.25" hidden="1">
      <c r="AH2439" s="2">
        <f>+'廃棄物事業経費（歳入）'!B2439</f>
        <v>0</v>
      </c>
      <c r="AI2439" s="2">
        <v>2439</v>
      </c>
    </row>
    <row r="2440" spans="34:35" ht="14.25" hidden="1">
      <c r="AH2440" s="2">
        <f>+'廃棄物事業経費（歳入）'!B2440</f>
        <v>0</v>
      </c>
      <c r="AI2440" s="2">
        <v>2440</v>
      </c>
    </row>
    <row r="2441" spans="34:35" ht="14.25" hidden="1">
      <c r="AH2441" s="2">
        <f>+'廃棄物事業経費（歳入）'!B2441</f>
        <v>0</v>
      </c>
      <c r="AI2441" s="2">
        <v>2441</v>
      </c>
    </row>
    <row r="2442" spans="34:35" ht="14.25" hidden="1">
      <c r="AH2442" s="2">
        <f>+'廃棄物事業経費（歳入）'!B2442</f>
        <v>0</v>
      </c>
      <c r="AI2442" s="2">
        <v>2442</v>
      </c>
    </row>
    <row r="2443" spans="34:35" ht="14.25" hidden="1">
      <c r="AH2443" s="2">
        <f>+'廃棄物事業経費（歳入）'!B2443</f>
        <v>0</v>
      </c>
      <c r="AI2443" s="2">
        <v>2443</v>
      </c>
    </row>
    <row r="2444" spans="34:35" ht="14.25" hidden="1">
      <c r="AH2444" s="2">
        <f>+'廃棄物事業経費（歳入）'!B2444</f>
        <v>0</v>
      </c>
      <c r="AI2444" s="2">
        <v>2444</v>
      </c>
    </row>
    <row r="2445" spans="34:35" ht="14.25" hidden="1">
      <c r="AH2445" s="2">
        <f>+'廃棄物事業経費（歳入）'!B2445</f>
        <v>0</v>
      </c>
      <c r="AI2445" s="2">
        <v>2445</v>
      </c>
    </row>
    <row r="2446" spans="34:35" ht="14.25" hidden="1">
      <c r="AH2446" s="2">
        <f>+'廃棄物事業経費（歳入）'!B2446</f>
        <v>0</v>
      </c>
      <c r="AI2446" s="2">
        <v>2446</v>
      </c>
    </row>
    <row r="2447" spans="34:35" ht="14.25" hidden="1">
      <c r="AH2447" s="2">
        <f>+'廃棄物事業経費（歳入）'!B2447</f>
        <v>0</v>
      </c>
      <c r="AI2447" s="2">
        <v>2447</v>
      </c>
    </row>
    <row r="2448" spans="34:35" ht="14.25" hidden="1">
      <c r="AH2448" s="2">
        <f>+'廃棄物事業経費（歳入）'!B2448</f>
        <v>0</v>
      </c>
      <c r="AI2448" s="2">
        <v>2448</v>
      </c>
    </row>
    <row r="2449" spans="34:35" ht="14.25" hidden="1">
      <c r="AH2449" s="2">
        <f>+'廃棄物事業経費（歳入）'!B2449</f>
        <v>0</v>
      </c>
      <c r="AI2449" s="2">
        <v>2449</v>
      </c>
    </row>
    <row r="2450" spans="34:35" ht="14.25" hidden="1">
      <c r="AH2450" s="2">
        <f>+'廃棄物事業経費（歳入）'!B2450</f>
        <v>0</v>
      </c>
      <c r="AI2450" s="2">
        <v>2450</v>
      </c>
    </row>
    <row r="2451" spans="34:35" ht="14.25" hidden="1">
      <c r="AH2451" s="2">
        <f>+'廃棄物事業経費（歳入）'!B2451</f>
        <v>0</v>
      </c>
      <c r="AI2451" s="2">
        <v>2451</v>
      </c>
    </row>
    <row r="2452" spans="34:35" ht="14.25" hidden="1">
      <c r="AH2452" s="2">
        <f>+'廃棄物事業経費（歳入）'!B2452</f>
        <v>0</v>
      </c>
      <c r="AI2452" s="2">
        <v>2452</v>
      </c>
    </row>
    <row r="2453" spans="34:35" ht="14.25" hidden="1">
      <c r="AH2453" s="2">
        <f>+'廃棄物事業経費（歳入）'!B2453</f>
        <v>0</v>
      </c>
      <c r="AI2453" s="2">
        <v>2453</v>
      </c>
    </row>
    <row r="2454" spans="34:35" ht="14.25" hidden="1">
      <c r="AH2454" s="2">
        <f>+'廃棄物事業経費（歳入）'!B2454</f>
        <v>0</v>
      </c>
      <c r="AI2454" s="2">
        <v>2454</v>
      </c>
    </row>
    <row r="2455" spans="34:35" ht="14.25" hidden="1">
      <c r="AH2455" s="2">
        <f>+'廃棄物事業経費（歳入）'!B2455</f>
        <v>0</v>
      </c>
      <c r="AI2455" s="2">
        <v>2455</v>
      </c>
    </row>
    <row r="2456" spans="34:35" ht="14.25" hidden="1">
      <c r="AH2456" s="2">
        <f>+'廃棄物事業経費（歳入）'!B2456</f>
        <v>0</v>
      </c>
      <c r="AI2456" s="2">
        <v>2456</v>
      </c>
    </row>
    <row r="2457" spans="34:35" ht="14.25" hidden="1">
      <c r="AH2457" s="2">
        <f>+'廃棄物事業経費（歳入）'!B2457</f>
        <v>0</v>
      </c>
      <c r="AI2457" s="2">
        <v>2457</v>
      </c>
    </row>
    <row r="2458" spans="34:35" ht="14.25" hidden="1">
      <c r="AH2458" s="2">
        <f>+'廃棄物事業経費（歳入）'!B2458</f>
        <v>0</v>
      </c>
      <c r="AI2458" s="2">
        <v>2458</v>
      </c>
    </row>
    <row r="2459" spans="34:35" ht="14.25" hidden="1">
      <c r="AH2459" s="2">
        <f>+'廃棄物事業経費（歳入）'!B2459</f>
        <v>0</v>
      </c>
      <c r="AI2459" s="2">
        <v>2459</v>
      </c>
    </row>
    <row r="2460" spans="34:35" ht="14.25" hidden="1">
      <c r="AH2460" s="2">
        <f>+'廃棄物事業経費（歳入）'!B2460</f>
        <v>0</v>
      </c>
      <c r="AI2460" s="2">
        <v>2460</v>
      </c>
    </row>
    <row r="2461" spans="34:35" ht="14.25" hidden="1">
      <c r="AH2461" s="2">
        <f>+'廃棄物事業経費（歳入）'!B2461</f>
        <v>0</v>
      </c>
      <c r="AI2461" s="2">
        <v>2461</v>
      </c>
    </row>
    <row r="2462" spans="34:35" ht="14.25" hidden="1">
      <c r="AH2462" s="2">
        <f>+'廃棄物事業経費（歳入）'!B2462</f>
        <v>0</v>
      </c>
      <c r="AI2462" s="2">
        <v>2462</v>
      </c>
    </row>
    <row r="2463" spans="34:35" ht="14.25" hidden="1">
      <c r="AH2463" s="2">
        <f>+'廃棄物事業経費（歳入）'!B2463</f>
        <v>0</v>
      </c>
      <c r="AI2463" s="2">
        <v>2463</v>
      </c>
    </row>
    <row r="2464" spans="34:35" ht="14.25" hidden="1">
      <c r="AH2464" s="2">
        <f>+'廃棄物事業経費（歳入）'!B2464</f>
        <v>0</v>
      </c>
      <c r="AI2464" s="2">
        <v>2464</v>
      </c>
    </row>
    <row r="2465" spans="34:35" ht="14.25" hidden="1">
      <c r="AH2465" s="2">
        <f>+'廃棄物事業経費（歳入）'!B2465</f>
        <v>0</v>
      </c>
      <c r="AI2465" s="2">
        <v>2465</v>
      </c>
    </row>
    <row r="2466" spans="34:35" ht="14.25" hidden="1">
      <c r="AH2466" s="2">
        <f>+'廃棄物事業経費（歳入）'!B2466</f>
        <v>0</v>
      </c>
      <c r="AI2466" s="2">
        <v>2466</v>
      </c>
    </row>
    <row r="2467" spans="34:35" ht="14.25" hidden="1">
      <c r="AH2467" s="2">
        <f>+'廃棄物事業経費（歳入）'!B2467</f>
        <v>0</v>
      </c>
      <c r="AI2467" s="2">
        <v>2467</v>
      </c>
    </row>
    <row r="2468" spans="34:35" ht="14.25" hidden="1">
      <c r="AH2468" s="2">
        <f>+'廃棄物事業経費（歳入）'!B2468</f>
        <v>0</v>
      </c>
      <c r="AI2468" s="2">
        <v>2468</v>
      </c>
    </row>
    <row r="2469" spans="34:35" ht="14.25" hidden="1">
      <c r="AH2469" s="2">
        <f>+'廃棄物事業経費（歳入）'!B2469</f>
        <v>0</v>
      </c>
      <c r="AI2469" s="2">
        <v>2469</v>
      </c>
    </row>
    <row r="2470" spans="34:35" ht="14.25" hidden="1">
      <c r="AH2470" s="2">
        <f>+'廃棄物事業経費（歳入）'!B2470</f>
        <v>0</v>
      </c>
      <c r="AI2470" s="2">
        <v>2470</v>
      </c>
    </row>
    <row r="2471" spans="34:35" ht="14.25" hidden="1">
      <c r="AH2471" s="2">
        <f>+'廃棄物事業経費（歳入）'!B2471</f>
        <v>0</v>
      </c>
      <c r="AI2471" s="2">
        <v>2471</v>
      </c>
    </row>
    <row r="2472" spans="34:35" ht="14.25" hidden="1">
      <c r="AH2472" s="2">
        <f>+'廃棄物事業経費（歳入）'!B2472</f>
        <v>0</v>
      </c>
      <c r="AI2472" s="2">
        <v>2472</v>
      </c>
    </row>
    <row r="2473" spans="34:35" ht="14.25" hidden="1">
      <c r="AH2473" s="2">
        <f>+'廃棄物事業経費（歳入）'!B2473</f>
        <v>0</v>
      </c>
      <c r="AI2473" s="2">
        <v>2473</v>
      </c>
    </row>
    <row r="2474" spans="34:35" ht="14.25" hidden="1">
      <c r="AH2474" s="2">
        <f>+'廃棄物事業経費（歳入）'!B2474</f>
        <v>0</v>
      </c>
      <c r="AI2474" s="2">
        <v>2474</v>
      </c>
    </row>
    <row r="2475" spans="34:35" ht="14.25" hidden="1">
      <c r="AH2475" s="2">
        <f>+'廃棄物事業経費（歳入）'!B2475</f>
        <v>0</v>
      </c>
      <c r="AI2475" s="2">
        <v>2475</v>
      </c>
    </row>
    <row r="2476" spans="34:35" ht="14.25" hidden="1">
      <c r="AH2476" s="2">
        <f>+'廃棄物事業経費（歳入）'!B2476</f>
        <v>0</v>
      </c>
      <c r="AI2476" s="2">
        <v>2476</v>
      </c>
    </row>
    <row r="2477" spans="34:35" ht="14.25" hidden="1">
      <c r="AH2477" s="2">
        <f>+'廃棄物事業経費（歳入）'!B2477</f>
        <v>0</v>
      </c>
      <c r="AI2477" s="2">
        <v>2477</v>
      </c>
    </row>
    <row r="2478" spans="34:35" ht="14.25" hidden="1">
      <c r="AH2478" s="2">
        <f>+'廃棄物事業経費（歳入）'!B2478</f>
        <v>0</v>
      </c>
      <c r="AI2478" s="2">
        <v>2478</v>
      </c>
    </row>
    <row r="2479" spans="34:35" ht="14.25" hidden="1">
      <c r="AH2479" s="2">
        <f>+'廃棄物事業経費（歳入）'!B2479</f>
        <v>0</v>
      </c>
      <c r="AI2479" s="2">
        <v>2479</v>
      </c>
    </row>
    <row r="2480" spans="34:35" ht="14.25" hidden="1">
      <c r="AH2480" s="2">
        <f>+'廃棄物事業経費（歳入）'!B2480</f>
        <v>0</v>
      </c>
      <c r="AI2480" s="2">
        <v>2480</v>
      </c>
    </row>
    <row r="2481" spans="34:35" ht="14.25" hidden="1">
      <c r="AH2481" s="2">
        <f>+'廃棄物事業経費（歳入）'!B2481</f>
        <v>0</v>
      </c>
      <c r="AI2481" s="2">
        <v>2481</v>
      </c>
    </row>
    <row r="2482" spans="34:35" ht="14.25" hidden="1">
      <c r="AH2482" s="2">
        <f>+'廃棄物事業経費（歳入）'!B2482</f>
        <v>0</v>
      </c>
      <c r="AI2482" s="2">
        <v>2482</v>
      </c>
    </row>
    <row r="2483" spans="34:35" ht="14.25" hidden="1">
      <c r="AH2483" s="2">
        <f>+'廃棄物事業経費（歳入）'!B2483</f>
        <v>0</v>
      </c>
      <c r="AI2483" s="2">
        <v>2483</v>
      </c>
    </row>
    <row r="2484" spans="34:35" ht="14.25" hidden="1">
      <c r="AH2484" s="2">
        <f>+'廃棄物事業経費（歳入）'!B2484</f>
        <v>0</v>
      </c>
      <c r="AI2484" s="2">
        <v>2484</v>
      </c>
    </row>
    <row r="2485" spans="34:35" ht="14.25" hidden="1">
      <c r="AH2485" s="2">
        <f>+'廃棄物事業経費（歳入）'!B2485</f>
        <v>0</v>
      </c>
      <c r="AI2485" s="2">
        <v>2485</v>
      </c>
    </row>
    <row r="2486" spans="34:35" ht="14.25" hidden="1">
      <c r="AH2486" s="2">
        <f>+'廃棄物事業経費（歳入）'!B2486</f>
        <v>0</v>
      </c>
      <c r="AI2486" s="2">
        <v>2486</v>
      </c>
    </row>
    <row r="2487" spans="34:35" ht="14.25" hidden="1">
      <c r="AH2487" s="2">
        <f>+'廃棄物事業経費（歳入）'!B2487</f>
        <v>0</v>
      </c>
      <c r="AI2487" s="2">
        <v>2487</v>
      </c>
    </row>
    <row r="2488" spans="34:35" ht="14.25" hidden="1">
      <c r="AH2488" s="2">
        <f>+'廃棄物事業経費（歳入）'!B2488</f>
        <v>0</v>
      </c>
      <c r="AI2488" s="2">
        <v>2488</v>
      </c>
    </row>
    <row r="2489" spans="34:35" ht="14.25" hidden="1">
      <c r="AH2489" s="2">
        <f>+'廃棄物事業経費（歳入）'!B2489</f>
        <v>0</v>
      </c>
      <c r="AI2489" s="2">
        <v>2489</v>
      </c>
    </row>
    <row r="2490" spans="34:35" ht="14.25" hidden="1">
      <c r="AH2490" s="2">
        <f>+'廃棄物事業経費（歳入）'!B2490</f>
        <v>0</v>
      </c>
      <c r="AI2490" s="2">
        <v>2490</v>
      </c>
    </row>
    <row r="2491" spans="34:35" ht="14.25" hidden="1">
      <c r="AH2491" s="2">
        <f>+'廃棄物事業経費（歳入）'!B2491</f>
        <v>0</v>
      </c>
      <c r="AI2491" s="2">
        <v>2491</v>
      </c>
    </row>
    <row r="2492" spans="34:35" ht="14.25" hidden="1">
      <c r="AH2492" s="2">
        <f>+'廃棄物事業経費（歳入）'!B2492</f>
        <v>0</v>
      </c>
      <c r="AI2492" s="2">
        <v>2492</v>
      </c>
    </row>
    <row r="2493" spans="34:35" ht="14.25" hidden="1">
      <c r="AH2493" s="2">
        <f>+'廃棄物事業経費（歳入）'!B2493</f>
        <v>0</v>
      </c>
      <c r="AI2493" s="2">
        <v>2493</v>
      </c>
    </row>
    <row r="2494" spans="34:35" ht="14.25" hidden="1">
      <c r="AH2494" s="2">
        <f>+'廃棄物事業経費（歳入）'!B2494</f>
        <v>0</v>
      </c>
      <c r="AI2494" s="2">
        <v>2494</v>
      </c>
    </row>
    <row r="2495" spans="34:35" ht="14.25" hidden="1">
      <c r="AH2495" s="2">
        <f>+'廃棄物事業経費（歳入）'!B2495</f>
        <v>0</v>
      </c>
      <c r="AI2495" s="2">
        <v>2495</v>
      </c>
    </row>
    <row r="2496" spans="34:35" ht="14.25" hidden="1">
      <c r="AH2496" s="2">
        <f>+'廃棄物事業経費（歳入）'!B2496</f>
        <v>0</v>
      </c>
      <c r="AI2496" s="2">
        <v>2496</v>
      </c>
    </row>
    <row r="2497" spans="34:35" ht="14.25" hidden="1">
      <c r="AH2497" s="2">
        <f>+'廃棄物事業経費（歳入）'!B2497</f>
        <v>0</v>
      </c>
      <c r="AI2497" s="2">
        <v>2497</v>
      </c>
    </row>
    <row r="2498" spans="34:35" ht="14.25" hidden="1">
      <c r="AH2498" s="2">
        <f>+'廃棄物事業経費（歳入）'!B2498</f>
        <v>0</v>
      </c>
      <c r="AI2498" s="2">
        <v>2498</v>
      </c>
    </row>
    <row r="2499" spans="34:35" ht="14.25" hidden="1">
      <c r="AH2499" s="2">
        <f>+'廃棄物事業経費（歳入）'!B2499</f>
        <v>0</v>
      </c>
      <c r="AI2499" s="2">
        <v>2499</v>
      </c>
    </row>
    <row r="2500" spans="34:35" ht="14.25" hidden="1">
      <c r="AH2500" s="2">
        <f>+'廃棄物事業経費（歳入）'!B2500</f>
        <v>0</v>
      </c>
      <c r="AI2500" s="2">
        <v>2500</v>
      </c>
    </row>
    <row r="2501" spans="34:35" ht="14.25" hidden="1">
      <c r="AH2501" s="2">
        <f>+'廃棄物事業経費（歳入）'!B2501</f>
        <v>0</v>
      </c>
      <c r="AI2501" s="2">
        <v>2501</v>
      </c>
    </row>
    <row r="2502" spans="34:35" ht="14.25" hidden="1">
      <c r="AH2502" s="2">
        <f>+'廃棄物事業経費（歳入）'!B2502</f>
        <v>0</v>
      </c>
      <c r="AI2502" s="2">
        <v>2502</v>
      </c>
    </row>
    <row r="2503" spans="34:35" ht="14.25" hidden="1">
      <c r="AH2503" s="2">
        <f>+'廃棄物事業経費（歳入）'!B2503</f>
        <v>0</v>
      </c>
      <c r="AI2503" s="2">
        <v>2503</v>
      </c>
    </row>
    <row r="2504" spans="34:35" ht="14.25" hidden="1">
      <c r="AH2504" s="2">
        <f>+'廃棄物事業経費（歳入）'!B2504</f>
        <v>0</v>
      </c>
      <c r="AI2504" s="2">
        <v>2504</v>
      </c>
    </row>
    <row r="2505" spans="34:35" ht="14.25" hidden="1">
      <c r="AH2505" s="2">
        <f>+'廃棄物事業経費（歳入）'!B2505</f>
        <v>0</v>
      </c>
      <c r="AI2505" s="2">
        <v>2505</v>
      </c>
    </row>
    <row r="2506" spans="34:35" ht="14.25" hidden="1">
      <c r="AH2506" s="2">
        <f>+'廃棄物事業経費（歳入）'!B2506</f>
        <v>0</v>
      </c>
      <c r="AI2506" s="2">
        <v>2506</v>
      </c>
    </row>
    <row r="2507" spans="34:35" ht="14.25" hidden="1">
      <c r="AH2507" s="2">
        <f>+'廃棄物事業経費（歳入）'!B2507</f>
        <v>0</v>
      </c>
      <c r="AI2507" s="2">
        <v>2507</v>
      </c>
    </row>
    <row r="2508" spans="34:35" ht="14.25" hidden="1">
      <c r="AH2508" s="2">
        <f>+'廃棄物事業経費（歳入）'!B2508</f>
        <v>0</v>
      </c>
      <c r="AI2508" s="2">
        <v>2508</v>
      </c>
    </row>
    <row r="2509" spans="34:35" ht="14.25" hidden="1">
      <c r="AH2509" s="2">
        <f>+'廃棄物事業経費（歳入）'!B2509</f>
        <v>0</v>
      </c>
      <c r="AI2509" s="2">
        <v>2509</v>
      </c>
    </row>
    <row r="2510" spans="34:35" ht="14.25" hidden="1">
      <c r="AH2510" s="2">
        <f>+'廃棄物事業経費（歳入）'!B2510</f>
        <v>0</v>
      </c>
      <c r="AI2510" s="2">
        <v>2510</v>
      </c>
    </row>
    <row r="2511" spans="34:35" ht="14.25" hidden="1">
      <c r="AH2511" s="2">
        <f>+'廃棄物事業経費（歳入）'!B2511</f>
        <v>0</v>
      </c>
      <c r="AI2511" s="2">
        <v>2511</v>
      </c>
    </row>
    <row r="2512" spans="34:35" ht="14.25" hidden="1">
      <c r="AH2512" s="2">
        <f>+'廃棄物事業経費（歳入）'!B2512</f>
        <v>0</v>
      </c>
      <c r="AI2512" s="2">
        <v>2512</v>
      </c>
    </row>
    <row r="2513" spans="34:35" ht="14.25" hidden="1">
      <c r="AH2513" s="2">
        <f>+'廃棄物事業経費（歳入）'!B2513</f>
        <v>0</v>
      </c>
      <c r="AI2513" s="2">
        <v>2513</v>
      </c>
    </row>
    <row r="2514" spans="34:35" ht="14.25" hidden="1">
      <c r="AH2514" s="2">
        <f>+'廃棄物事業経費（歳入）'!B2514</f>
        <v>0</v>
      </c>
      <c r="AI2514" s="2">
        <v>2514</v>
      </c>
    </row>
    <row r="2515" spans="34:35" ht="14.25" hidden="1">
      <c r="AH2515" s="2">
        <f>+'廃棄物事業経費（歳入）'!B2515</f>
        <v>0</v>
      </c>
      <c r="AI2515" s="2">
        <v>2515</v>
      </c>
    </row>
    <row r="2516" spans="34:35" ht="14.25" hidden="1">
      <c r="AH2516" s="2">
        <f>+'廃棄物事業経費（歳入）'!B2516</f>
        <v>0</v>
      </c>
      <c r="AI2516" s="2">
        <v>2516</v>
      </c>
    </row>
    <row r="2517" spans="34:35" ht="14.25" hidden="1">
      <c r="AH2517" s="2">
        <f>+'廃棄物事業経費（歳入）'!B2517</f>
        <v>0</v>
      </c>
      <c r="AI2517" s="2">
        <v>2517</v>
      </c>
    </row>
    <row r="2518" spans="34:35" ht="14.25" hidden="1">
      <c r="AH2518" s="2">
        <f>+'廃棄物事業経費（歳入）'!B2518</f>
        <v>0</v>
      </c>
      <c r="AI2518" s="2">
        <v>2518</v>
      </c>
    </row>
    <row r="2519" spans="34:35" ht="14.25" hidden="1">
      <c r="AH2519" s="2">
        <f>+'廃棄物事業経費（歳入）'!B2519</f>
        <v>0</v>
      </c>
      <c r="AI2519" s="2">
        <v>2519</v>
      </c>
    </row>
    <row r="2520" spans="34:35" ht="14.25" hidden="1">
      <c r="AH2520" s="2">
        <f>+'廃棄物事業経費（歳入）'!B2520</f>
        <v>0</v>
      </c>
      <c r="AI2520" s="2">
        <v>2520</v>
      </c>
    </row>
    <row r="2521" spans="34:35" ht="14.25" hidden="1">
      <c r="AH2521" s="2">
        <f>+'廃棄物事業経費（歳入）'!B2521</f>
        <v>0</v>
      </c>
      <c r="AI2521" s="2">
        <v>2521</v>
      </c>
    </row>
    <row r="2522" spans="34:35" ht="14.25" hidden="1">
      <c r="AH2522" s="2">
        <f>+'廃棄物事業経費（歳入）'!B2522</f>
        <v>0</v>
      </c>
      <c r="AI2522" s="2">
        <v>2522</v>
      </c>
    </row>
    <row r="2523" spans="34:35" ht="14.25" hidden="1">
      <c r="AH2523" s="2">
        <f>+'廃棄物事業経費（歳入）'!B2523</f>
        <v>0</v>
      </c>
      <c r="AI2523" s="2">
        <v>2523</v>
      </c>
    </row>
    <row r="2524" spans="34:35" ht="14.25" hidden="1">
      <c r="AH2524" s="2">
        <f>+'廃棄物事業経費（歳入）'!B2524</f>
        <v>0</v>
      </c>
      <c r="AI2524" s="2">
        <v>2524</v>
      </c>
    </row>
    <row r="2525" spans="34:35" ht="14.25" hidden="1">
      <c r="AH2525" s="2">
        <f>+'廃棄物事業経費（歳入）'!B2525</f>
        <v>0</v>
      </c>
      <c r="AI2525" s="2">
        <v>2525</v>
      </c>
    </row>
    <row r="2526" spans="34:35" ht="14.25" hidden="1">
      <c r="AH2526" s="2">
        <f>+'廃棄物事業経費（歳入）'!B2526</f>
        <v>0</v>
      </c>
      <c r="AI2526" s="2">
        <v>2526</v>
      </c>
    </row>
    <row r="2527" spans="34:35" ht="14.25" hidden="1">
      <c r="AH2527" s="2">
        <f>+'廃棄物事業経費（歳入）'!B2527</f>
        <v>0</v>
      </c>
      <c r="AI2527" s="2">
        <v>2527</v>
      </c>
    </row>
    <row r="2528" spans="34:35" ht="14.25" hidden="1">
      <c r="AH2528" s="2">
        <f>+'廃棄物事業経費（歳入）'!B2528</f>
        <v>0</v>
      </c>
      <c r="AI2528" s="2">
        <v>2528</v>
      </c>
    </row>
    <row r="2529" spans="34:35" ht="14.25" hidden="1">
      <c r="AH2529" s="2">
        <f>+'廃棄物事業経費（歳入）'!B2529</f>
        <v>0</v>
      </c>
      <c r="AI2529" s="2">
        <v>2529</v>
      </c>
    </row>
    <row r="2530" spans="34:35" ht="14.25" hidden="1">
      <c r="AH2530" s="2">
        <f>+'廃棄物事業経費（歳入）'!B2530</f>
        <v>0</v>
      </c>
      <c r="AI2530" s="2">
        <v>2530</v>
      </c>
    </row>
    <row r="2531" spans="34:35" ht="14.25" hidden="1">
      <c r="AH2531" s="2">
        <f>+'廃棄物事業経費（歳入）'!B2531</f>
        <v>0</v>
      </c>
      <c r="AI2531" s="2">
        <v>2531</v>
      </c>
    </row>
    <row r="2532" spans="34:35" ht="14.25" hidden="1">
      <c r="AH2532" s="2">
        <f>+'廃棄物事業経費（歳入）'!B2532</f>
        <v>0</v>
      </c>
      <c r="AI2532" s="2">
        <v>2532</v>
      </c>
    </row>
    <row r="2533" spans="34:35" ht="14.25" hidden="1">
      <c r="AH2533" s="2">
        <f>+'廃棄物事業経費（歳入）'!B2533</f>
        <v>0</v>
      </c>
      <c r="AI2533" s="2">
        <v>2533</v>
      </c>
    </row>
    <row r="2534" spans="34:35" ht="14.25" hidden="1">
      <c r="AH2534" s="2">
        <f>+'廃棄物事業経費（歳入）'!B2534</f>
        <v>0</v>
      </c>
      <c r="AI2534" s="2">
        <v>2534</v>
      </c>
    </row>
    <row r="2535" spans="34:35" ht="14.25" hidden="1">
      <c r="AH2535" s="2">
        <f>+'廃棄物事業経費（歳入）'!B2535</f>
        <v>0</v>
      </c>
      <c r="AI2535" s="2">
        <v>2535</v>
      </c>
    </row>
    <row r="2536" spans="34:35" ht="14.25" hidden="1">
      <c r="AH2536" s="2">
        <f>+'廃棄物事業経費（歳入）'!B2536</f>
        <v>0</v>
      </c>
      <c r="AI2536" s="2">
        <v>2536</v>
      </c>
    </row>
    <row r="2537" spans="34:35" ht="14.25" hidden="1">
      <c r="AH2537" s="2">
        <f>+'廃棄物事業経費（歳入）'!B2537</f>
        <v>0</v>
      </c>
      <c r="AI2537" s="2">
        <v>2537</v>
      </c>
    </row>
    <row r="2538" spans="34:35" ht="14.25" hidden="1">
      <c r="AH2538" s="2">
        <f>+'廃棄物事業経費（歳入）'!B2538</f>
        <v>0</v>
      </c>
      <c r="AI2538" s="2">
        <v>2538</v>
      </c>
    </row>
    <row r="2539" spans="34:35" ht="14.25" hidden="1">
      <c r="AH2539" s="2">
        <f>+'廃棄物事業経費（歳入）'!B2539</f>
        <v>0</v>
      </c>
      <c r="AI2539" s="2">
        <v>2539</v>
      </c>
    </row>
    <row r="2540" spans="34:35" ht="14.25" hidden="1">
      <c r="AH2540" s="2">
        <f>+'廃棄物事業経費（歳入）'!B2540</f>
        <v>0</v>
      </c>
      <c r="AI2540" s="2">
        <v>2540</v>
      </c>
    </row>
    <row r="2541" spans="34:35" ht="14.25" hidden="1">
      <c r="AH2541" s="2">
        <f>+'廃棄物事業経費（歳入）'!B2541</f>
        <v>0</v>
      </c>
      <c r="AI2541" s="2">
        <v>2541</v>
      </c>
    </row>
    <row r="2542" spans="34:35" ht="14.25" hidden="1">
      <c r="AH2542" s="2">
        <f>+'廃棄物事業経費（歳入）'!B2542</f>
        <v>0</v>
      </c>
      <c r="AI2542" s="2">
        <v>2542</v>
      </c>
    </row>
    <row r="2543" spans="34:35" ht="14.25" hidden="1">
      <c r="AH2543" s="2">
        <f>+'廃棄物事業経費（歳入）'!B2543</f>
        <v>0</v>
      </c>
      <c r="AI2543" s="2">
        <v>2543</v>
      </c>
    </row>
    <row r="2544" spans="34:35" ht="14.25" hidden="1">
      <c r="AH2544" s="2">
        <f>+'廃棄物事業経費（歳入）'!B2544</f>
        <v>0</v>
      </c>
      <c r="AI2544" s="2">
        <v>2544</v>
      </c>
    </row>
    <row r="2545" spans="34:35" ht="14.25" hidden="1">
      <c r="AH2545" s="2">
        <f>+'廃棄物事業経費（歳入）'!B2545</f>
        <v>0</v>
      </c>
      <c r="AI2545" s="2">
        <v>2545</v>
      </c>
    </row>
    <row r="2546" spans="34:35" ht="14.25" hidden="1">
      <c r="AH2546" s="2">
        <f>+'廃棄物事業経費（歳入）'!B2546</f>
        <v>0</v>
      </c>
      <c r="AI2546" s="2">
        <v>2546</v>
      </c>
    </row>
    <row r="2547" spans="34:35" ht="14.25" hidden="1">
      <c r="AH2547" s="2">
        <f>+'廃棄物事業経費（歳入）'!B2547</f>
        <v>0</v>
      </c>
      <c r="AI2547" s="2">
        <v>2547</v>
      </c>
    </row>
    <row r="2548" spans="34:35" ht="14.25" hidden="1">
      <c r="AH2548" s="2">
        <f>+'廃棄物事業経費（歳入）'!B2548</f>
        <v>0</v>
      </c>
      <c r="AI2548" s="2">
        <v>2548</v>
      </c>
    </row>
    <row r="2549" spans="34:35" ht="14.25" hidden="1">
      <c r="AH2549" s="2">
        <f>+'廃棄物事業経費（歳入）'!B2549</f>
        <v>0</v>
      </c>
      <c r="AI2549" s="2">
        <v>2549</v>
      </c>
    </row>
    <row r="2550" spans="34:35" ht="14.25" hidden="1">
      <c r="AH2550" s="2">
        <f>+'廃棄物事業経費（歳入）'!B2550</f>
        <v>0</v>
      </c>
      <c r="AI2550" s="2">
        <v>2550</v>
      </c>
    </row>
    <row r="2551" spans="34:35" ht="14.25" hidden="1">
      <c r="AH2551" s="2">
        <f>+'廃棄物事業経費（歳入）'!B2551</f>
        <v>0</v>
      </c>
      <c r="AI2551" s="2">
        <v>2551</v>
      </c>
    </row>
    <row r="2552" spans="34:35" ht="14.25" hidden="1">
      <c r="AH2552" s="2">
        <f>+'廃棄物事業経費（歳入）'!B2552</f>
        <v>0</v>
      </c>
      <c r="AI2552" s="2">
        <v>2552</v>
      </c>
    </row>
    <row r="2553" spans="34:35" ht="14.25" hidden="1">
      <c r="AH2553" s="2">
        <f>+'廃棄物事業経費（歳入）'!B2553</f>
        <v>0</v>
      </c>
      <c r="AI2553" s="2">
        <v>2553</v>
      </c>
    </row>
    <row r="2554" spans="34:35" ht="14.25" hidden="1">
      <c r="AH2554" s="2">
        <f>+'廃棄物事業経費（歳入）'!B2554</f>
        <v>0</v>
      </c>
      <c r="AI2554" s="2">
        <v>2554</v>
      </c>
    </row>
    <row r="2555" spans="34:35" ht="14.25" hidden="1">
      <c r="AH2555" s="2">
        <f>+'廃棄物事業経費（歳入）'!B2555</f>
        <v>0</v>
      </c>
      <c r="AI2555" s="2">
        <v>2555</v>
      </c>
    </row>
    <row r="2556" spans="34:35" ht="14.25" hidden="1">
      <c r="AH2556" s="2">
        <f>+'廃棄物事業経費（歳入）'!B2556</f>
        <v>0</v>
      </c>
      <c r="AI2556" s="2">
        <v>2556</v>
      </c>
    </row>
    <row r="2557" spans="34:35" ht="14.25" hidden="1">
      <c r="AH2557" s="2">
        <f>+'廃棄物事業経費（歳入）'!B2557</f>
        <v>0</v>
      </c>
      <c r="AI2557" s="2">
        <v>2557</v>
      </c>
    </row>
    <row r="2558" spans="34:35" ht="14.25" hidden="1">
      <c r="AH2558" s="2">
        <f>+'廃棄物事業経費（歳入）'!B2558</f>
        <v>0</v>
      </c>
      <c r="AI2558" s="2">
        <v>2558</v>
      </c>
    </row>
    <row r="2559" spans="34:35" ht="14.25" hidden="1">
      <c r="AH2559" s="2">
        <f>+'廃棄物事業経費（歳入）'!B2559</f>
        <v>0</v>
      </c>
      <c r="AI2559" s="2">
        <v>2559</v>
      </c>
    </row>
    <row r="2560" spans="34:35" ht="14.25" hidden="1">
      <c r="AH2560" s="2">
        <f>+'廃棄物事業経費（歳入）'!B2560</f>
        <v>0</v>
      </c>
      <c r="AI2560" s="2">
        <v>2560</v>
      </c>
    </row>
    <row r="2561" spans="34:35" ht="14.25" hidden="1">
      <c r="AH2561" s="2">
        <f>+'廃棄物事業経費（歳入）'!B2561</f>
        <v>0</v>
      </c>
      <c r="AI2561" s="2">
        <v>2561</v>
      </c>
    </row>
    <row r="2562" spans="34:35" ht="14.25" hidden="1">
      <c r="AH2562" s="2">
        <f>+'廃棄物事業経費（歳入）'!B2562</f>
        <v>0</v>
      </c>
      <c r="AI2562" s="2">
        <v>2562</v>
      </c>
    </row>
    <row r="2563" spans="34:35" ht="14.25" hidden="1">
      <c r="AH2563" s="2">
        <f>+'廃棄物事業経費（歳入）'!B2563</f>
        <v>0</v>
      </c>
      <c r="AI2563" s="2">
        <v>2563</v>
      </c>
    </row>
    <row r="2564" spans="34:35" ht="14.25" hidden="1">
      <c r="AH2564" s="2">
        <f>+'廃棄物事業経費（歳入）'!B2564</f>
        <v>0</v>
      </c>
      <c r="AI2564" s="2">
        <v>2564</v>
      </c>
    </row>
    <row r="2565" spans="34:35" ht="14.25" hidden="1">
      <c r="AH2565" s="2">
        <f>+'廃棄物事業経費（歳入）'!B2565</f>
        <v>0</v>
      </c>
      <c r="AI2565" s="2">
        <v>2565</v>
      </c>
    </row>
    <row r="2566" spans="34:35" ht="14.25" hidden="1">
      <c r="AH2566" s="2">
        <f>+'廃棄物事業経費（歳入）'!B2566</f>
        <v>0</v>
      </c>
      <c r="AI2566" s="2">
        <v>2566</v>
      </c>
    </row>
    <row r="2567" spans="34:35" ht="14.25" hidden="1">
      <c r="AH2567" s="2">
        <f>+'廃棄物事業経費（歳入）'!B2567</f>
        <v>0</v>
      </c>
      <c r="AI2567" s="2">
        <v>2567</v>
      </c>
    </row>
    <row r="2568" spans="34:35" ht="14.25" hidden="1">
      <c r="AH2568" s="2">
        <f>+'廃棄物事業経費（歳入）'!B2568</f>
        <v>0</v>
      </c>
      <c r="AI2568" s="2">
        <v>2568</v>
      </c>
    </row>
    <row r="2569" spans="34:35" ht="14.25" hidden="1">
      <c r="AH2569" s="2">
        <f>+'廃棄物事業経費（歳入）'!B2569</f>
        <v>0</v>
      </c>
      <c r="AI2569" s="2">
        <v>2569</v>
      </c>
    </row>
    <row r="2570" spans="34:35" ht="14.25" hidden="1">
      <c r="AH2570" s="2">
        <f>+'廃棄物事業経費（歳入）'!B2570</f>
        <v>0</v>
      </c>
      <c r="AI2570" s="2">
        <v>2570</v>
      </c>
    </row>
    <row r="2571" spans="34:35" ht="14.25" hidden="1">
      <c r="AH2571" s="2">
        <f>+'廃棄物事業経費（歳入）'!B2571</f>
        <v>0</v>
      </c>
      <c r="AI2571" s="2">
        <v>2571</v>
      </c>
    </row>
    <row r="2572" spans="34:35" ht="14.25" hidden="1">
      <c r="AH2572" s="2">
        <f>+'廃棄物事業経費（歳入）'!B2572</f>
        <v>0</v>
      </c>
      <c r="AI2572" s="2">
        <v>2572</v>
      </c>
    </row>
    <row r="2573" spans="34:35" ht="14.25" hidden="1">
      <c r="AH2573" s="2">
        <f>+'廃棄物事業経費（歳入）'!B2573</f>
        <v>0</v>
      </c>
      <c r="AI2573" s="2">
        <v>2573</v>
      </c>
    </row>
    <row r="2574" spans="34:35" ht="14.25" hidden="1">
      <c r="AH2574" s="2">
        <f>+'廃棄物事業経費（歳入）'!B2574</f>
        <v>0</v>
      </c>
      <c r="AI2574" s="2">
        <v>2574</v>
      </c>
    </row>
    <row r="2575" spans="34:35" ht="14.25" hidden="1">
      <c r="AH2575" s="2">
        <f>+'廃棄物事業経費（歳入）'!B2575</f>
        <v>0</v>
      </c>
      <c r="AI2575" s="2">
        <v>2575</v>
      </c>
    </row>
    <row r="2576" spans="34:35" ht="14.25" hidden="1">
      <c r="AH2576" s="2">
        <f>+'廃棄物事業経費（歳入）'!B2576</f>
        <v>0</v>
      </c>
      <c r="AI2576" s="2">
        <v>2576</v>
      </c>
    </row>
    <row r="2577" spans="34:35" ht="14.25" hidden="1">
      <c r="AH2577" s="2">
        <f>+'廃棄物事業経費（歳入）'!B2577</f>
        <v>0</v>
      </c>
      <c r="AI2577" s="2">
        <v>2577</v>
      </c>
    </row>
    <row r="2578" spans="34:35" ht="14.25" hidden="1">
      <c r="AH2578" s="2">
        <f>+'廃棄物事業経費（歳入）'!B2578</f>
        <v>0</v>
      </c>
      <c r="AI2578" s="2">
        <v>2578</v>
      </c>
    </row>
    <row r="2579" spans="34:35" ht="14.25" hidden="1">
      <c r="AH2579" s="2">
        <f>+'廃棄物事業経費（歳入）'!B2579</f>
        <v>0</v>
      </c>
      <c r="AI2579" s="2">
        <v>2579</v>
      </c>
    </row>
    <row r="2580" spans="34:35" ht="14.25" hidden="1">
      <c r="AH2580" s="2">
        <f>+'廃棄物事業経費（歳入）'!B2580</f>
        <v>0</v>
      </c>
      <c r="AI2580" s="2">
        <v>2580</v>
      </c>
    </row>
    <row r="2581" spans="34:35" ht="14.25" hidden="1">
      <c r="AH2581" s="2">
        <f>+'廃棄物事業経費（歳入）'!B2581</f>
        <v>0</v>
      </c>
      <c r="AI2581" s="2">
        <v>2581</v>
      </c>
    </row>
    <row r="2582" spans="34:35" ht="14.25" hidden="1">
      <c r="AH2582" s="2">
        <f>+'廃棄物事業経費（歳入）'!B2582</f>
        <v>0</v>
      </c>
      <c r="AI2582" s="2">
        <v>2582</v>
      </c>
    </row>
    <row r="2583" spans="34:35" ht="14.25" hidden="1">
      <c r="AH2583" s="2">
        <f>+'廃棄物事業経費（歳入）'!B2583</f>
        <v>0</v>
      </c>
      <c r="AI2583" s="2">
        <v>2583</v>
      </c>
    </row>
    <row r="2584" spans="34:35" ht="14.25" hidden="1">
      <c r="AH2584" s="2">
        <f>+'廃棄物事業経費（歳入）'!B2584</f>
        <v>0</v>
      </c>
      <c r="AI2584" s="2">
        <v>2584</v>
      </c>
    </row>
    <row r="2585" spans="34:35" ht="14.25" hidden="1">
      <c r="AH2585" s="2">
        <f>+'廃棄物事業経費（歳入）'!B2585</f>
        <v>0</v>
      </c>
      <c r="AI2585" s="2">
        <v>2585</v>
      </c>
    </row>
    <row r="2586" spans="34:35" ht="14.25" hidden="1">
      <c r="AH2586" s="2">
        <f>+'廃棄物事業経費（歳入）'!B2586</f>
        <v>0</v>
      </c>
      <c r="AI2586" s="2">
        <v>2586</v>
      </c>
    </row>
    <row r="2587" spans="34:35" ht="14.25" hidden="1">
      <c r="AH2587" s="2">
        <f>+'廃棄物事業経費（歳入）'!B2587</f>
        <v>0</v>
      </c>
      <c r="AI2587" s="2">
        <v>2587</v>
      </c>
    </row>
    <row r="2588" spans="34:35" ht="14.25" hidden="1">
      <c r="AH2588" s="2">
        <f>+'廃棄物事業経費（歳入）'!B2588</f>
        <v>0</v>
      </c>
      <c r="AI2588" s="2">
        <v>2588</v>
      </c>
    </row>
    <row r="2589" spans="34:35" ht="14.25" hidden="1">
      <c r="AH2589" s="2">
        <f>+'廃棄物事業経費（歳入）'!B2589</f>
        <v>0</v>
      </c>
      <c r="AI2589" s="2">
        <v>2589</v>
      </c>
    </row>
    <row r="2590" spans="34:35" ht="14.25" hidden="1">
      <c r="AH2590" s="2">
        <f>+'廃棄物事業経費（歳入）'!B2590</f>
        <v>0</v>
      </c>
      <c r="AI2590" s="2">
        <v>2590</v>
      </c>
    </row>
    <row r="2591" spans="34:35" ht="14.25" hidden="1">
      <c r="AH2591" s="2">
        <f>+'廃棄物事業経費（歳入）'!B2591</f>
        <v>0</v>
      </c>
      <c r="AI2591" s="2">
        <v>2591</v>
      </c>
    </row>
    <row r="2592" spans="34:35" ht="14.25" hidden="1">
      <c r="AH2592" s="2">
        <f>+'廃棄物事業経費（歳入）'!B2592</f>
        <v>0</v>
      </c>
      <c r="AI2592" s="2">
        <v>2592</v>
      </c>
    </row>
    <row r="2593" spans="34:35" ht="14.25" hidden="1">
      <c r="AH2593" s="2">
        <f>+'廃棄物事業経費（歳入）'!B2593</f>
        <v>0</v>
      </c>
      <c r="AI2593" s="2">
        <v>2593</v>
      </c>
    </row>
    <row r="2594" spans="34:35" ht="14.25" hidden="1">
      <c r="AH2594" s="2">
        <f>+'廃棄物事業経費（歳入）'!B2594</f>
        <v>0</v>
      </c>
      <c r="AI2594" s="2">
        <v>2594</v>
      </c>
    </row>
    <row r="2595" spans="34:35" ht="14.25" hidden="1">
      <c r="AH2595" s="2">
        <f>+'廃棄物事業経費（歳入）'!B2595</f>
        <v>0</v>
      </c>
      <c r="AI2595" s="2">
        <v>2595</v>
      </c>
    </row>
    <row r="2596" spans="34:35" ht="14.25" hidden="1">
      <c r="AH2596" s="2">
        <f>+'廃棄物事業経費（歳入）'!B2596</f>
        <v>0</v>
      </c>
      <c r="AI2596" s="2">
        <v>2596</v>
      </c>
    </row>
    <row r="2597" spans="34:35" ht="14.25" hidden="1">
      <c r="AH2597" s="2">
        <f>+'廃棄物事業経費（歳入）'!B2597</f>
        <v>0</v>
      </c>
      <c r="AI2597" s="2">
        <v>2597</v>
      </c>
    </row>
    <row r="2598" spans="34:35" ht="14.25" hidden="1">
      <c r="AH2598" s="2">
        <f>+'廃棄物事業経費（歳入）'!B2598</f>
        <v>0</v>
      </c>
      <c r="AI2598" s="2">
        <v>2598</v>
      </c>
    </row>
    <row r="2599" spans="34:35" ht="14.25" hidden="1">
      <c r="AH2599" s="2">
        <f>+'廃棄物事業経費（歳入）'!B2599</f>
        <v>0</v>
      </c>
      <c r="AI2599" s="2">
        <v>2599</v>
      </c>
    </row>
    <row r="2600" spans="34:35" ht="14.25" hidden="1">
      <c r="AH2600" s="2">
        <f>+'廃棄物事業経費（歳入）'!B2600</f>
        <v>0</v>
      </c>
      <c r="AI2600" s="2">
        <v>2600</v>
      </c>
    </row>
    <row r="2601" spans="34:35" ht="14.25" hidden="1">
      <c r="AH2601" s="2">
        <f>+'廃棄物事業経費（歳入）'!B2601</f>
        <v>0</v>
      </c>
      <c r="AI2601" s="2">
        <v>2601</v>
      </c>
    </row>
    <row r="2602" spans="34:35" ht="14.25" hidden="1">
      <c r="AH2602" s="2">
        <f>+'廃棄物事業経費（歳入）'!B2602</f>
        <v>0</v>
      </c>
      <c r="AI2602" s="2">
        <v>2602</v>
      </c>
    </row>
    <row r="2603" spans="34:35" ht="14.25" hidden="1">
      <c r="AH2603" s="2">
        <f>+'廃棄物事業経費（歳入）'!B2603</f>
        <v>0</v>
      </c>
      <c r="AI2603" s="2">
        <v>2603</v>
      </c>
    </row>
    <row r="2604" spans="34:35" ht="14.25" hidden="1">
      <c r="AH2604" s="2">
        <f>+'廃棄物事業経費（歳入）'!B2604</f>
        <v>0</v>
      </c>
      <c r="AI2604" s="2">
        <v>2604</v>
      </c>
    </row>
    <row r="2605" spans="34:35" ht="14.25" hidden="1">
      <c r="AH2605" s="2">
        <f>+'廃棄物事業経費（歳入）'!B2605</f>
        <v>0</v>
      </c>
      <c r="AI2605" s="2">
        <v>2605</v>
      </c>
    </row>
    <row r="2606" spans="34:35" ht="14.25" hidden="1">
      <c r="AH2606" s="2">
        <f>+'廃棄物事業経費（歳入）'!B2606</f>
        <v>0</v>
      </c>
      <c r="AI2606" s="2">
        <v>2606</v>
      </c>
    </row>
    <row r="2607" spans="34:35" ht="14.25" hidden="1">
      <c r="AH2607" s="2">
        <f>+'廃棄物事業経費（歳入）'!B2607</f>
        <v>0</v>
      </c>
      <c r="AI2607" s="2">
        <v>2607</v>
      </c>
    </row>
    <row r="2608" spans="34:35" ht="14.25" hidden="1">
      <c r="AH2608" s="2">
        <f>+'廃棄物事業経費（歳入）'!B2608</f>
        <v>0</v>
      </c>
      <c r="AI2608" s="2">
        <v>2608</v>
      </c>
    </row>
    <row r="2609" spans="34:35" ht="14.25" hidden="1">
      <c r="AH2609" s="2">
        <f>+'廃棄物事業経費（歳入）'!B2609</f>
        <v>0</v>
      </c>
      <c r="AI2609" s="2">
        <v>2609</v>
      </c>
    </row>
    <row r="2610" spans="34:35" ht="14.25" hidden="1">
      <c r="AH2610" s="2">
        <f>+'廃棄物事業経費（歳入）'!B2610</f>
        <v>0</v>
      </c>
      <c r="AI2610" s="2">
        <v>2610</v>
      </c>
    </row>
    <row r="2611" spans="34:35" ht="14.25" hidden="1">
      <c r="AH2611" s="2">
        <f>+'廃棄物事業経費（歳入）'!B2611</f>
        <v>0</v>
      </c>
      <c r="AI2611" s="2">
        <v>2611</v>
      </c>
    </row>
    <row r="2612" spans="34:35" ht="14.25" hidden="1">
      <c r="AH2612" s="2">
        <f>+'廃棄物事業経費（歳入）'!B2612</f>
        <v>0</v>
      </c>
      <c r="AI2612" s="2">
        <v>2612</v>
      </c>
    </row>
    <row r="2613" spans="34:35" ht="14.25" hidden="1">
      <c r="AH2613" s="2">
        <f>+'廃棄物事業経費（歳入）'!B2613</f>
        <v>0</v>
      </c>
      <c r="AI2613" s="2">
        <v>2613</v>
      </c>
    </row>
    <row r="2614" spans="34:35" ht="14.25" hidden="1">
      <c r="AH2614" s="2">
        <f>+'廃棄物事業経費（歳入）'!B2614</f>
        <v>0</v>
      </c>
      <c r="AI2614" s="2">
        <v>2614</v>
      </c>
    </row>
    <row r="2615" spans="34:35" ht="14.25" hidden="1">
      <c r="AH2615" s="2">
        <f>+'廃棄物事業経費（歳入）'!B2615</f>
        <v>0</v>
      </c>
      <c r="AI2615" s="2">
        <v>2615</v>
      </c>
    </row>
    <row r="2616" spans="34:35" ht="14.25" hidden="1">
      <c r="AH2616" s="2">
        <f>+'廃棄物事業経費（歳入）'!B2616</f>
        <v>0</v>
      </c>
      <c r="AI2616" s="2">
        <v>2616</v>
      </c>
    </row>
    <row r="2617" spans="34:35" ht="14.25" hidden="1">
      <c r="AH2617" s="2">
        <f>+'廃棄物事業経費（歳入）'!B2617</f>
        <v>0</v>
      </c>
      <c r="AI2617" s="2">
        <v>2617</v>
      </c>
    </row>
    <row r="2618" spans="34:35" ht="14.25" hidden="1">
      <c r="AH2618" s="2">
        <f>+'廃棄物事業経費（歳入）'!B2618</f>
        <v>0</v>
      </c>
      <c r="AI2618" s="2">
        <v>2618</v>
      </c>
    </row>
    <row r="2619" spans="34:35" ht="14.25" hidden="1">
      <c r="AH2619" s="2">
        <f>+'廃棄物事業経費（歳入）'!B2619</f>
        <v>0</v>
      </c>
      <c r="AI2619" s="2">
        <v>2619</v>
      </c>
    </row>
    <row r="2620" spans="34:35" ht="14.25" hidden="1">
      <c r="AH2620" s="2">
        <f>+'廃棄物事業経費（歳入）'!B2620</f>
        <v>0</v>
      </c>
      <c r="AI2620" s="2">
        <v>2620</v>
      </c>
    </row>
    <row r="2621" spans="34:35" ht="14.25" hidden="1">
      <c r="AH2621" s="2">
        <f>+'廃棄物事業経費（歳入）'!B2621</f>
        <v>0</v>
      </c>
      <c r="AI2621" s="2">
        <v>2621</v>
      </c>
    </row>
    <row r="2622" spans="34:35" ht="14.25" hidden="1">
      <c r="AH2622" s="2">
        <f>+'廃棄物事業経費（歳入）'!B2622</f>
        <v>0</v>
      </c>
      <c r="AI2622" s="2">
        <v>2622</v>
      </c>
    </row>
    <row r="2623" spans="34:35" ht="14.25" hidden="1">
      <c r="AH2623" s="2">
        <f>+'廃棄物事業経費（歳入）'!B2623</f>
        <v>0</v>
      </c>
      <c r="AI2623" s="2">
        <v>2623</v>
      </c>
    </row>
    <row r="2624" spans="34:35" ht="14.25" hidden="1">
      <c r="AH2624" s="2">
        <f>+'廃棄物事業経費（歳入）'!B2624</f>
        <v>0</v>
      </c>
      <c r="AI2624" s="2">
        <v>2624</v>
      </c>
    </row>
    <row r="2625" spans="34:35" ht="14.25" hidden="1">
      <c r="AH2625" s="2">
        <f>+'廃棄物事業経費（歳入）'!B2625</f>
        <v>0</v>
      </c>
      <c r="AI2625" s="2">
        <v>2625</v>
      </c>
    </row>
    <row r="2626" spans="34:35" ht="14.25" hidden="1">
      <c r="AH2626" s="2">
        <f>+'廃棄物事業経費（歳入）'!B2626</f>
        <v>0</v>
      </c>
      <c r="AI2626" s="2">
        <v>2626</v>
      </c>
    </row>
    <row r="2627" spans="34:35" ht="14.25" hidden="1">
      <c r="AH2627" s="2">
        <f>+'廃棄物事業経費（歳入）'!B2627</f>
        <v>0</v>
      </c>
      <c r="AI2627" s="2">
        <v>2627</v>
      </c>
    </row>
    <row r="2628" spans="34:35" ht="14.25" hidden="1">
      <c r="AH2628" s="2">
        <f>+'廃棄物事業経費（歳入）'!B2628</f>
        <v>0</v>
      </c>
      <c r="AI2628" s="2">
        <v>2628</v>
      </c>
    </row>
    <row r="2629" spans="34:35" ht="14.25" hidden="1">
      <c r="AH2629" s="2">
        <f>+'廃棄物事業経費（歳入）'!B2629</f>
        <v>0</v>
      </c>
      <c r="AI2629" s="2">
        <v>2629</v>
      </c>
    </row>
    <row r="2630" spans="34:35" ht="14.25" hidden="1">
      <c r="AH2630" s="2">
        <f>+'廃棄物事業経費（歳入）'!B2630</f>
        <v>0</v>
      </c>
      <c r="AI2630" s="2">
        <v>2630</v>
      </c>
    </row>
    <row r="2631" spans="34:35" ht="14.25" hidden="1">
      <c r="AH2631" s="2">
        <f>+'廃棄物事業経費（歳入）'!B2631</f>
        <v>0</v>
      </c>
      <c r="AI2631" s="2">
        <v>2631</v>
      </c>
    </row>
    <row r="2632" spans="34:35" ht="14.25" hidden="1">
      <c r="AH2632" s="2">
        <f>+'廃棄物事業経費（歳入）'!B2632</f>
        <v>0</v>
      </c>
      <c r="AI2632" s="2">
        <v>2632</v>
      </c>
    </row>
    <row r="2633" spans="34:35" ht="14.25" hidden="1">
      <c r="AH2633" s="2">
        <f>+'廃棄物事業経費（歳入）'!B2633</f>
        <v>0</v>
      </c>
      <c r="AI2633" s="2">
        <v>2633</v>
      </c>
    </row>
    <row r="2634" spans="34:35" ht="14.25" hidden="1">
      <c r="AH2634" s="2">
        <f>+'廃棄物事業経費（歳入）'!B2634</f>
        <v>0</v>
      </c>
      <c r="AI2634" s="2">
        <v>2634</v>
      </c>
    </row>
    <row r="2635" spans="34:35" ht="14.25" hidden="1">
      <c r="AH2635" s="2">
        <f>+'廃棄物事業経費（歳入）'!B2635</f>
        <v>0</v>
      </c>
      <c r="AI2635" s="2">
        <v>2635</v>
      </c>
    </row>
    <row r="2636" spans="34:35" ht="14.25" hidden="1">
      <c r="AH2636" s="2">
        <f>+'廃棄物事業経費（歳入）'!B2636</f>
        <v>0</v>
      </c>
      <c r="AI2636" s="2">
        <v>2636</v>
      </c>
    </row>
    <row r="2637" spans="34:35" ht="14.25" hidden="1">
      <c r="AH2637" s="2">
        <f>+'廃棄物事業経費（歳入）'!B2637</f>
        <v>0</v>
      </c>
      <c r="AI2637" s="2">
        <v>2637</v>
      </c>
    </row>
    <row r="2638" spans="34:35" ht="14.25" hidden="1">
      <c r="AH2638" s="2">
        <f>+'廃棄物事業経費（歳入）'!B2638</f>
        <v>0</v>
      </c>
      <c r="AI2638" s="2">
        <v>2638</v>
      </c>
    </row>
    <row r="2639" spans="34:35" ht="14.25" hidden="1">
      <c r="AH2639" s="2">
        <f>+'廃棄物事業経費（歳入）'!B2639</f>
        <v>0</v>
      </c>
      <c r="AI2639" s="2">
        <v>2639</v>
      </c>
    </row>
    <row r="2640" spans="34:35" ht="14.25" hidden="1">
      <c r="AH2640" s="2">
        <f>+'廃棄物事業経費（歳入）'!B2640</f>
        <v>0</v>
      </c>
      <c r="AI2640" s="2">
        <v>2640</v>
      </c>
    </row>
    <row r="2641" spans="34:35" ht="14.25" hidden="1">
      <c r="AH2641" s="2">
        <f>+'廃棄物事業経費（歳入）'!B2641</f>
        <v>0</v>
      </c>
      <c r="AI2641" s="2">
        <v>2641</v>
      </c>
    </row>
    <row r="2642" spans="34:35" ht="14.25" hidden="1">
      <c r="AH2642" s="2">
        <f>+'廃棄物事業経費（歳入）'!B2642</f>
        <v>0</v>
      </c>
      <c r="AI2642" s="2">
        <v>2642</v>
      </c>
    </row>
    <row r="2643" spans="34:35" ht="14.25" hidden="1">
      <c r="AH2643" s="2">
        <f>+'廃棄物事業経費（歳入）'!B2643</f>
        <v>0</v>
      </c>
      <c r="AI2643" s="2">
        <v>2643</v>
      </c>
    </row>
    <row r="2644" spans="34:35" ht="14.25" hidden="1">
      <c r="AH2644" s="2">
        <f>+'廃棄物事業経費（歳入）'!B2644</f>
        <v>0</v>
      </c>
      <c r="AI2644" s="2">
        <v>2644</v>
      </c>
    </row>
    <row r="2645" spans="34:35" ht="14.25" hidden="1">
      <c r="AH2645" s="2">
        <f>+'廃棄物事業経費（歳入）'!B2645</f>
        <v>0</v>
      </c>
      <c r="AI2645" s="2">
        <v>2645</v>
      </c>
    </row>
    <row r="2646" spans="34:35" ht="14.25" hidden="1">
      <c r="AH2646" s="2">
        <f>+'廃棄物事業経費（歳入）'!B2646</f>
        <v>0</v>
      </c>
      <c r="AI2646" s="2">
        <v>2646</v>
      </c>
    </row>
    <row r="2647" spans="34:35" ht="14.25" hidden="1">
      <c r="AH2647" s="2">
        <f>+'廃棄物事業経費（歳入）'!B2647</f>
        <v>0</v>
      </c>
      <c r="AI2647" s="2">
        <v>2647</v>
      </c>
    </row>
    <row r="2648" spans="34:35" ht="14.25" hidden="1">
      <c r="AH2648" s="2">
        <f>+'廃棄物事業経費（歳入）'!B2648</f>
        <v>0</v>
      </c>
      <c r="AI2648" s="2">
        <v>2648</v>
      </c>
    </row>
    <row r="2649" spans="34:35" ht="14.25" hidden="1">
      <c r="AH2649" s="2">
        <f>+'廃棄物事業経費（歳入）'!B2649</f>
        <v>0</v>
      </c>
      <c r="AI2649" s="2">
        <v>2649</v>
      </c>
    </row>
    <row r="2650" spans="34:35" ht="14.25" hidden="1">
      <c r="AH2650" s="2">
        <f>+'廃棄物事業経費（歳入）'!B2650</f>
        <v>0</v>
      </c>
      <c r="AI2650" s="2">
        <v>2650</v>
      </c>
    </row>
    <row r="2651" spans="34:35" ht="14.25" hidden="1">
      <c r="AH2651" s="2">
        <f>+'廃棄物事業経費（歳入）'!B2651</f>
        <v>0</v>
      </c>
      <c r="AI2651" s="2">
        <v>2651</v>
      </c>
    </row>
    <row r="2652" spans="34:35" ht="14.25" hidden="1">
      <c r="AH2652" s="2">
        <f>+'廃棄物事業経費（歳入）'!B2652</f>
        <v>0</v>
      </c>
      <c r="AI2652" s="2">
        <v>2652</v>
      </c>
    </row>
    <row r="2653" spans="34:35" ht="14.25" hidden="1">
      <c r="AH2653" s="2">
        <f>+'廃棄物事業経費（歳入）'!B2653</f>
        <v>0</v>
      </c>
      <c r="AI2653" s="2">
        <v>2653</v>
      </c>
    </row>
    <row r="2654" spans="34:35" ht="14.25" hidden="1">
      <c r="AH2654" s="2">
        <f>+'廃棄物事業経費（歳入）'!B2654</f>
        <v>0</v>
      </c>
      <c r="AI2654" s="2">
        <v>2654</v>
      </c>
    </row>
    <row r="2655" spans="34:35" ht="14.25" hidden="1">
      <c r="AH2655" s="2">
        <f>+'廃棄物事業経費（歳入）'!B2655</f>
        <v>0</v>
      </c>
      <c r="AI2655" s="2">
        <v>2655</v>
      </c>
    </row>
    <row r="2656" spans="34:35" ht="14.25" hidden="1">
      <c r="AH2656" s="2">
        <f>+'廃棄物事業経費（歳入）'!B2656</f>
        <v>0</v>
      </c>
      <c r="AI2656" s="2">
        <v>2656</v>
      </c>
    </row>
    <row r="2657" spans="34:35" ht="14.25" hidden="1">
      <c r="AH2657" s="2">
        <f>+'廃棄物事業経費（歳入）'!B2657</f>
        <v>0</v>
      </c>
      <c r="AI2657" s="2">
        <v>2657</v>
      </c>
    </row>
    <row r="2658" spans="34:35" ht="14.25" hidden="1">
      <c r="AH2658" s="2">
        <f>+'廃棄物事業経費（歳入）'!B2658</f>
        <v>0</v>
      </c>
      <c r="AI2658" s="2">
        <v>2658</v>
      </c>
    </row>
    <row r="2659" spans="34:35" ht="14.25" hidden="1">
      <c r="AH2659" s="2">
        <f>+'廃棄物事業経費（歳入）'!B2659</f>
        <v>0</v>
      </c>
      <c r="AI2659" s="2">
        <v>2659</v>
      </c>
    </row>
    <row r="2660" spans="34:35" ht="14.25" hidden="1">
      <c r="AH2660" s="2">
        <f>+'廃棄物事業経費（歳入）'!B2660</f>
        <v>0</v>
      </c>
      <c r="AI2660" s="2">
        <v>2660</v>
      </c>
    </row>
    <row r="2661" spans="34:35" ht="14.25" hidden="1">
      <c r="AH2661" s="2">
        <f>+'廃棄物事業経費（歳入）'!B2661</f>
        <v>0</v>
      </c>
      <c r="AI2661" s="2">
        <v>2661</v>
      </c>
    </row>
    <row r="2662" spans="34:35" ht="14.25" hidden="1">
      <c r="AH2662" s="2">
        <f>+'廃棄物事業経費（歳入）'!B2662</f>
        <v>0</v>
      </c>
      <c r="AI2662" s="2">
        <v>2662</v>
      </c>
    </row>
    <row r="2663" spans="34:35" ht="14.25" hidden="1">
      <c r="AH2663" s="2">
        <f>+'廃棄物事業経費（歳入）'!B2663</f>
        <v>0</v>
      </c>
      <c r="AI2663" s="2">
        <v>2663</v>
      </c>
    </row>
    <row r="2664" spans="34:35" ht="14.25" hidden="1">
      <c r="AH2664" s="2">
        <f>+'廃棄物事業経費（歳入）'!B2664</f>
        <v>0</v>
      </c>
      <c r="AI2664" s="2">
        <v>2664</v>
      </c>
    </row>
    <row r="2665" spans="34:35" ht="14.25" hidden="1">
      <c r="AH2665" s="2">
        <f>+'廃棄物事業経費（歳入）'!B2665</f>
        <v>0</v>
      </c>
      <c r="AI2665" s="2">
        <v>2665</v>
      </c>
    </row>
    <row r="2666" spans="34:35" ht="14.25" hidden="1">
      <c r="AH2666" s="2">
        <f>+'廃棄物事業経費（歳入）'!B2666</f>
        <v>0</v>
      </c>
      <c r="AI2666" s="2">
        <v>2666</v>
      </c>
    </row>
    <row r="2667" spans="34:35" ht="14.25" hidden="1">
      <c r="AH2667" s="2">
        <f>+'廃棄物事業経費（歳入）'!B2667</f>
        <v>0</v>
      </c>
      <c r="AI2667" s="2">
        <v>2667</v>
      </c>
    </row>
    <row r="2668" spans="34:35" ht="14.25" hidden="1">
      <c r="AH2668" s="2">
        <f>+'廃棄物事業経費（歳入）'!B2668</f>
        <v>0</v>
      </c>
      <c r="AI2668" s="2">
        <v>2668</v>
      </c>
    </row>
    <row r="2669" spans="34:35" ht="14.25" hidden="1">
      <c r="AH2669" s="2">
        <f>+'廃棄物事業経費（歳入）'!B2669</f>
        <v>0</v>
      </c>
      <c r="AI2669" s="2">
        <v>2669</v>
      </c>
    </row>
    <row r="2670" spans="34:35" ht="14.25" hidden="1">
      <c r="AH2670" s="2">
        <f>+'廃棄物事業経費（歳入）'!B2670</f>
        <v>0</v>
      </c>
      <c r="AI2670" s="2">
        <v>2670</v>
      </c>
    </row>
    <row r="2671" spans="34:35" ht="14.25" hidden="1">
      <c r="AH2671" s="2">
        <f>+'廃棄物事業経費（歳入）'!B2671</f>
        <v>0</v>
      </c>
      <c r="AI2671" s="2">
        <v>2671</v>
      </c>
    </row>
    <row r="2672" spans="34:35" ht="14.25" hidden="1">
      <c r="AH2672" s="2">
        <f>+'廃棄物事業経費（歳入）'!B2672</f>
        <v>0</v>
      </c>
      <c r="AI2672" s="2">
        <v>2672</v>
      </c>
    </row>
    <row r="2673" spans="34:35" ht="14.25" hidden="1">
      <c r="AH2673" s="2">
        <f>+'廃棄物事業経費（歳入）'!B2673</f>
        <v>0</v>
      </c>
      <c r="AI2673" s="2">
        <v>2673</v>
      </c>
    </row>
    <row r="2674" spans="34:35" ht="14.25" hidden="1">
      <c r="AH2674" s="2">
        <f>+'廃棄物事業経費（歳入）'!B2674</f>
        <v>0</v>
      </c>
      <c r="AI2674" s="2">
        <v>2674</v>
      </c>
    </row>
    <row r="2675" spans="34:35" ht="14.25" hidden="1">
      <c r="AH2675" s="2">
        <f>+'廃棄物事業経費（歳入）'!B2675</f>
        <v>0</v>
      </c>
      <c r="AI2675" s="2">
        <v>2675</v>
      </c>
    </row>
    <row r="2676" spans="34:35" ht="14.25" hidden="1">
      <c r="AH2676" s="2">
        <f>+'廃棄物事業経費（歳入）'!B2676</f>
        <v>0</v>
      </c>
      <c r="AI2676" s="2">
        <v>2676</v>
      </c>
    </row>
    <row r="2677" spans="34:35" ht="14.25" hidden="1">
      <c r="AH2677" s="2">
        <f>+'廃棄物事業経費（歳入）'!B2677</f>
        <v>0</v>
      </c>
      <c r="AI2677" s="2">
        <v>2677</v>
      </c>
    </row>
    <row r="2678" spans="34:35" ht="14.25" hidden="1">
      <c r="AH2678" s="2">
        <f>+'廃棄物事業経費（歳入）'!B2678</f>
        <v>0</v>
      </c>
      <c r="AI2678" s="2">
        <v>2678</v>
      </c>
    </row>
    <row r="2679" spans="34:35" ht="14.25" hidden="1">
      <c r="AH2679" s="2">
        <f>+'廃棄物事業経費（歳入）'!B2679</f>
        <v>0</v>
      </c>
      <c r="AI2679" s="2">
        <v>2679</v>
      </c>
    </row>
    <row r="2680" spans="34:35" ht="14.25" hidden="1">
      <c r="AH2680" s="2">
        <f>+'廃棄物事業経費（歳入）'!B2680</f>
        <v>0</v>
      </c>
      <c r="AI2680" s="2">
        <v>2680</v>
      </c>
    </row>
    <row r="2681" spans="34:35" ht="14.25" hidden="1">
      <c r="AH2681" s="2">
        <f>+'廃棄物事業経費（歳入）'!B2681</f>
        <v>0</v>
      </c>
      <c r="AI2681" s="2">
        <v>2681</v>
      </c>
    </row>
    <row r="2682" spans="34:35" ht="14.25" hidden="1">
      <c r="AH2682" s="2">
        <f>+'廃棄物事業経費（歳入）'!B2682</f>
        <v>0</v>
      </c>
      <c r="AI2682" s="2">
        <v>2682</v>
      </c>
    </row>
    <row r="2683" spans="34:35" ht="14.25" hidden="1">
      <c r="AH2683" s="2">
        <f>+'廃棄物事業経費（歳入）'!B2683</f>
        <v>0</v>
      </c>
      <c r="AI2683" s="2">
        <v>2683</v>
      </c>
    </row>
    <row r="2684" spans="34:35" ht="14.25" hidden="1">
      <c r="AH2684" s="2">
        <f>+'廃棄物事業経費（歳入）'!B2684</f>
        <v>0</v>
      </c>
      <c r="AI2684" s="2">
        <v>2684</v>
      </c>
    </row>
    <row r="2685" spans="34:35" ht="14.25" hidden="1">
      <c r="AH2685" s="2">
        <f>+'廃棄物事業経費（歳入）'!B2685</f>
        <v>0</v>
      </c>
      <c r="AI2685" s="2">
        <v>2685</v>
      </c>
    </row>
    <row r="2686" spans="34:35" ht="14.25" hidden="1">
      <c r="AH2686" s="2">
        <f>+'廃棄物事業経費（歳入）'!B2686</f>
        <v>0</v>
      </c>
      <c r="AI2686" s="2">
        <v>2686</v>
      </c>
    </row>
    <row r="2687" spans="34:35" ht="14.25" hidden="1">
      <c r="AH2687" s="2">
        <f>+'廃棄物事業経費（歳入）'!B2687</f>
        <v>0</v>
      </c>
      <c r="AI2687" s="2">
        <v>2687</v>
      </c>
    </row>
    <row r="2688" spans="34:35" ht="14.25" hidden="1">
      <c r="AH2688" s="2">
        <f>+'廃棄物事業経費（歳入）'!B2688</f>
        <v>0</v>
      </c>
      <c r="AI2688" s="2">
        <v>2688</v>
      </c>
    </row>
    <row r="2689" spans="34:35" ht="14.25" hidden="1">
      <c r="AH2689" s="2">
        <f>+'廃棄物事業経費（歳入）'!B2689</f>
        <v>0</v>
      </c>
      <c r="AI2689" s="2">
        <v>2689</v>
      </c>
    </row>
    <row r="2690" spans="34:35" ht="14.25" hidden="1">
      <c r="AH2690" s="2">
        <f>+'廃棄物事業経費（歳入）'!B2690</f>
        <v>0</v>
      </c>
      <c r="AI2690" s="2">
        <v>2690</v>
      </c>
    </row>
    <row r="2691" ht="14.25" hidden="1">
      <c r="AH2691" s="2">
        <f>+'廃棄物事業経費（歳入）'!B2691</f>
        <v>0</v>
      </c>
    </row>
    <row r="2692" ht="14.25" hidden="1">
      <c r="AH2692" s="2">
        <f>+'廃棄物事業経費（歳入）'!B2692</f>
        <v>0</v>
      </c>
    </row>
    <row r="2693" ht="14.25" hidden="1">
      <c r="AH2693" s="2">
        <f>+'廃棄物事業経費（歳入）'!B2693</f>
        <v>0</v>
      </c>
    </row>
    <row r="2694" ht="14.25" hidden="1">
      <c r="AH2694" s="2">
        <f>+'廃棄物事業経費（歳入）'!B2694</f>
        <v>0</v>
      </c>
    </row>
    <row r="2695" ht="14.25" hidden="1">
      <c r="AH2695" s="2">
        <f>+'廃棄物事業経費（歳入）'!B2695</f>
        <v>0</v>
      </c>
    </row>
    <row r="2696" ht="14.25" hidden="1">
      <c r="AH2696" s="2">
        <f>+'廃棄物事業経費（歳入）'!B2696</f>
        <v>0</v>
      </c>
    </row>
    <row r="2697" ht="14.25" hidden="1">
      <c r="AH2697" s="2">
        <f>+'廃棄物事業経費（歳入）'!B2697</f>
        <v>0</v>
      </c>
    </row>
    <row r="2698" ht="14.25" hidden="1">
      <c r="AH2698" s="2">
        <f>+'廃棄物事業経費（歳入）'!B2698</f>
        <v>0</v>
      </c>
    </row>
    <row r="2699" ht="14.25" hidden="1">
      <c r="AH2699" s="2">
        <f>+'廃棄物事業経費（歳入）'!B2699</f>
        <v>0</v>
      </c>
    </row>
    <row r="2700" ht="14.25" hidden="1">
      <c r="AH2700" s="2">
        <f>+'廃棄物事業経費（歳入）'!B2700</f>
        <v>0</v>
      </c>
    </row>
    <row r="2701" ht="14.25" hidden="1">
      <c r="AH2701" s="2">
        <f>+'廃棄物事業経費（歳入）'!B2701</f>
        <v>0</v>
      </c>
    </row>
    <row r="2702" ht="14.25" hidden="1">
      <c r="AH2702" s="2">
        <f>+'廃棄物事業経費（歳入）'!B2702</f>
        <v>0</v>
      </c>
    </row>
    <row r="2703" ht="14.25" hidden="1">
      <c r="AH2703" s="2">
        <f>+'廃棄物事業経費（歳入）'!B2703</f>
        <v>0</v>
      </c>
    </row>
    <row r="2704" ht="14.25" hidden="1">
      <c r="AH2704" s="2">
        <f>+'廃棄物事業経費（歳入）'!B2704</f>
        <v>0</v>
      </c>
    </row>
    <row r="2705" ht="14.25" hidden="1">
      <c r="AH2705" s="2">
        <f>+'廃棄物事業経費（歳入）'!B2705</f>
        <v>0</v>
      </c>
    </row>
    <row r="2706" ht="14.25" hidden="1">
      <c r="AH2706" s="2">
        <f>+'廃棄物事業経費（歳入）'!B2706</f>
        <v>0</v>
      </c>
    </row>
    <row r="2707" ht="14.25" hidden="1">
      <c r="AH2707" s="2">
        <f>+'廃棄物事業経費（歳入）'!B2707</f>
        <v>0</v>
      </c>
    </row>
    <row r="2708" ht="14.25" hidden="1">
      <c r="AH2708" s="2">
        <f>+'廃棄物事業経費（歳入）'!B2708</f>
        <v>0</v>
      </c>
    </row>
    <row r="2709" ht="14.25" hidden="1">
      <c r="AH2709" s="2">
        <f>+'廃棄物事業経費（歳入）'!B2709</f>
        <v>0</v>
      </c>
    </row>
    <row r="2710" ht="14.25" hidden="1">
      <c r="AH2710" s="2">
        <f>+'廃棄物事業経費（歳入）'!B2710</f>
        <v>0</v>
      </c>
    </row>
    <row r="2711" ht="14.25" hidden="1">
      <c r="AH2711" s="2">
        <f>+'廃棄物事業経費（歳入）'!B2711</f>
        <v>0</v>
      </c>
    </row>
    <row r="2712" ht="14.25" hidden="1">
      <c r="AH2712" s="2">
        <f>+'廃棄物事業経費（歳入）'!B2712</f>
        <v>0</v>
      </c>
    </row>
    <row r="2713" ht="14.25" hidden="1">
      <c r="AH2713" s="2">
        <f>+'廃棄物事業経費（歳入）'!B2713</f>
        <v>0</v>
      </c>
    </row>
    <row r="2714" ht="14.25" hidden="1">
      <c r="AH2714" s="2">
        <f>+'廃棄物事業経費（歳入）'!B2714</f>
        <v>0</v>
      </c>
    </row>
    <row r="2715" ht="14.25" hidden="1">
      <c r="AH2715" s="2">
        <f>+'廃棄物事業経費（歳入）'!B2715</f>
        <v>0</v>
      </c>
    </row>
    <row r="2716" ht="14.25" hidden="1">
      <c r="AH2716" s="2">
        <f>+'廃棄物事業経費（歳入）'!B2716</f>
        <v>0</v>
      </c>
    </row>
    <row r="2717" ht="14.25" hidden="1">
      <c r="AH2717" s="2">
        <f>+'廃棄物事業経費（歳入）'!B2717</f>
        <v>0</v>
      </c>
    </row>
    <row r="2718" ht="14.25" hidden="1">
      <c r="AH2718" s="2">
        <f>+'廃棄物事業経費（歳入）'!B2718</f>
        <v>0</v>
      </c>
    </row>
    <row r="2719" ht="14.25" hidden="1">
      <c r="AH2719" s="2">
        <f>+'廃棄物事業経費（歳入）'!B2719</f>
        <v>0</v>
      </c>
    </row>
    <row r="2720" ht="14.25" hidden="1">
      <c r="AH2720" s="2">
        <f>+'廃棄物事業経費（歳入）'!B2720</f>
        <v>0</v>
      </c>
    </row>
    <row r="2721" ht="14.25" hidden="1">
      <c r="AH2721" s="2">
        <f>+'廃棄物事業経費（歳入）'!B2721</f>
        <v>0</v>
      </c>
    </row>
    <row r="2722" ht="14.25" hidden="1">
      <c r="AH2722" s="2">
        <f>+'廃棄物事業経費（歳入）'!B2722</f>
        <v>0</v>
      </c>
    </row>
    <row r="2723" ht="14.25" hidden="1">
      <c r="AH2723" s="2">
        <f>+'廃棄物事業経費（歳入）'!B2723</f>
        <v>0</v>
      </c>
    </row>
    <row r="2724" ht="14.25" hidden="1">
      <c r="AH2724" s="2">
        <f>+'廃棄物事業経費（歳入）'!B2724</f>
        <v>0</v>
      </c>
    </row>
    <row r="2725" ht="14.25" hidden="1">
      <c r="AH2725" s="2">
        <f>+'廃棄物事業経費（歳入）'!B2725</f>
        <v>0</v>
      </c>
    </row>
    <row r="2726" ht="14.25" hidden="1">
      <c r="AH2726" s="2">
        <f>+'廃棄物事業経費（歳入）'!B2726</f>
        <v>0</v>
      </c>
    </row>
    <row r="2727" ht="14.25" hidden="1">
      <c r="AH2727" s="2">
        <f>+'廃棄物事業経費（歳入）'!B2727</f>
        <v>0</v>
      </c>
    </row>
    <row r="2728" ht="14.25" hidden="1">
      <c r="AH2728" s="2">
        <f>+'廃棄物事業経費（歳入）'!B2728</f>
        <v>0</v>
      </c>
    </row>
    <row r="2729" ht="14.25" hidden="1">
      <c r="AH2729" s="2">
        <f>+'廃棄物事業経費（歳入）'!B2729</f>
        <v>0</v>
      </c>
    </row>
    <row r="2730" ht="14.25" hidden="1">
      <c r="AH2730" s="2">
        <f>+'廃棄物事業経費（歳入）'!B2730</f>
        <v>0</v>
      </c>
    </row>
    <row r="2731" ht="14.25" hidden="1">
      <c r="AH2731" s="2">
        <f>+'廃棄物事業経費（歳入）'!B2731</f>
        <v>0</v>
      </c>
    </row>
    <row r="2732" ht="14.25" hidden="1">
      <c r="AH2732" s="2">
        <f>+'廃棄物事業経費（歳入）'!B2732</f>
        <v>0</v>
      </c>
    </row>
    <row r="2733" ht="14.25" hidden="1">
      <c r="AH2733" s="2">
        <f>+'廃棄物事業経費（歳入）'!B2733</f>
        <v>0</v>
      </c>
    </row>
    <row r="2734" ht="14.25" hidden="1">
      <c r="AH2734" s="2">
        <f>+'廃棄物事業経費（歳入）'!B2734</f>
        <v>0</v>
      </c>
    </row>
    <row r="2735" ht="14.25" hidden="1">
      <c r="AH2735" s="2">
        <f>+'廃棄物事業経費（歳入）'!B2735</f>
        <v>0</v>
      </c>
    </row>
    <row r="2736" ht="14.25" hidden="1">
      <c r="AH2736" s="2">
        <f>+'廃棄物事業経費（歳入）'!B2736</f>
        <v>0</v>
      </c>
    </row>
    <row r="2737" ht="14.25" hidden="1">
      <c r="AH2737" s="2">
        <f>+'廃棄物事業経費（歳入）'!B2737</f>
        <v>0</v>
      </c>
    </row>
    <row r="2738" ht="14.25" hidden="1">
      <c r="AH2738" s="2">
        <f>+'廃棄物事業経費（歳入）'!B2738</f>
        <v>0</v>
      </c>
    </row>
    <row r="2739" ht="14.25" hidden="1">
      <c r="AH2739" s="2">
        <f>+'廃棄物事業経費（歳入）'!B2739</f>
        <v>0</v>
      </c>
    </row>
    <row r="2740" ht="14.25" hidden="1">
      <c r="AH2740" s="2">
        <f>+'廃棄物事業経費（歳入）'!B2740</f>
        <v>0</v>
      </c>
    </row>
    <row r="2741" ht="14.25" hidden="1">
      <c r="AH2741" s="2">
        <f>+'廃棄物事業経費（歳入）'!B2741</f>
        <v>0</v>
      </c>
    </row>
    <row r="2742" ht="14.25" hidden="1">
      <c r="AH2742" s="2">
        <f>+'廃棄物事業経費（歳入）'!B2742</f>
        <v>0</v>
      </c>
    </row>
    <row r="2743" ht="14.25" hidden="1">
      <c r="AH2743" s="2">
        <f>+'廃棄物事業経費（歳入）'!B2743</f>
        <v>0</v>
      </c>
    </row>
    <row r="2744" ht="14.25" hidden="1">
      <c r="AH2744" s="2">
        <f>+'廃棄物事業経費（歳入）'!B2744</f>
        <v>0</v>
      </c>
    </row>
    <row r="2745" ht="14.25" hidden="1">
      <c r="AH2745" s="2">
        <f>+'廃棄物事業経費（歳入）'!B2745</f>
        <v>0</v>
      </c>
    </row>
    <row r="2746" ht="14.25" hidden="1">
      <c r="AH2746" s="2">
        <f>+'廃棄物事業経費（歳入）'!B2746</f>
        <v>0</v>
      </c>
    </row>
    <row r="2747" ht="14.25" hidden="1">
      <c r="AH2747" s="2">
        <f>+'廃棄物事業経費（歳入）'!B2747</f>
        <v>0</v>
      </c>
    </row>
    <row r="2748" ht="14.25" hidden="1">
      <c r="AH2748" s="2">
        <f>+'廃棄物事業経費（歳入）'!B2748</f>
        <v>0</v>
      </c>
    </row>
    <row r="2749" ht="14.25" hidden="1">
      <c r="AH2749" s="2">
        <f>+'廃棄物事業経費（歳入）'!B2749</f>
        <v>0</v>
      </c>
    </row>
    <row r="2750" ht="14.25" hidden="1">
      <c r="AH2750" s="2">
        <f>+'廃棄物事業経費（歳入）'!B2750</f>
        <v>0</v>
      </c>
    </row>
    <row r="2751" ht="14.25" hidden="1">
      <c r="AH2751" s="2">
        <f>+'廃棄物事業経費（歳入）'!B2751</f>
        <v>0</v>
      </c>
    </row>
    <row r="2752" ht="14.25" hidden="1">
      <c r="AH2752" s="2">
        <f>+'廃棄物事業経費（歳入）'!B2752</f>
        <v>0</v>
      </c>
    </row>
    <row r="2753" ht="14.25" hidden="1">
      <c r="AH2753" s="2">
        <f>+'廃棄物事業経費（歳入）'!B2753</f>
        <v>0</v>
      </c>
    </row>
    <row r="2754" ht="14.25" hidden="1">
      <c r="AH2754" s="2">
        <f>+'廃棄物事業経費（歳入）'!B2754</f>
        <v>0</v>
      </c>
    </row>
    <row r="2755" ht="14.25" hidden="1">
      <c r="AH2755" s="2">
        <f>+'廃棄物事業経費（歳入）'!B2755</f>
        <v>0</v>
      </c>
    </row>
    <row r="2756" ht="14.25" hidden="1">
      <c r="AH2756" s="2">
        <f>+'廃棄物事業経費（歳入）'!B2756</f>
        <v>0</v>
      </c>
    </row>
    <row r="2757" ht="14.25" hidden="1">
      <c r="AH2757" s="2">
        <f>+'廃棄物事業経費（歳入）'!B2757</f>
        <v>0</v>
      </c>
    </row>
    <row r="2758" ht="14.25" hidden="1">
      <c r="AH2758" s="2">
        <f>+'廃棄物事業経費（歳入）'!B2758</f>
        <v>0</v>
      </c>
    </row>
    <row r="2759" ht="14.25" hidden="1">
      <c r="AH2759" s="2">
        <f>+'廃棄物事業経費（歳入）'!B2759</f>
        <v>0</v>
      </c>
    </row>
    <row r="2760" ht="14.25" hidden="1">
      <c r="AH2760" s="2">
        <f>+'廃棄物事業経費（歳入）'!B2760</f>
        <v>0</v>
      </c>
    </row>
    <row r="2761" ht="14.25" hidden="1">
      <c r="AH2761" s="2">
        <f>+'廃棄物事業経費（歳入）'!B2761</f>
        <v>0</v>
      </c>
    </row>
    <row r="2762" ht="14.25" hidden="1">
      <c r="AH2762" s="2">
        <f>+'廃棄物事業経費（歳入）'!B2762</f>
        <v>0</v>
      </c>
    </row>
    <row r="2763" ht="14.25" hidden="1">
      <c r="AH2763" s="2">
        <f>+'廃棄物事業経費（歳入）'!B2763</f>
        <v>0</v>
      </c>
    </row>
    <row r="2764" ht="14.25" hidden="1">
      <c r="AH2764" s="2">
        <f>+'廃棄物事業経費（歳入）'!B2764</f>
        <v>0</v>
      </c>
    </row>
    <row r="2765" ht="14.25" hidden="1">
      <c r="AH2765" s="2">
        <f>+'廃棄物事業経費（歳入）'!B2765</f>
        <v>0</v>
      </c>
    </row>
    <row r="2766" ht="14.25" hidden="1">
      <c r="AH2766" s="2">
        <f>+'廃棄物事業経費（歳入）'!B2766</f>
        <v>0</v>
      </c>
    </row>
    <row r="2767" ht="14.25" hidden="1">
      <c r="AH2767" s="2">
        <f>+'廃棄物事業経費（歳入）'!B2767</f>
        <v>0</v>
      </c>
    </row>
    <row r="2768" ht="14.25" hidden="1">
      <c r="AH2768" s="2">
        <f>+'廃棄物事業経費（歳入）'!B2768</f>
        <v>0</v>
      </c>
    </row>
    <row r="2769" ht="14.25" hidden="1">
      <c r="AH2769" s="2">
        <f>+'廃棄物事業経費（歳入）'!B2769</f>
        <v>0</v>
      </c>
    </row>
    <row r="2770" ht="14.25" hidden="1">
      <c r="AH2770" s="2">
        <f>+'廃棄物事業経費（歳入）'!B2770</f>
        <v>0</v>
      </c>
    </row>
    <row r="2771" ht="14.25" hidden="1">
      <c r="AH2771" s="2">
        <f>+'廃棄物事業経費（歳入）'!B2771</f>
        <v>0</v>
      </c>
    </row>
    <row r="2772" ht="14.25" hidden="1">
      <c r="AH2772" s="2">
        <f>+'廃棄物事業経費（歳入）'!B2772</f>
        <v>0</v>
      </c>
    </row>
    <row r="2773" ht="14.25" hidden="1">
      <c r="AH2773" s="2">
        <f>+'廃棄物事業経費（歳入）'!B2773</f>
        <v>0</v>
      </c>
    </row>
    <row r="2774" ht="14.25" hidden="1">
      <c r="AH2774" s="2">
        <f>+'廃棄物事業経費（歳入）'!B2774</f>
        <v>0</v>
      </c>
    </row>
    <row r="2775" ht="14.25" hidden="1">
      <c r="AH2775" s="2">
        <f>+'廃棄物事業経費（歳入）'!B2775</f>
        <v>0</v>
      </c>
    </row>
    <row r="2776" ht="14.25" hidden="1">
      <c r="AH2776" s="2">
        <f>+'廃棄物事業経費（歳入）'!B2776</f>
        <v>0</v>
      </c>
    </row>
    <row r="2777" ht="14.25" hidden="1">
      <c r="AH2777" s="2">
        <f>+'廃棄物事業経費（歳入）'!B2777</f>
        <v>0</v>
      </c>
    </row>
    <row r="2778" ht="14.25" hidden="1">
      <c r="AH2778" s="2">
        <f>+'廃棄物事業経費（歳入）'!B2778</f>
        <v>0</v>
      </c>
    </row>
    <row r="2779" ht="14.25" hidden="1">
      <c r="AH2779" s="2">
        <f>+'廃棄物事業経費（歳入）'!B2779</f>
        <v>0</v>
      </c>
    </row>
    <row r="2780" ht="14.25" hidden="1">
      <c r="AH2780" s="2">
        <f>+'廃棄物事業経費（歳入）'!B2780</f>
        <v>0</v>
      </c>
    </row>
    <row r="2781" ht="14.25" hidden="1">
      <c r="AH2781" s="2">
        <f>+'廃棄物事業経費（歳入）'!B2781</f>
        <v>0</v>
      </c>
    </row>
    <row r="2782" ht="14.25" hidden="1">
      <c r="AH2782" s="2">
        <f>+'廃棄物事業経費（歳入）'!B2782</f>
        <v>0</v>
      </c>
    </row>
    <row r="2783" ht="14.25" hidden="1">
      <c r="AH2783" s="2">
        <f>+'廃棄物事業経費（歳入）'!B2783</f>
        <v>0</v>
      </c>
    </row>
    <row r="2784" ht="14.25" hidden="1">
      <c r="AH2784" s="2">
        <f>+'廃棄物事業経費（歳入）'!B2784</f>
        <v>0</v>
      </c>
    </row>
    <row r="2785" ht="14.25" hidden="1">
      <c r="AH2785" s="2">
        <f>+'廃棄物事業経費（歳入）'!B2785</f>
        <v>0</v>
      </c>
    </row>
    <row r="2786" ht="14.25" hidden="1">
      <c r="AH2786" s="2">
        <f>+'廃棄物事業経費（歳入）'!B2786</f>
        <v>0</v>
      </c>
    </row>
    <row r="2787" ht="14.25" hidden="1">
      <c r="AH2787" s="2">
        <f>+'廃棄物事業経費（歳入）'!B2787</f>
        <v>0</v>
      </c>
    </row>
    <row r="2788" ht="14.25" hidden="1">
      <c r="AH2788" s="2">
        <f>+'廃棄物事業経費（歳入）'!B2788</f>
        <v>0</v>
      </c>
    </row>
    <row r="2789" ht="14.25" hidden="1">
      <c r="AH2789" s="2">
        <f>+'廃棄物事業経費（歳入）'!B2789</f>
        <v>0</v>
      </c>
    </row>
    <row r="2790" ht="14.25" hidden="1">
      <c r="AH2790" s="2">
        <f>+'廃棄物事業経費（歳入）'!B2790</f>
        <v>0</v>
      </c>
    </row>
    <row r="2791" ht="14.25" hidden="1">
      <c r="AH2791" s="2">
        <f>+'廃棄物事業経費（歳入）'!B2791</f>
        <v>0</v>
      </c>
    </row>
    <row r="2792" ht="14.25" hidden="1">
      <c r="AH2792" s="2">
        <f>+'廃棄物事業経費（歳入）'!B2792</f>
        <v>0</v>
      </c>
    </row>
    <row r="2793" ht="14.25" hidden="1">
      <c r="AH2793" s="2">
        <f>+'廃棄物事業経費（歳入）'!B2793</f>
        <v>0</v>
      </c>
    </row>
    <row r="2794" ht="14.25" hidden="1">
      <c r="AH2794" s="2">
        <f>+'廃棄物事業経費（歳入）'!B2794</f>
        <v>0</v>
      </c>
    </row>
    <row r="2795" ht="14.25" hidden="1">
      <c r="AH2795" s="2">
        <f>+'廃棄物事業経費（歳入）'!B2795</f>
        <v>0</v>
      </c>
    </row>
    <row r="2796" ht="14.25" hidden="1">
      <c r="AH2796" s="2">
        <f>+'廃棄物事業経費（歳入）'!B2796</f>
        <v>0</v>
      </c>
    </row>
    <row r="2797" ht="14.25" hidden="1">
      <c r="AH2797" s="2">
        <f>+'廃棄物事業経費（歳入）'!B2797</f>
        <v>0</v>
      </c>
    </row>
    <row r="2798" ht="14.25" hidden="1">
      <c r="AH2798" s="2">
        <f>+'廃棄物事業経費（歳入）'!B2798</f>
        <v>0</v>
      </c>
    </row>
    <row r="2799" ht="14.25" hidden="1">
      <c r="AH2799" s="2">
        <f>+'廃棄物事業経費（歳入）'!B2799</f>
        <v>0</v>
      </c>
    </row>
    <row r="2800" ht="14.25" hidden="1">
      <c r="AH2800" s="2">
        <f>+'廃棄物事業経費（歳入）'!B2800</f>
        <v>0</v>
      </c>
    </row>
    <row r="2801" ht="14.25" hidden="1">
      <c r="AH2801" s="2">
        <f>+'廃棄物事業経費（歳入）'!B2801</f>
        <v>0</v>
      </c>
    </row>
    <row r="2802" ht="14.25" hidden="1">
      <c r="AH2802" s="2">
        <f>+'廃棄物事業経費（歳入）'!B2802</f>
        <v>0</v>
      </c>
    </row>
    <row r="2803" ht="14.25" hidden="1">
      <c r="AH2803" s="2">
        <f>+'廃棄物事業経費（歳入）'!B2803</f>
        <v>0</v>
      </c>
    </row>
    <row r="2804" ht="14.25" hidden="1">
      <c r="AH2804" s="2">
        <f>+'廃棄物事業経費（歳入）'!B2804</f>
        <v>0</v>
      </c>
    </row>
    <row r="2805" ht="14.25" hidden="1">
      <c r="AH2805" s="2">
        <f>+'廃棄物事業経費（歳入）'!B2805</f>
        <v>0</v>
      </c>
    </row>
    <row r="2806" ht="14.25" hidden="1">
      <c r="AH2806" s="2">
        <f>+'廃棄物事業経費（歳入）'!B2806</f>
        <v>0</v>
      </c>
    </row>
    <row r="2807" ht="14.25" hidden="1">
      <c r="AH2807" s="2">
        <f>+'廃棄物事業経費（歳入）'!B2807</f>
        <v>0</v>
      </c>
    </row>
    <row r="2808" ht="14.25" hidden="1">
      <c r="AH2808" s="2">
        <f>+'廃棄物事業経費（歳入）'!B2808</f>
        <v>0</v>
      </c>
    </row>
    <row r="2809" ht="14.25" hidden="1">
      <c r="AH2809" s="2">
        <f>+'廃棄物事業経費（歳入）'!B2809</f>
        <v>0</v>
      </c>
    </row>
    <row r="2810" ht="14.25" hidden="1">
      <c r="AH2810" s="2">
        <f>+'廃棄物事業経費（歳入）'!B2810</f>
        <v>0</v>
      </c>
    </row>
    <row r="2811" ht="14.25" hidden="1">
      <c r="AH2811" s="2">
        <f>+'廃棄物事業経費（歳入）'!B2811</f>
        <v>0</v>
      </c>
    </row>
    <row r="2812" ht="14.25" hidden="1">
      <c r="AH2812" s="2">
        <f>+'廃棄物事業経費（歳入）'!B2812</f>
        <v>0</v>
      </c>
    </row>
    <row r="2813" ht="14.25" hidden="1">
      <c r="AH2813" s="2">
        <f>+'廃棄物事業経費（歳入）'!B2813</f>
        <v>0</v>
      </c>
    </row>
    <row r="2814" ht="14.25" hidden="1">
      <c r="AH2814" s="2">
        <f>+'廃棄物事業経費（歳入）'!B2814</f>
        <v>0</v>
      </c>
    </row>
    <row r="2815" ht="14.25" hidden="1">
      <c r="AH2815" s="2">
        <f>+'廃棄物事業経費（歳入）'!B2815</f>
        <v>0</v>
      </c>
    </row>
    <row r="2816" ht="14.25" hidden="1">
      <c r="AH2816" s="2">
        <f>+'廃棄物事業経費（歳入）'!B2816</f>
        <v>0</v>
      </c>
    </row>
    <row r="2817" ht="14.25" hidden="1">
      <c r="AH2817" s="2">
        <f>+'廃棄物事業経費（歳入）'!B2817</f>
        <v>0</v>
      </c>
    </row>
    <row r="2818" ht="14.25" hidden="1">
      <c r="AH2818" s="2">
        <f>+'廃棄物事業経費（歳入）'!B2818</f>
        <v>0</v>
      </c>
    </row>
    <row r="2819" ht="14.25" hidden="1">
      <c r="AH2819" s="2">
        <f>+'廃棄物事業経費（歳入）'!B2819</f>
        <v>0</v>
      </c>
    </row>
    <row r="2820" ht="14.25" hidden="1">
      <c r="AH2820" s="2">
        <f>+'廃棄物事業経費（歳入）'!B2820</f>
        <v>0</v>
      </c>
    </row>
    <row r="2821" ht="14.25" hidden="1">
      <c r="AH2821" s="2">
        <f>+'廃棄物事業経費（歳入）'!B2821</f>
        <v>0</v>
      </c>
    </row>
    <row r="2822" ht="14.25" hidden="1">
      <c r="AH2822" s="2">
        <f>+'廃棄物事業経費（歳入）'!B2822</f>
        <v>0</v>
      </c>
    </row>
    <row r="2823" ht="14.25" hidden="1">
      <c r="AH2823" s="2">
        <f>+'廃棄物事業経費（歳入）'!B2823</f>
        <v>0</v>
      </c>
    </row>
    <row r="2824" ht="14.25" hidden="1">
      <c r="AH2824" s="2">
        <f>+'廃棄物事業経費（歳入）'!B2824</f>
        <v>0</v>
      </c>
    </row>
    <row r="2825" ht="14.25" hidden="1">
      <c r="AH2825" s="2">
        <f>+'廃棄物事業経費（歳入）'!B2825</f>
        <v>0</v>
      </c>
    </row>
    <row r="2826" ht="14.25" hidden="1">
      <c r="AH2826" s="2">
        <f>+'廃棄物事業経費（歳入）'!B2826</f>
        <v>0</v>
      </c>
    </row>
    <row r="2827" ht="14.25" hidden="1">
      <c r="AH2827" s="2">
        <f>+'廃棄物事業経費（歳入）'!B2827</f>
        <v>0</v>
      </c>
    </row>
    <row r="2828" ht="14.25" hidden="1">
      <c r="AH2828" s="2">
        <f>+'廃棄物事業経費（歳入）'!B2828</f>
        <v>0</v>
      </c>
    </row>
    <row r="2829" ht="14.25" hidden="1">
      <c r="AH2829" s="2">
        <f>+'廃棄物事業経費（歳入）'!B2829</f>
        <v>0</v>
      </c>
    </row>
    <row r="2830" ht="14.25" hidden="1">
      <c r="AH2830" s="2">
        <f>+'廃棄物事業経費（歳入）'!B2830</f>
        <v>0</v>
      </c>
    </row>
    <row r="2831" ht="14.25" hidden="1">
      <c r="AH2831" s="2">
        <f>+'廃棄物事業経費（歳入）'!B2831</f>
        <v>0</v>
      </c>
    </row>
    <row r="2832" ht="14.25" hidden="1">
      <c r="AH2832" s="2">
        <f>+'廃棄物事業経費（歳入）'!B2832</f>
        <v>0</v>
      </c>
    </row>
    <row r="2833" ht="14.25" hidden="1">
      <c r="AH2833" s="2">
        <f>+'廃棄物事業経費（歳入）'!B2833</f>
        <v>0</v>
      </c>
    </row>
    <row r="2834" ht="14.25" hidden="1">
      <c r="AH2834" s="2">
        <f>+'廃棄物事業経費（歳入）'!B2834</f>
        <v>0</v>
      </c>
    </row>
    <row r="2835" ht="14.25" hidden="1">
      <c r="AH2835" s="2">
        <f>+'廃棄物事業経費（歳入）'!B2835</f>
        <v>0</v>
      </c>
    </row>
    <row r="2836" ht="14.25" hidden="1">
      <c r="AH2836" s="2">
        <f>+'廃棄物事業経費（歳入）'!B2836</f>
        <v>0</v>
      </c>
    </row>
    <row r="2837" ht="14.25" hidden="1">
      <c r="AH2837" s="2">
        <f>+'廃棄物事業経費（歳入）'!B2837</f>
        <v>0</v>
      </c>
    </row>
    <row r="2838" ht="14.25" hidden="1">
      <c r="AH2838" s="2">
        <f>+'廃棄物事業経費（歳入）'!B2838</f>
        <v>0</v>
      </c>
    </row>
    <row r="2839" ht="14.25" hidden="1">
      <c r="AH2839" s="2">
        <f>+'廃棄物事業経費（歳入）'!B2839</f>
        <v>0</v>
      </c>
    </row>
    <row r="2840" ht="14.25" hidden="1">
      <c r="AH2840" s="2">
        <f>+'廃棄物事業経費（歳入）'!B2840</f>
        <v>0</v>
      </c>
    </row>
    <row r="2841" ht="14.25" hidden="1">
      <c r="AH2841" s="2">
        <f>+'廃棄物事業経費（歳入）'!B2841</f>
        <v>0</v>
      </c>
    </row>
    <row r="2842" ht="14.25" hidden="1">
      <c r="AH2842" s="2">
        <f>+'廃棄物事業経費（歳入）'!B2842</f>
        <v>0</v>
      </c>
    </row>
    <row r="2843" ht="14.25" hidden="1">
      <c r="AH2843" s="2">
        <f>+'廃棄物事業経費（歳入）'!B2843</f>
        <v>0</v>
      </c>
    </row>
    <row r="2844" ht="14.25" hidden="1">
      <c r="AH2844" s="2">
        <f>+'廃棄物事業経費（歳入）'!B2844</f>
        <v>0</v>
      </c>
    </row>
    <row r="2845" ht="14.25" hidden="1">
      <c r="AH2845" s="2">
        <f>+'廃棄物事業経費（歳入）'!B2845</f>
        <v>0</v>
      </c>
    </row>
    <row r="2846" ht="14.25" hidden="1">
      <c r="AH2846" s="2">
        <f>+'廃棄物事業経費（歳入）'!B2846</f>
        <v>0</v>
      </c>
    </row>
    <row r="2847" ht="14.25" hidden="1">
      <c r="AH2847" s="2">
        <f>+'廃棄物事業経費（歳入）'!B2847</f>
        <v>0</v>
      </c>
    </row>
    <row r="2848" ht="14.25" hidden="1">
      <c r="AH2848" s="2">
        <f>+'廃棄物事業経費（歳入）'!B2848</f>
        <v>0</v>
      </c>
    </row>
    <row r="2849" ht="14.25" hidden="1">
      <c r="AH2849" s="2">
        <f>+'廃棄物事業経費（歳入）'!B2849</f>
        <v>0</v>
      </c>
    </row>
    <row r="2850" ht="14.25" hidden="1">
      <c r="AH2850" s="2">
        <f>+'廃棄物事業経費（歳入）'!B2850</f>
        <v>0</v>
      </c>
    </row>
    <row r="2851" ht="14.25" hidden="1">
      <c r="AH2851" s="2">
        <f>+'廃棄物事業経費（歳入）'!B2851</f>
        <v>0</v>
      </c>
    </row>
    <row r="2852" ht="14.25" hidden="1">
      <c r="AH2852" s="2">
        <f>+'廃棄物事業経費（歳入）'!B2852</f>
        <v>0</v>
      </c>
    </row>
    <row r="2853" ht="14.25" hidden="1">
      <c r="AH2853" s="2">
        <f>+'廃棄物事業経費（歳入）'!B2853</f>
        <v>0</v>
      </c>
    </row>
    <row r="2854" ht="14.25" hidden="1">
      <c r="AH2854" s="2">
        <f>+'廃棄物事業経費（歳入）'!B2854</f>
        <v>0</v>
      </c>
    </row>
    <row r="2855" ht="14.25" hidden="1">
      <c r="AH2855" s="2">
        <f>+'廃棄物事業経費（歳入）'!B2855</f>
        <v>0</v>
      </c>
    </row>
    <row r="2856" ht="14.25" hidden="1">
      <c r="AH2856" s="2">
        <f>+'廃棄物事業経費（歳入）'!B2856</f>
        <v>0</v>
      </c>
    </row>
    <row r="2857" ht="14.25" hidden="1">
      <c r="AH2857" s="2">
        <f>+'廃棄物事業経費（歳入）'!B2857</f>
        <v>0</v>
      </c>
    </row>
    <row r="2858" ht="14.25" hidden="1">
      <c r="AH2858" s="2">
        <f>+'廃棄物事業経費（歳入）'!B2858</f>
        <v>0</v>
      </c>
    </row>
    <row r="2859" ht="14.25" hidden="1">
      <c r="AH2859" s="2">
        <f>+'廃棄物事業経費（歳入）'!B2859</f>
        <v>0</v>
      </c>
    </row>
    <row r="2860" ht="14.25" hidden="1">
      <c r="AH2860" s="2">
        <f>+'廃棄物事業経費（歳入）'!B2860</f>
        <v>0</v>
      </c>
    </row>
    <row r="2861" ht="14.25" hidden="1">
      <c r="AH2861" s="2">
        <f>+'廃棄物事業経費（歳入）'!B2861</f>
        <v>0</v>
      </c>
    </row>
    <row r="2862" ht="14.25" hidden="1">
      <c r="AH2862" s="2">
        <f>+'廃棄物事業経費（歳入）'!B2862</f>
        <v>0</v>
      </c>
    </row>
    <row r="2863" ht="14.25" hidden="1">
      <c r="AH2863" s="2">
        <f>+'廃棄物事業経費（歳入）'!B2863</f>
        <v>0</v>
      </c>
    </row>
    <row r="2864" ht="14.25" hidden="1">
      <c r="AH2864" s="2">
        <f>+'廃棄物事業経費（歳入）'!B2864</f>
        <v>0</v>
      </c>
    </row>
    <row r="2865" ht="14.25" hidden="1">
      <c r="AH2865" s="2">
        <f>+'廃棄物事業経費（歳入）'!B2865</f>
        <v>0</v>
      </c>
    </row>
    <row r="2866" ht="14.25" hidden="1">
      <c r="AH2866" s="2">
        <f>+'廃棄物事業経費（歳入）'!B2866</f>
        <v>0</v>
      </c>
    </row>
    <row r="2867" ht="14.25" hidden="1">
      <c r="AH2867" s="2">
        <f>+'廃棄物事業経費（歳入）'!B2867</f>
        <v>0</v>
      </c>
    </row>
    <row r="2868" ht="14.25" hidden="1">
      <c r="AH2868" s="2">
        <f>+'廃棄物事業経費（歳入）'!B2868</f>
        <v>0</v>
      </c>
    </row>
    <row r="2869" ht="14.25" hidden="1">
      <c r="AH2869" s="2">
        <f>+'廃棄物事業経費（歳入）'!B2869</f>
        <v>0</v>
      </c>
    </row>
    <row r="2870" ht="14.25" hidden="1">
      <c r="AH2870" s="2">
        <f>+'廃棄物事業経費（歳入）'!B2870</f>
        <v>0</v>
      </c>
    </row>
    <row r="2871" ht="14.25" hidden="1">
      <c r="AH2871" s="2">
        <f>+'廃棄物事業経費（歳入）'!B2871</f>
        <v>0</v>
      </c>
    </row>
    <row r="2872" ht="14.25" hidden="1">
      <c r="AH2872" s="2">
        <f>+'廃棄物事業経費（歳入）'!B2872</f>
        <v>0</v>
      </c>
    </row>
    <row r="2873" ht="14.25" hidden="1">
      <c r="AH2873" s="2">
        <f>+'廃棄物事業経費（歳入）'!B2873</f>
        <v>0</v>
      </c>
    </row>
    <row r="2874" ht="14.25" hidden="1">
      <c r="AH2874" s="2">
        <f>+'廃棄物事業経費（歳入）'!B2874</f>
        <v>0</v>
      </c>
    </row>
    <row r="2875" ht="14.25" hidden="1">
      <c r="AH2875" s="2">
        <f>+'廃棄物事業経費（歳入）'!B2875</f>
        <v>0</v>
      </c>
    </row>
    <row r="2876" ht="14.25" hidden="1">
      <c r="AH2876" s="2">
        <f>+'廃棄物事業経費（歳入）'!B2876</f>
        <v>0</v>
      </c>
    </row>
    <row r="2877" ht="14.25" hidden="1">
      <c r="AH2877" s="2">
        <f>+'廃棄物事業経費（歳入）'!B2877</f>
        <v>0</v>
      </c>
    </row>
    <row r="2878" ht="14.25" hidden="1">
      <c r="AH2878" s="2">
        <f>+'廃棄物事業経費（歳入）'!B2878</f>
        <v>0</v>
      </c>
    </row>
    <row r="2879" ht="14.25" hidden="1">
      <c r="AH2879" s="2">
        <f>+'廃棄物事業経費（歳入）'!B2879</f>
        <v>0</v>
      </c>
    </row>
    <row r="2880" ht="14.25" hidden="1">
      <c r="AH2880" s="2">
        <f>+'廃棄物事業経費（歳入）'!B2880</f>
        <v>0</v>
      </c>
    </row>
    <row r="2881" ht="14.25" hidden="1">
      <c r="AH2881" s="2">
        <f>+'廃棄物事業経費（歳入）'!B2881</f>
        <v>0</v>
      </c>
    </row>
    <row r="2882" ht="14.25" hidden="1">
      <c r="AH2882" s="2">
        <f>+'廃棄物事業経費（歳入）'!B2882</f>
        <v>0</v>
      </c>
    </row>
    <row r="2883" ht="14.25" hidden="1">
      <c r="AH2883" s="2">
        <f>+'廃棄物事業経費（歳入）'!B2883</f>
        <v>0</v>
      </c>
    </row>
    <row r="2884" ht="14.25" hidden="1">
      <c r="AH2884" s="2">
        <f>+'廃棄物事業経費（歳入）'!B2884</f>
        <v>0</v>
      </c>
    </row>
    <row r="2885" ht="14.25" hidden="1">
      <c r="AH2885" s="2">
        <f>+'廃棄物事業経費（歳入）'!B2885</f>
        <v>0</v>
      </c>
    </row>
    <row r="2886" ht="14.25" hidden="1">
      <c r="AH2886" s="2">
        <f>+'廃棄物事業経費（歳入）'!B2886</f>
        <v>0</v>
      </c>
    </row>
    <row r="2887" ht="14.25" hidden="1">
      <c r="AH2887" s="2">
        <f>+'廃棄物事業経費（歳入）'!B2887</f>
        <v>0</v>
      </c>
    </row>
    <row r="2888" ht="14.25" hidden="1">
      <c r="AH2888" s="2">
        <f>+'廃棄物事業経費（歳入）'!B2888</f>
        <v>0</v>
      </c>
    </row>
    <row r="2889" ht="14.25" hidden="1">
      <c r="AH2889" s="2">
        <f>+'廃棄物事業経費（歳入）'!B2889</f>
        <v>0</v>
      </c>
    </row>
    <row r="2890" ht="14.25" hidden="1">
      <c r="AH2890" s="2">
        <f>+'廃棄物事業経費（歳入）'!B2890</f>
        <v>0</v>
      </c>
    </row>
    <row r="2891" ht="14.25" hidden="1">
      <c r="AH2891" s="2">
        <f>+'廃棄物事業経費（歳入）'!B2891</f>
        <v>0</v>
      </c>
    </row>
    <row r="2892" ht="14.25" hidden="1">
      <c r="AH2892" s="2">
        <f>+'廃棄物事業経費（歳入）'!B2892</f>
        <v>0</v>
      </c>
    </row>
    <row r="2893" ht="14.25" hidden="1">
      <c r="AH2893" s="2">
        <f>+'廃棄物事業経費（歳入）'!B2893</f>
        <v>0</v>
      </c>
    </row>
    <row r="2894" ht="14.25" hidden="1">
      <c r="AH2894" s="2">
        <f>+'廃棄物事業経費（歳入）'!B2894</f>
        <v>0</v>
      </c>
    </row>
    <row r="2895" ht="14.25" hidden="1">
      <c r="AH2895" s="2">
        <f>+'廃棄物事業経費（歳入）'!B2895</f>
        <v>0</v>
      </c>
    </row>
    <row r="2896" ht="14.25" hidden="1">
      <c r="AH2896" s="2">
        <f>+'廃棄物事業経費（歳入）'!B2896</f>
        <v>0</v>
      </c>
    </row>
    <row r="2897" ht="14.25" hidden="1">
      <c r="AH2897" s="2">
        <f>+'廃棄物事業経費（歳入）'!B2897</f>
        <v>0</v>
      </c>
    </row>
    <row r="2898" ht="14.25" hidden="1">
      <c r="AH2898" s="2">
        <f>+'廃棄物事業経費（歳入）'!B2898</f>
        <v>0</v>
      </c>
    </row>
    <row r="2899" ht="14.25" hidden="1">
      <c r="AH2899" s="2">
        <f>+'廃棄物事業経費（歳入）'!B2899</f>
        <v>0</v>
      </c>
    </row>
    <row r="2900" ht="14.25" hidden="1">
      <c r="AH2900" s="2">
        <f>+'廃棄物事業経費（歳入）'!B2900</f>
        <v>0</v>
      </c>
    </row>
    <row r="2901" ht="14.25" hidden="1">
      <c r="AH2901" s="2">
        <f>+'廃棄物事業経費（歳入）'!B2901</f>
        <v>0</v>
      </c>
    </row>
    <row r="2902" ht="14.25" hidden="1">
      <c r="AH2902" s="2">
        <f>+'廃棄物事業経費（歳入）'!B2902</f>
        <v>0</v>
      </c>
    </row>
    <row r="2903" ht="14.25" hidden="1">
      <c r="AH2903" s="2">
        <f>+'廃棄物事業経費（歳入）'!B2903</f>
        <v>0</v>
      </c>
    </row>
    <row r="2904" ht="14.25" hidden="1">
      <c r="AH2904" s="2">
        <f>+'廃棄物事業経費（歳入）'!B2904</f>
        <v>0</v>
      </c>
    </row>
    <row r="2905" ht="14.25" hidden="1">
      <c r="AH2905" s="2">
        <f>+'廃棄物事業経費（歳入）'!B2905</f>
        <v>0</v>
      </c>
    </row>
    <row r="2906" ht="14.25" hidden="1">
      <c r="AH2906" s="2">
        <f>+'廃棄物事業経費（歳入）'!B2906</f>
        <v>0</v>
      </c>
    </row>
    <row r="2907" ht="14.25" hidden="1">
      <c r="AH2907" s="2">
        <f>+'廃棄物事業経費（歳入）'!B2907</f>
        <v>0</v>
      </c>
    </row>
    <row r="2908" ht="14.25" hidden="1">
      <c r="AH2908" s="2">
        <f>+'廃棄物事業経費（歳入）'!B2908</f>
        <v>0</v>
      </c>
    </row>
    <row r="2909" ht="14.25" hidden="1">
      <c r="AH2909" s="2">
        <f>+'廃棄物事業経費（歳入）'!B2909</f>
        <v>0</v>
      </c>
    </row>
    <row r="2910" ht="14.25" hidden="1">
      <c r="AH2910" s="2">
        <f>+'廃棄物事業経費（歳入）'!B2910</f>
        <v>0</v>
      </c>
    </row>
    <row r="2911" ht="14.25" hidden="1">
      <c r="AH2911" s="2">
        <f>+'廃棄物事業経費（歳入）'!B2911</f>
        <v>0</v>
      </c>
    </row>
    <row r="2912" ht="14.25" hidden="1">
      <c r="AH2912" s="2">
        <f>+'廃棄物事業経費（歳入）'!B2912</f>
        <v>0</v>
      </c>
    </row>
    <row r="2913" ht="14.25" hidden="1">
      <c r="AH2913" s="2">
        <f>+'廃棄物事業経費（歳入）'!B2913</f>
        <v>0</v>
      </c>
    </row>
    <row r="2914" ht="14.25" hidden="1">
      <c r="AH2914" s="2">
        <f>+'廃棄物事業経費（歳入）'!B2914</f>
        <v>0</v>
      </c>
    </row>
    <row r="2915" ht="14.25" hidden="1">
      <c r="AH2915" s="2">
        <f>+'廃棄物事業経費（歳入）'!B2915</f>
        <v>0</v>
      </c>
    </row>
    <row r="2916" ht="14.25" hidden="1">
      <c r="AH2916" s="2">
        <f>+'廃棄物事業経費（歳入）'!B2916</f>
        <v>0</v>
      </c>
    </row>
    <row r="2917" ht="14.25" hidden="1">
      <c r="AH2917" s="2">
        <f>+'廃棄物事業経費（歳入）'!B2917</f>
        <v>0</v>
      </c>
    </row>
    <row r="2918" ht="14.25" hidden="1">
      <c r="AH2918" s="2">
        <f>+'廃棄物事業経費（歳入）'!B2918</f>
        <v>0</v>
      </c>
    </row>
    <row r="2919" ht="14.25" hidden="1">
      <c r="AH2919" s="2">
        <f>+'廃棄物事業経費（歳入）'!B2919</f>
        <v>0</v>
      </c>
    </row>
    <row r="2920" ht="14.25" hidden="1">
      <c r="AH2920" s="2">
        <f>+'廃棄物事業経費（歳入）'!B2920</f>
        <v>0</v>
      </c>
    </row>
    <row r="2921" ht="14.25" hidden="1">
      <c r="AH2921" s="2">
        <f>+'廃棄物事業経費（歳入）'!B2921</f>
        <v>0</v>
      </c>
    </row>
    <row r="2922" ht="14.25" hidden="1">
      <c r="AH2922" s="2">
        <f>+'廃棄物事業経費（歳入）'!B2922</f>
        <v>0</v>
      </c>
    </row>
    <row r="2923" ht="14.25" hidden="1">
      <c r="AH2923" s="2">
        <f>+'廃棄物事業経費（歳入）'!B2923</f>
        <v>0</v>
      </c>
    </row>
    <row r="2924" ht="14.25" hidden="1">
      <c r="AH2924" s="2">
        <f>+'廃棄物事業経費（歳入）'!B2924</f>
        <v>0</v>
      </c>
    </row>
    <row r="2925" ht="14.25" hidden="1">
      <c r="AH2925" s="2">
        <f>+'廃棄物事業経費（歳入）'!B2925</f>
        <v>0</v>
      </c>
    </row>
    <row r="2926" ht="14.25" hidden="1">
      <c r="AH2926" s="2">
        <f>+'廃棄物事業経費（歳入）'!B2926</f>
        <v>0</v>
      </c>
    </row>
    <row r="2927" ht="14.25" hidden="1">
      <c r="AH2927" s="2">
        <f>+'廃棄物事業経費（歳入）'!B2927</f>
        <v>0</v>
      </c>
    </row>
    <row r="2928" ht="14.25" hidden="1">
      <c r="AH2928" s="2">
        <f>+'廃棄物事業経費（歳入）'!B2928</f>
        <v>0</v>
      </c>
    </row>
    <row r="2929" ht="14.25" hidden="1">
      <c r="AH2929" s="2">
        <f>+'廃棄物事業経費（歳入）'!B2929</f>
        <v>0</v>
      </c>
    </row>
    <row r="2930" ht="14.25" hidden="1">
      <c r="AH2930" s="2">
        <f>+'廃棄物事業経費（歳入）'!B2930</f>
        <v>0</v>
      </c>
    </row>
    <row r="2931" ht="14.25" hidden="1">
      <c r="AH2931" s="2">
        <f>+'廃棄物事業経費（歳入）'!B2931</f>
        <v>0</v>
      </c>
    </row>
    <row r="2932" ht="14.25" hidden="1">
      <c r="AH2932" s="2">
        <f>+'廃棄物事業経費（歳入）'!B2932</f>
        <v>0</v>
      </c>
    </row>
    <row r="2933" ht="14.25" hidden="1">
      <c r="AH2933" s="2">
        <f>+'廃棄物事業経費（歳入）'!B2933</f>
        <v>0</v>
      </c>
    </row>
    <row r="2934" ht="14.25" hidden="1">
      <c r="AH2934" s="2">
        <f>+'廃棄物事業経費（歳入）'!B2934</f>
        <v>0</v>
      </c>
    </row>
    <row r="2935" ht="14.25" hidden="1">
      <c r="AH2935" s="2">
        <f>+'廃棄物事業経費（歳入）'!B2935</f>
        <v>0</v>
      </c>
    </row>
    <row r="2936" ht="14.25" hidden="1">
      <c r="AH2936" s="2">
        <f>+'廃棄物事業経費（歳入）'!B2936</f>
        <v>0</v>
      </c>
    </row>
    <row r="2937" ht="14.25" hidden="1">
      <c r="AH2937" s="2">
        <f>+'廃棄物事業経費（歳入）'!B2937</f>
        <v>0</v>
      </c>
    </row>
    <row r="2938" ht="14.25" hidden="1">
      <c r="AH2938" s="2">
        <f>+'廃棄物事業経費（歳入）'!B2938</f>
        <v>0</v>
      </c>
    </row>
    <row r="2939" ht="14.25" hidden="1">
      <c r="AH2939" s="2">
        <f>+'廃棄物事業経費（歳入）'!B2939</f>
        <v>0</v>
      </c>
    </row>
    <row r="2940" ht="14.25" hidden="1">
      <c r="AH2940" s="2">
        <f>+'廃棄物事業経費（歳入）'!B2940</f>
        <v>0</v>
      </c>
    </row>
    <row r="2941" ht="14.25" hidden="1">
      <c r="AH2941" s="2">
        <f>+'廃棄物事業経費（歳入）'!B2941</f>
        <v>0</v>
      </c>
    </row>
    <row r="2942" ht="14.25" hidden="1">
      <c r="AH2942" s="2">
        <f>+'廃棄物事業経費（歳入）'!B2942</f>
        <v>0</v>
      </c>
    </row>
    <row r="2943" ht="14.25" hidden="1">
      <c r="AH2943" s="2">
        <f>+'廃棄物事業経費（歳入）'!B2943</f>
        <v>0</v>
      </c>
    </row>
    <row r="2944" ht="14.25" hidden="1">
      <c r="AH2944" s="2">
        <f>+'廃棄物事業経費（歳入）'!B2944</f>
        <v>0</v>
      </c>
    </row>
    <row r="2945" ht="14.25" hidden="1">
      <c r="AH2945" s="2">
        <f>+'廃棄物事業経費（歳入）'!B2945</f>
        <v>0</v>
      </c>
    </row>
    <row r="2946" ht="14.25" hidden="1">
      <c r="AH2946" s="2">
        <f>+'廃棄物事業経費（歳入）'!B2946</f>
        <v>0</v>
      </c>
    </row>
    <row r="2947" ht="14.25" hidden="1">
      <c r="AH2947" s="2">
        <f>+'廃棄物事業経費（歳入）'!B2947</f>
        <v>0</v>
      </c>
    </row>
    <row r="2948" ht="14.25" hidden="1">
      <c r="AH2948" s="2">
        <f>+'廃棄物事業経費（歳入）'!B2948</f>
        <v>0</v>
      </c>
    </row>
    <row r="2949" ht="14.25" hidden="1">
      <c r="AH2949" s="2">
        <f>+'廃棄物事業経費（歳入）'!B2949</f>
        <v>0</v>
      </c>
    </row>
    <row r="2950" ht="14.25" hidden="1">
      <c r="AH2950" s="2">
        <f>+'廃棄物事業経費（歳入）'!B2950</f>
        <v>0</v>
      </c>
    </row>
    <row r="2951" ht="14.25" hidden="1">
      <c r="AH2951" s="2">
        <f>+'廃棄物事業経費（歳入）'!B2951</f>
        <v>0</v>
      </c>
    </row>
    <row r="2952" ht="14.25" hidden="1">
      <c r="AH2952" s="2">
        <f>+'廃棄物事業経費（歳入）'!B2952</f>
        <v>0</v>
      </c>
    </row>
    <row r="2953" ht="14.25" hidden="1">
      <c r="AH2953" s="2">
        <f>+'廃棄物事業経費（歳入）'!B2953</f>
        <v>0</v>
      </c>
    </row>
    <row r="2954" ht="14.25" hidden="1">
      <c r="AH2954" s="2">
        <f>+'廃棄物事業経費（歳入）'!B2954</f>
        <v>0</v>
      </c>
    </row>
    <row r="2955" ht="14.25" hidden="1">
      <c r="AH2955" s="2">
        <f>+'廃棄物事業経費（歳入）'!B2955</f>
        <v>0</v>
      </c>
    </row>
    <row r="2956" ht="14.25" hidden="1">
      <c r="AH2956" s="2">
        <f>+'廃棄物事業経費（歳入）'!B2956</f>
        <v>0</v>
      </c>
    </row>
    <row r="2957" ht="14.25" hidden="1">
      <c r="AH2957" s="2">
        <f>+'廃棄物事業経費（歳入）'!B2957</f>
        <v>0</v>
      </c>
    </row>
    <row r="2958" ht="14.25" hidden="1">
      <c r="AH2958" s="2">
        <f>+'廃棄物事業経費（歳入）'!B2958</f>
        <v>0</v>
      </c>
    </row>
    <row r="2959" ht="14.25" hidden="1">
      <c r="AH2959" s="2">
        <f>+'廃棄物事業経費（歳入）'!B2959</f>
        <v>0</v>
      </c>
    </row>
    <row r="2960" ht="14.25" hidden="1">
      <c r="AH2960" s="2">
        <f>+'廃棄物事業経費（歳入）'!B2960</f>
        <v>0</v>
      </c>
    </row>
    <row r="2961" ht="14.25" hidden="1">
      <c r="AH2961" s="2">
        <f>+'廃棄物事業経費（歳入）'!B2961</f>
        <v>0</v>
      </c>
    </row>
    <row r="2962" ht="14.25" hidden="1">
      <c r="AH2962" s="2">
        <f>+'廃棄物事業経費（歳入）'!B2962</f>
        <v>0</v>
      </c>
    </row>
    <row r="2963" ht="14.25" hidden="1">
      <c r="AH2963" s="2">
        <f>+'廃棄物事業経費（歳入）'!B2963</f>
        <v>0</v>
      </c>
    </row>
    <row r="2964" ht="14.25" hidden="1">
      <c r="AH2964" s="2">
        <f>+'廃棄物事業経費（歳入）'!B2964</f>
        <v>0</v>
      </c>
    </row>
    <row r="2965" ht="14.25" hidden="1">
      <c r="AH2965" s="2">
        <f>+'廃棄物事業経費（歳入）'!B2965</f>
        <v>0</v>
      </c>
    </row>
    <row r="2966" ht="14.25" hidden="1">
      <c r="AH2966" s="2">
        <f>+'廃棄物事業経費（歳入）'!B2966</f>
        <v>0</v>
      </c>
    </row>
    <row r="2967" ht="14.25" hidden="1">
      <c r="AH2967" s="2">
        <f>+'廃棄物事業経費（歳入）'!B2967</f>
        <v>0</v>
      </c>
    </row>
    <row r="2968" ht="14.25" hidden="1">
      <c r="AH2968" s="2">
        <f>+'廃棄物事業経費（歳入）'!B2968</f>
        <v>0</v>
      </c>
    </row>
    <row r="2969" ht="14.25" hidden="1">
      <c r="AH2969" s="2">
        <f>+'廃棄物事業経費（歳入）'!B2969</f>
        <v>0</v>
      </c>
    </row>
    <row r="2970" ht="14.25" hidden="1">
      <c r="AH2970" s="2">
        <f>+'廃棄物事業経費（歳入）'!B2970</f>
        <v>0</v>
      </c>
    </row>
    <row r="2971" ht="14.25" hidden="1">
      <c r="AH2971" s="2">
        <f>+'廃棄物事業経費（歳入）'!B2971</f>
        <v>0</v>
      </c>
    </row>
    <row r="2972" ht="14.25" hidden="1">
      <c r="AH2972" s="2">
        <f>+'廃棄物事業経費（歳入）'!B2972</f>
        <v>0</v>
      </c>
    </row>
    <row r="2973" ht="14.25" hidden="1">
      <c r="AH2973" s="2">
        <f>+'廃棄物事業経費（歳入）'!B2973</f>
        <v>0</v>
      </c>
    </row>
    <row r="2974" ht="14.25" hidden="1">
      <c r="AH2974" s="2">
        <f>+'廃棄物事業経費（歳入）'!B2974</f>
        <v>0</v>
      </c>
    </row>
    <row r="2975" ht="14.25" hidden="1">
      <c r="AH2975" s="2">
        <f>+'廃棄物事業経費（歳入）'!B2975</f>
        <v>0</v>
      </c>
    </row>
    <row r="2976" ht="14.25" hidden="1">
      <c r="AH2976" s="2">
        <f>+'廃棄物事業経費（歳入）'!B2976</f>
        <v>0</v>
      </c>
    </row>
    <row r="2977" ht="14.25" hidden="1">
      <c r="AH2977" s="2">
        <f>+'廃棄物事業経費（歳入）'!B2977</f>
        <v>0</v>
      </c>
    </row>
    <row r="2978" ht="14.25" hidden="1">
      <c r="AH2978" s="2">
        <f>+'廃棄物事業経費（歳入）'!B2978</f>
        <v>0</v>
      </c>
    </row>
    <row r="2979" ht="14.25" hidden="1">
      <c r="AH2979" s="2">
        <f>+'廃棄物事業経費（歳入）'!B2979</f>
        <v>0</v>
      </c>
    </row>
    <row r="2980" ht="14.25" hidden="1">
      <c r="AH2980" s="2">
        <f>+'廃棄物事業経費（歳入）'!B2980</f>
        <v>0</v>
      </c>
    </row>
    <row r="2981" ht="14.25" hidden="1">
      <c r="AH2981" s="2">
        <f>+'廃棄物事業経費（歳入）'!B2981</f>
        <v>0</v>
      </c>
    </row>
    <row r="2982" ht="14.25" hidden="1">
      <c r="AH2982" s="2">
        <f>+'廃棄物事業経費（歳入）'!B2982</f>
        <v>0</v>
      </c>
    </row>
    <row r="2983" ht="14.25" hidden="1">
      <c r="AH2983" s="2">
        <f>+'廃棄物事業経費（歳入）'!B2983</f>
        <v>0</v>
      </c>
    </row>
    <row r="2984" ht="14.25" hidden="1">
      <c r="AH2984" s="2">
        <f>+'廃棄物事業経費（歳入）'!B2984</f>
        <v>0</v>
      </c>
    </row>
    <row r="2985" ht="14.25" hidden="1">
      <c r="AH2985" s="2">
        <f>+'廃棄物事業経費（歳入）'!B2985</f>
        <v>0</v>
      </c>
    </row>
    <row r="2986" ht="14.25" hidden="1">
      <c r="AH2986" s="2">
        <f>+'廃棄物事業経費（歳入）'!B2986</f>
        <v>0</v>
      </c>
    </row>
    <row r="2987" ht="14.25" hidden="1">
      <c r="AH2987" s="2">
        <f>+'廃棄物事業経費（歳入）'!B2987</f>
        <v>0</v>
      </c>
    </row>
    <row r="2988" ht="14.25" hidden="1">
      <c r="AH2988" s="2">
        <f>+'廃棄物事業経費（歳入）'!B2988</f>
        <v>0</v>
      </c>
    </row>
    <row r="2989" ht="14.25" hidden="1">
      <c r="AH2989" s="2">
        <f>+'廃棄物事業経費（歳入）'!B2989</f>
        <v>0</v>
      </c>
    </row>
    <row r="2990" ht="14.25" hidden="1">
      <c r="AH2990" s="2">
        <f>+'廃棄物事業経費（歳入）'!B2990</f>
        <v>0</v>
      </c>
    </row>
    <row r="2991" ht="14.25" hidden="1">
      <c r="AH2991" s="2">
        <f>+'廃棄物事業経費（歳入）'!B2991</f>
        <v>0</v>
      </c>
    </row>
    <row r="2992" ht="14.25" hidden="1">
      <c r="AH2992" s="2">
        <f>+'廃棄物事業経費（歳入）'!B2992</f>
        <v>0</v>
      </c>
    </row>
    <row r="2993" ht="14.25" hidden="1">
      <c r="AH2993" s="2">
        <f>+'廃棄物事業経費（歳入）'!B2993</f>
        <v>0</v>
      </c>
    </row>
    <row r="2994" ht="14.25" hidden="1">
      <c r="AH2994" s="2">
        <f>+'廃棄物事業経費（歳入）'!B2994</f>
        <v>0</v>
      </c>
    </row>
    <row r="2995" ht="14.25" hidden="1">
      <c r="AH2995" s="2">
        <f>+'廃棄物事業経費（歳入）'!B2995</f>
        <v>0</v>
      </c>
    </row>
    <row r="2996" ht="14.25" hidden="1">
      <c r="AH2996" s="2">
        <f>+'廃棄物事業経費（歳入）'!B2996</f>
        <v>0</v>
      </c>
    </row>
    <row r="2997" ht="14.25" hidden="1">
      <c r="AH2997" s="2">
        <f>+'廃棄物事業経費（歳入）'!B2997</f>
        <v>0</v>
      </c>
    </row>
    <row r="2998" ht="14.25" hidden="1">
      <c r="AH2998" s="2">
        <f>+'廃棄物事業経費（歳入）'!B2998</f>
        <v>0</v>
      </c>
    </row>
    <row r="2999" ht="14.25" hidden="1">
      <c r="AH2999" s="2">
        <f>+'廃棄物事業経費（歳入）'!B2999</f>
        <v>0</v>
      </c>
    </row>
    <row r="3000" ht="14.25" hidden="1">
      <c r="AH3000" s="2">
        <f>+'廃棄物事業経費（歳入）'!B3000</f>
        <v>0</v>
      </c>
    </row>
    <row r="3001" ht="14.25" hidden="1">
      <c r="AH3001" s="2">
        <f>+'廃棄物事業経費（歳入）'!B3001</f>
        <v>0</v>
      </c>
    </row>
    <row r="3002" ht="14.25" hidden="1">
      <c r="AH3002" s="2">
        <f>+'廃棄物事業経費（歳入）'!B3002</f>
        <v>0</v>
      </c>
    </row>
    <row r="3003" ht="14.25" hidden="1">
      <c r="AH3003" s="2">
        <f>+'廃棄物事業経費（歳入）'!B3003</f>
        <v>0</v>
      </c>
    </row>
    <row r="3004" ht="14.25" hidden="1">
      <c r="AH3004" s="2">
        <f>+'廃棄物事業経費（歳入）'!B3004</f>
        <v>0</v>
      </c>
    </row>
    <row r="3005" ht="14.25" hidden="1">
      <c r="AH3005" s="2">
        <f>+'廃棄物事業経費（歳入）'!B3005</f>
        <v>0</v>
      </c>
    </row>
    <row r="3006" ht="14.25" hidden="1">
      <c r="AH3006" s="2">
        <f>+'廃棄物事業経費（歳入）'!B3006</f>
        <v>0</v>
      </c>
    </row>
    <row r="3007" ht="14.25" hidden="1">
      <c r="AH3007" s="2">
        <f>+'廃棄物事業経費（歳入）'!B3007</f>
        <v>0</v>
      </c>
    </row>
    <row r="3008" ht="14.25" hidden="1">
      <c r="AH3008" s="2">
        <f>+'廃棄物事業経費（歳入）'!B3008</f>
        <v>0</v>
      </c>
    </row>
    <row r="3009" ht="14.25" hidden="1">
      <c r="AH3009" s="2">
        <f>+'廃棄物事業経費（歳入）'!B3009</f>
        <v>0</v>
      </c>
    </row>
    <row r="3010" ht="14.25" hidden="1">
      <c r="AH3010" s="2">
        <f>+'廃棄物事業経費（歳入）'!B3010</f>
        <v>0</v>
      </c>
    </row>
    <row r="3011" ht="14.25" hidden="1">
      <c r="AH3011" s="2">
        <f>+'廃棄物事業経費（歳入）'!B3011</f>
        <v>0</v>
      </c>
    </row>
    <row r="3012" ht="14.25" hidden="1">
      <c r="AH3012" s="2">
        <f>+'廃棄物事業経費（歳入）'!B3012</f>
        <v>0</v>
      </c>
    </row>
    <row r="3013" ht="14.25" hidden="1">
      <c r="AH3013" s="2">
        <f>+'廃棄物事業経費（歳入）'!B3013</f>
        <v>0</v>
      </c>
    </row>
    <row r="3014" ht="14.25" hidden="1">
      <c r="AH3014" s="2">
        <f>+'廃棄物事業経費（歳入）'!B3014</f>
        <v>0</v>
      </c>
    </row>
    <row r="3015" ht="14.25" hidden="1">
      <c r="AH3015" s="2">
        <f>+'廃棄物事業経費（歳入）'!B3015</f>
        <v>0</v>
      </c>
    </row>
    <row r="3016" ht="14.25" hidden="1">
      <c r="AH3016" s="2">
        <f>+'廃棄物事業経費（歳入）'!B3016</f>
        <v>0</v>
      </c>
    </row>
    <row r="3017" ht="14.25" hidden="1">
      <c r="AH3017" s="2">
        <f>+'廃棄物事業経費（歳入）'!B3017</f>
        <v>0</v>
      </c>
    </row>
    <row r="3018" ht="14.25" hidden="1">
      <c r="AH3018" s="2">
        <f>+'廃棄物事業経費（歳入）'!B3018</f>
        <v>0</v>
      </c>
    </row>
    <row r="3019" ht="14.25" hidden="1">
      <c r="AH3019" s="2">
        <f>+'廃棄物事業経費（歳入）'!B3019</f>
        <v>0</v>
      </c>
    </row>
    <row r="3020" ht="14.25" hidden="1">
      <c r="AH3020" s="2">
        <f>+'廃棄物事業経費（歳入）'!B3020</f>
        <v>0</v>
      </c>
    </row>
    <row r="3021" ht="14.25" hidden="1">
      <c r="AH3021" s="2">
        <f>+'廃棄物事業経費（歳入）'!B3021</f>
        <v>0</v>
      </c>
    </row>
    <row r="3022" ht="14.25" hidden="1">
      <c r="AH3022" s="2">
        <f>+'廃棄物事業経費（歳入）'!B3022</f>
        <v>0</v>
      </c>
    </row>
    <row r="3023" ht="14.25" hidden="1">
      <c r="AH3023" s="2">
        <f>+'廃棄物事業経費（歳入）'!B3023</f>
        <v>0</v>
      </c>
    </row>
    <row r="3024" ht="14.25" hidden="1">
      <c r="AH3024" s="2">
        <f>+'廃棄物事業経費（歳入）'!B3024</f>
        <v>0</v>
      </c>
    </row>
    <row r="3025" ht="14.25" hidden="1">
      <c r="AH3025" s="2">
        <f>+'廃棄物事業経費（歳入）'!B3025</f>
        <v>0</v>
      </c>
    </row>
    <row r="3026" ht="14.25" hidden="1">
      <c r="AH3026" s="2">
        <f>+'廃棄物事業経費（歳入）'!B3026</f>
        <v>0</v>
      </c>
    </row>
    <row r="3027" ht="14.25" hidden="1">
      <c r="AH3027" s="2">
        <f>+'廃棄物事業経費（歳入）'!B3027</f>
        <v>0</v>
      </c>
    </row>
    <row r="3028" ht="14.25" hidden="1">
      <c r="AH3028" s="2">
        <f>+'廃棄物事業経費（歳入）'!B3028</f>
        <v>0</v>
      </c>
    </row>
    <row r="3029" ht="14.25" hidden="1">
      <c r="AH3029" s="2">
        <f>+'廃棄物事業経費（歳入）'!B3029</f>
        <v>0</v>
      </c>
    </row>
    <row r="3030" ht="14.25" hidden="1">
      <c r="AH3030" s="2">
        <f>+'廃棄物事業経費（歳入）'!B3030</f>
        <v>0</v>
      </c>
    </row>
    <row r="3031" ht="14.25" hidden="1">
      <c r="AH3031" s="2">
        <f>+'廃棄物事業経費（歳入）'!B3031</f>
        <v>0</v>
      </c>
    </row>
    <row r="3032" ht="14.25" hidden="1">
      <c r="AH3032" s="2">
        <f>+'廃棄物事業経費（歳入）'!B3032</f>
        <v>0</v>
      </c>
    </row>
    <row r="3033" ht="14.25" hidden="1">
      <c r="AH3033" s="2">
        <f>+'廃棄物事業経費（歳入）'!B3033</f>
        <v>0</v>
      </c>
    </row>
    <row r="3034" ht="14.25" hidden="1">
      <c r="AH3034" s="2">
        <f>+'廃棄物事業経費（歳入）'!B3034</f>
        <v>0</v>
      </c>
    </row>
    <row r="3035" ht="14.25" hidden="1">
      <c r="AH3035" s="2">
        <f>+'廃棄物事業経費（歳入）'!B3035</f>
        <v>0</v>
      </c>
    </row>
    <row r="3036" ht="14.25" hidden="1">
      <c r="AH3036" s="2">
        <f>+'廃棄物事業経費（歳入）'!B3036</f>
        <v>0</v>
      </c>
    </row>
    <row r="3037" ht="14.25" hidden="1">
      <c r="AH3037" s="2">
        <f>+'廃棄物事業経費（歳入）'!B3037</f>
        <v>0</v>
      </c>
    </row>
    <row r="3038" ht="14.25" hidden="1">
      <c r="AH3038" s="2">
        <f>+'廃棄物事業経費（歳入）'!B3038</f>
        <v>0</v>
      </c>
    </row>
    <row r="3039" ht="14.25" hidden="1">
      <c r="AH3039" s="2">
        <f>+'廃棄物事業経費（歳入）'!B3039</f>
        <v>0</v>
      </c>
    </row>
    <row r="3040" ht="14.25" hidden="1">
      <c r="AH3040" s="2">
        <f>+'廃棄物事業経費（歳入）'!B3040</f>
        <v>0</v>
      </c>
    </row>
    <row r="3041" ht="14.25" hidden="1">
      <c r="AH3041" s="2">
        <f>+'廃棄物事業経費（歳入）'!B3041</f>
        <v>0</v>
      </c>
    </row>
    <row r="3042" ht="14.25" hidden="1">
      <c r="AH3042" s="2">
        <f>+'廃棄物事業経費（歳入）'!B3042</f>
        <v>0</v>
      </c>
    </row>
    <row r="3043" ht="14.25" hidden="1">
      <c r="AH3043" s="2">
        <f>+'廃棄物事業経費（歳入）'!B3043</f>
        <v>0</v>
      </c>
    </row>
    <row r="3044" ht="14.25" hidden="1">
      <c r="AH3044" s="2">
        <f>+'廃棄物事業経費（歳入）'!B3044</f>
        <v>0</v>
      </c>
    </row>
    <row r="3045" ht="14.25" hidden="1">
      <c r="AH3045" s="2">
        <f>+'廃棄物事業経費（歳入）'!B3045</f>
        <v>0</v>
      </c>
    </row>
    <row r="3046" ht="14.25" hidden="1">
      <c r="AH3046" s="2">
        <f>+'廃棄物事業経費（歳入）'!B3046</f>
        <v>0</v>
      </c>
    </row>
    <row r="3047" ht="14.25" hidden="1">
      <c r="AH3047" s="2">
        <f>+'廃棄物事業経費（歳入）'!B3047</f>
        <v>0</v>
      </c>
    </row>
    <row r="3048" ht="14.25" hidden="1">
      <c r="AH3048" s="2">
        <f>+'廃棄物事業経費（歳入）'!B3048</f>
        <v>0</v>
      </c>
    </row>
    <row r="3049" ht="14.25" hidden="1">
      <c r="AH3049" s="2">
        <f>+'廃棄物事業経費（歳入）'!B3049</f>
        <v>0</v>
      </c>
    </row>
    <row r="3050" ht="14.25" hidden="1">
      <c r="AH3050" s="2">
        <f>+'廃棄物事業経費（歳入）'!B3050</f>
        <v>0</v>
      </c>
    </row>
    <row r="3051" ht="14.25" hidden="1">
      <c r="AH3051" s="2">
        <f>+'廃棄物事業経費（歳入）'!B3051</f>
        <v>0</v>
      </c>
    </row>
    <row r="3052" ht="14.25" hidden="1">
      <c r="AH3052" s="2">
        <f>+'廃棄物事業経費（歳入）'!B3052</f>
        <v>0</v>
      </c>
    </row>
    <row r="3053" ht="14.25" hidden="1">
      <c r="AH3053" s="2">
        <f>+'廃棄物事業経費（歳入）'!B3053</f>
        <v>0</v>
      </c>
    </row>
    <row r="3054" ht="14.25" hidden="1">
      <c r="AH3054" s="2">
        <f>+'廃棄物事業経費（歳入）'!B3054</f>
        <v>0</v>
      </c>
    </row>
    <row r="3055" ht="14.25" hidden="1">
      <c r="AH3055" s="2">
        <f>+'廃棄物事業経費（歳入）'!B3055</f>
        <v>0</v>
      </c>
    </row>
    <row r="3056" ht="14.25" hidden="1">
      <c r="AH3056" s="2">
        <f>+'廃棄物事業経費（歳入）'!B3056</f>
        <v>0</v>
      </c>
    </row>
    <row r="3057" ht="14.25" hidden="1">
      <c r="AH3057" s="2">
        <f>+'廃棄物事業経費（歳入）'!B3057</f>
        <v>0</v>
      </c>
    </row>
    <row r="3058" ht="14.25" hidden="1">
      <c r="AH3058" s="2">
        <f>+'廃棄物事業経費（歳入）'!B3058</f>
        <v>0</v>
      </c>
    </row>
    <row r="3059" ht="14.25" hidden="1">
      <c r="AH3059" s="2">
        <f>+'廃棄物事業経費（歳入）'!B3059</f>
        <v>0</v>
      </c>
    </row>
    <row r="3060" ht="14.25" hidden="1">
      <c r="AH3060" s="2">
        <f>+'廃棄物事業経費（歳入）'!B3060</f>
        <v>0</v>
      </c>
    </row>
    <row r="3061" ht="14.25" hidden="1">
      <c r="AH3061" s="2">
        <f>+'廃棄物事業経費（歳入）'!B3061</f>
        <v>0</v>
      </c>
    </row>
    <row r="3062" ht="14.25" hidden="1">
      <c r="AH3062" s="2">
        <f>+'廃棄物事業経費（歳入）'!B3062</f>
        <v>0</v>
      </c>
    </row>
    <row r="3063" ht="14.25" hidden="1">
      <c r="AH3063" s="2">
        <f>+'廃棄物事業経費（歳入）'!B3063</f>
        <v>0</v>
      </c>
    </row>
    <row r="3064" ht="14.25" hidden="1">
      <c r="AH3064" s="2">
        <f>+'廃棄物事業経費（歳入）'!B3064</f>
        <v>0</v>
      </c>
    </row>
    <row r="3065" ht="14.25" hidden="1">
      <c r="AH3065" s="2">
        <f>+'廃棄物事業経費（歳入）'!B3065</f>
        <v>0</v>
      </c>
    </row>
    <row r="3066" ht="14.25" hidden="1">
      <c r="AH3066" s="2">
        <f>+'廃棄物事業経費（歳入）'!B3066</f>
        <v>0</v>
      </c>
    </row>
    <row r="3067" ht="14.25" hidden="1">
      <c r="AH3067" s="2">
        <f>+'廃棄物事業経費（歳入）'!B3067</f>
        <v>0</v>
      </c>
    </row>
    <row r="3068" ht="14.25" hidden="1">
      <c r="AH3068" s="2">
        <f>+'廃棄物事業経費（歳入）'!B3068</f>
        <v>0</v>
      </c>
    </row>
    <row r="3069" ht="14.25" hidden="1">
      <c r="AH3069" s="2">
        <f>+'廃棄物事業経費（歳入）'!B3069</f>
        <v>0</v>
      </c>
    </row>
    <row r="3070" ht="14.25" hidden="1">
      <c r="AH3070" s="2">
        <f>+'廃棄物事業経費（歳入）'!B3070</f>
        <v>0</v>
      </c>
    </row>
    <row r="3071" ht="14.25" hidden="1">
      <c r="AH3071" s="2">
        <f>+'廃棄物事業経費（歳入）'!B3071</f>
        <v>0</v>
      </c>
    </row>
    <row r="3072" ht="14.25" hidden="1">
      <c r="AH3072" s="2">
        <f>+'廃棄物事業経費（歳入）'!B3072</f>
        <v>0</v>
      </c>
    </row>
    <row r="3073" ht="14.25" hidden="1">
      <c r="AH3073" s="2">
        <f>+'廃棄物事業経費（歳入）'!B3073</f>
        <v>0</v>
      </c>
    </row>
    <row r="3074" ht="14.25" hidden="1">
      <c r="AH3074" s="2">
        <f>+'廃棄物事業経費（歳入）'!B3074</f>
        <v>0</v>
      </c>
    </row>
    <row r="3075" ht="14.25" hidden="1">
      <c r="AH3075" s="2">
        <f>+'廃棄物事業経費（歳入）'!B3075</f>
        <v>0</v>
      </c>
    </row>
    <row r="3076" ht="14.25" hidden="1">
      <c r="AH3076" s="2">
        <f>+'廃棄物事業経費（歳入）'!B3076</f>
        <v>0</v>
      </c>
    </row>
    <row r="3077" ht="14.25" hidden="1">
      <c r="AH3077" s="2">
        <f>+'廃棄物事業経費（歳入）'!B3077</f>
        <v>0</v>
      </c>
    </row>
    <row r="3078" ht="14.25" hidden="1">
      <c r="AH3078" s="2">
        <f>+'廃棄物事業経費（歳入）'!B3078</f>
        <v>0</v>
      </c>
    </row>
    <row r="3079" ht="14.25" hidden="1">
      <c r="AH3079" s="2">
        <f>+'廃棄物事業経費（歳入）'!B3079</f>
        <v>0</v>
      </c>
    </row>
    <row r="3080" ht="14.25" hidden="1">
      <c r="AH3080" s="2">
        <f>+'廃棄物事業経費（歳入）'!B3080</f>
        <v>0</v>
      </c>
    </row>
    <row r="3081" ht="14.25" hidden="1">
      <c r="AH3081" s="2">
        <f>+'廃棄物事業経費（歳入）'!B3081</f>
        <v>0</v>
      </c>
    </row>
    <row r="3082" ht="14.25" hidden="1">
      <c r="AH3082" s="2">
        <f>+'廃棄物事業経費（歳入）'!B3082</f>
        <v>0</v>
      </c>
    </row>
    <row r="3083" ht="14.25" hidden="1">
      <c r="AH3083" s="2">
        <f>+'廃棄物事業経費（歳入）'!B3083</f>
        <v>0</v>
      </c>
    </row>
    <row r="3084" ht="14.25" hidden="1">
      <c r="AH3084" s="2">
        <f>+'廃棄物事業経費（歳入）'!B3084</f>
        <v>0</v>
      </c>
    </row>
    <row r="3085" ht="14.25" hidden="1">
      <c r="AH3085" s="2">
        <f>+'廃棄物事業経費（歳入）'!B3085</f>
        <v>0</v>
      </c>
    </row>
    <row r="3086" ht="14.25" hidden="1">
      <c r="AH3086" s="2">
        <f>+'廃棄物事業経費（歳入）'!B3086</f>
        <v>0</v>
      </c>
    </row>
    <row r="3087" ht="14.25" hidden="1">
      <c r="AH3087" s="2">
        <f>+'廃棄物事業経費（歳入）'!B3087</f>
        <v>0</v>
      </c>
    </row>
    <row r="3088" ht="14.25" hidden="1">
      <c r="AH3088" s="2">
        <f>+'廃棄物事業経費（歳入）'!B3088</f>
        <v>0</v>
      </c>
    </row>
    <row r="3089" ht="14.25" hidden="1">
      <c r="AH3089" s="2">
        <f>+'廃棄物事業経費（歳入）'!B3089</f>
        <v>0</v>
      </c>
    </row>
    <row r="3090" ht="14.25" hidden="1">
      <c r="AH3090" s="2">
        <f>+'廃棄物事業経費（歳入）'!B3090</f>
        <v>0</v>
      </c>
    </row>
    <row r="3091" ht="14.25" hidden="1">
      <c r="AH3091" s="2">
        <f>+'廃棄物事業経費（歳入）'!B3091</f>
        <v>0</v>
      </c>
    </row>
    <row r="3092" ht="14.25" hidden="1">
      <c r="AH3092" s="2">
        <f>+'廃棄物事業経費（歳入）'!B3092</f>
        <v>0</v>
      </c>
    </row>
    <row r="3093" ht="14.25" hidden="1">
      <c r="AH3093" s="2">
        <f>+'廃棄物事業経費（歳入）'!B3093</f>
        <v>0</v>
      </c>
    </row>
    <row r="3094" ht="14.25" hidden="1">
      <c r="AH3094" s="2">
        <f>+'廃棄物事業経費（歳入）'!B3094</f>
        <v>0</v>
      </c>
    </row>
    <row r="3095" ht="14.25" hidden="1">
      <c r="AH3095" s="2">
        <f>+'廃棄物事業経費（歳入）'!B3095</f>
        <v>0</v>
      </c>
    </row>
    <row r="3096" ht="14.25" hidden="1">
      <c r="AH3096" s="2">
        <f>+'廃棄物事業経費（歳入）'!B3096</f>
        <v>0</v>
      </c>
    </row>
    <row r="3097" ht="14.25" hidden="1">
      <c r="AH3097" s="2">
        <f>+'廃棄物事業経費（歳入）'!B3097</f>
        <v>0</v>
      </c>
    </row>
    <row r="3098" ht="14.25" hidden="1">
      <c r="AH3098" s="2">
        <f>+'廃棄物事業経費（歳入）'!B3098</f>
        <v>0</v>
      </c>
    </row>
    <row r="3099" ht="14.25" hidden="1">
      <c r="AH3099" s="2">
        <f>+'廃棄物事業経費（歳入）'!B3099</f>
        <v>0</v>
      </c>
    </row>
    <row r="3100" ht="14.25" hidden="1">
      <c r="AH3100" s="2">
        <f>+'廃棄物事業経費（歳入）'!B3100</f>
        <v>0</v>
      </c>
    </row>
    <row r="3101" ht="14.25" hidden="1">
      <c r="AH3101" s="2">
        <f>+'廃棄物事業経費（歳入）'!B3101</f>
        <v>0</v>
      </c>
    </row>
    <row r="3102" ht="14.25" hidden="1">
      <c r="AH3102" s="2">
        <f>+'廃棄物事業経費（歳入）'!B3102</f>
        <v>0</v>
      </c>
    </row>
    <row r="3103" ht="14.25" hidden="1">
      <c r="AH3103" s="2">
        <f>+'廃棄物事業経費（歳入）'!B3103</f>
        <v>0</v>
      </c>
    </row>
    <row r="3104" ht="14.25" hidden="1">
      <c r="AH3104" s="2">
        <f>+'廃棄物事業経費（歳入）'!B3104</f>
        <v>0</v>
      </c>
    </row>
    <row r="3105" ht="14.25" hidden="1">
      <c r="AH3105" s="2">
        <f>+'廃棄物事業経費（歳入）'!B3105</f>
        <v>0</v>
      </c>
    </row>
    <row r="3106" ht="14.25" hidden="1">
      <c r="AH3106" s="2">
        <f>+'廃棄物事業経費（歳入）'!B3106</f>
        <v>0</v>
      </c>
    </row>
    <row r="3107" ht="14.25" hidden="1">
      <c r="AH3107" s="2">
        <f>+'廃棄物事業経費（歳入）'!B3107</f>
        <v>0</v>
      </c>
    </row>
    <row r="3108" ht="14.25" hidden="1">
      <c r="AH3108" s="2">
        <f>+'廃棄物事業経費（歳入）'!B3108</f>
        <v>0</v>
      </c>
    </row>
    <row r="3109" ht="14.25" hidden="1">
      <c r="AH3109" s="2">
        <f>+'廃棄物事業経費（歳入）'!B3109</f>
        <v>0</v>
      </c>
    </row>
    <row r="3110" ht="14.25" hidden="1">
      <c r="AH3110" s="2">
        <f>+'廃棄物事業経費（歳入）'!B3110</f>
        <v>0</v>
      </c>
    </row>
    <row r="3111" ht="14.25" hidden="1">
      <c r="AH3111" s="2">
        <f>+'廃棄物事業経費（歳入）'!B3111</f>
        <v>0</v>
      </c>
    </row>
    <row r="3112" ht="14.25" hidden="1">
      <c r="AH3112" s="2">
        <f>+'廃棄物事業経費（歳入）'!B3112</f>
        <v>0</v>
      </c>
    </row>
    <row r="3113" ht="14.25" hidden="1">
      <c r="AH3113" s="2">
        <f>+'廃棄物事業経費（歳入）'!B3113</f>
        <v>0</v>
      </c>
    </row>
    <row r="3114" ht="14.25" hidden="1">
      <c r="AH3114" s="2">
        <f>+'廃棄物事業経費（歳入）'!B3114</f>
        <v>0</v>
      </c>
    </row>
    <row r="3115" ht="14.25" hidden="1">
      <c r="AH3115" s="2">
        <f>+'廃棄物事業経費（歳入）'!B3115</f>
        <v>0</v>
      </c>
    </row>
    <row r="3116" ht="14.25" hidden="1">
      <c r="AH3116" s="2">
        <f>+'廃棄物事業経費（歳入）'!B3116</f>
        <v>0</v>
      </c>
    </row>
    <row r="3117" ht="14.25" hidden="1">
      <c r="AH3117" s="2">
        <f>+'廃棄物事業経費（歳入）'!B3117</f>
        <v>0</v>
      </c>
    </row>
    <row r="3118" ht="14.25" hidden="1">
      <c r="AH3118" s="2">
        <f>+'廃棄物事業経費（歳入）'!B3118</f>
        <v>0</v>
      </c>
    </row>
    <row r="3119" ht="14.25" hidden="1">
      <c r="AH3119" s="2">
        <f>+'廃棄物事業経費（歳入）'!B3119</f>
        <v>0</v>
      </c>
    </row>
    <row r="3120" ht="14.25" hidden="1">
      <c r="AH3120" s="2">
        <f>+'廃棄物事業経費（歳入）'!B3120</f>
        <v>0</v>
      </c>
    </row>
    <row r="3121" ht="14.25" hidden="1">
      <c r="AH3121" s="2">
        <f>+'廃棄物事業経費（歳入）'!B3121</f>
        <v>0</v>
      </c>
    </row>
    <row r="3122" ht="14.25" hidden="1">
      <c r="AH3122" s="2">
        <f>+'廃棄物事業経費（歳入）'!B3122</f>
        <v>0</v>
      </c>
    </row>
    <row r="3123" ht="14.25" hidden="1">
      <c r="AH3123" s="2">
        <f>+'廃棄物事業経費（歳入）'!B3123</f>
        <v>0</v>
      </c>
    </row>
    <row r="3124" ht="14.25" hidden="1">
      <c r="AH3124" s="2">
        <f>+'廃棄物事業経費（歳入）'!B3124</f>
        <v>0</v>
      </c>
    </row>
    <row r="3125" ht="14.25" hidden="1">
      <c r="AH3125" s="2">
        <f>+'廃棄物事業経費（歳入）'!B3125</f>
        <v>0</v>
      </c>
    </row>
    <row r="3126" ht="14.25" hidden="1">
      <c r="AH3126" s="2">
        <f>+'廃棄物事業経費（歳入）'!B3126</f>
        <v>0</v>
      </c>
    </row>
    <row r="3127" ht="14.25" hidden="1">
      <c r="AH3127" s="2">
        <f>+'廃棄物事業経費（歳入）'!B3127</f>
        <v>0</v>
      </c>
    </row>
    <row r="3128" ht="14.25" hidden="1">
      <c r="AH3128" s="2">
        <f>+'廃棄物事業経費（歳入）'!B3128</f>
        <v>0</v>
      </c>
    </row>
    <row r="3129" ht="14.25" hidden="1">
      <c r="AH3129" s="2">
        <f>+'廃棄物事業経費（歳入）'!B3129</f>
        <v>0</v>
      </c>
    </row>
    <row r="3130" ht="14.25" hidden="1">
      <c r="AH3130" s="2">
        <f>+'廃棄物事業経費（歳入）'!B3130</f>
        <v>0</v>
      </c>
    </row>
    <row r="3131" ht="14.25" hidden="1">
      <c r="AH3131" s="2">
        <f>+'廃棄物事業経費（歳入）'!B3131</f>
        <v>0</v>
      </c>
    </row>
    <row r="3132" ht="14.25" hidden="1">
      <c r="AH3132" s="2">
        <f>+'廃棄物事業経費（歳入）'!B3132</f>
        <v>0</v>
      </c>
    </row>
    <row r="3133" ht="14.25" hidden="1">
      <c r="AH3133" s="2">
        <f>+'廃棄物事業経費（歳入）'!B3133</f>
        <v>0</v>
      </c>
    </row>
    <row r="3134" ht="14.25" hidden="1">
      <c r="AH3134" s="2">
        <f>+'廃棄物事業経費（歳入）'!B3134</f>
        <v>0</v>
      </c>
    </row>
    <row r="3135" ht="14.25" hidden="1">
      <c r="AH3135" s="2">
        <f>+'廃棄物事業経費（歳入）'!B3135</f>
        <v>0</v>
      </c>
    </row>
    <row r="3136" ht="14.25" hidden="1">
      <c r="AH3136" s="2">
        <f>+'廃棄物事業経費（歳入）'!B3136</f>
        <v>0</v>
      </c>
    </row>
    <row r="3137" ht="14.25" hidden="1">
      <c r="AH3137" s="2">
        <f>+'廃棄物事業経費（歳入）'!B3137</f>
        <v>0</v>
      </c>
    </row>
    <row r="3138" ht="14.25" hidden="1">
      <c r="AH3138" s="2">
        <f>+'廃棄物事業経費（歳入）'!B3138</f>
        <v>0</v>
      </c>
    </row>
    <row r="3139" ht="14.25" hidden="1">
      <c r="AH3139" s="2">
        <f>+'廃棄物事業経費（歳入）'!B3139</f>
        <v>0</v>
      </c>
    </row>
    <row r="3140" ht="14.25" hidden="1">
      <c r="AH3140" s="2">
        <f>+'廃棄物事業経費（歳入）'!B3140</f>
        <v>0</v>
      </c>
    </row>
    <row r="3141" ht="14.25" hidden="1">
      <c r="AH3141" s="2">
        <f>+'廃棄物事業経費（歳入）'!B3141</f>
        <v>0</v>
      </c>
    </row>
    <row r="3142" ht="14.25" hidden="1">
      <c r="AH3142" s="2">
        <f>+'廃棄物事業経費（歳入）'!B3142</f>
        <v>0</v>
      </c>
    </row>
    <row r="3143" ht="14.25" hidden="1">
      <c r="AH3143" s="2">
        <f>+'廃棄物事業経費（歳入）'!B3143</f>
        <v>0</v>
      </c>
    </row>
    <row r="3144" ht="14.25" hidden="1">
      <c r="AH3144" s="2">
        <f>+'廃棄物事業経費（歳入）'!B3144</f>
        <v>0</v>
      </c>
    </row>
    <row r="3145" ht="14.25" hidden="1">
      <c r="AH3145" s="2">
        <f>+'廃棄物事業経費（歳入）'!B3145</f>
        <v>0</v>
      </c>
    </row>
    <row r="3146" ht="14.25" hidden="1">
      <c r="AH3146" s="2">
        <f>+'廃棄物事業経費（歳入）'!B3146</f>
        <v>0</v>
      </c>
    </row>
    <row r="3147" ht="14.25" hidden="1">
      <c r="AH3147" s="2">
        <f>+'廃棄物事業経費（歳入）'!B3147</f>
        <v>0</v>
      </c>
    </row>
    <row r="3148" ht="14.25" hidden="1">
      <c r="AH3148" s="2">
        <f>+'廃棄物事業経費（歳入）'!B3148</f>
        <v>0</v>
      </c>
    </row>
    <row r="3149" ht="14.25" hidden="1">
      <c r="AH3149" s="2">
        <f>+'廃棄物事業経費（歳入）'!B3149</f>
        <v>0</v>
      </c>
    </row>
    <row r="3150" ht="14.25" hidden="1">
      <c r="AH3150" s="2">
        <f>+'廃棄物事業経費（歳入）'!B3150</f>
        <v>0</v>
      </c>
    </row>
    <row r="3151" ht="14.25" hidden="1">
      <c r="AH3151" s="2">
        <f>+'廃棄物事業経費（歳入）'!B3151</f>
        <v>0</v>
      </c>
    </row>
    <row r="3152" ht="14.25" hidden="1">
      <c r="AH3152" s="2">
        <f>+'廃棄物事業経費（歳入）'!B3152</f>
        <v>0</v>
      </c>
    </row>
    <row r="3153" ht="14.25" hidden="1">
      <c r="AH3153" s="2">
        <f>+'廃棄物事業経費（歳入）'!B3153</f>
        <v>0</v>
      </c>
    </row>
    <row r="3154" ht="14.25" hidden="1">
      <c r="AH3154" s="2">
        <f>+'廃棄物事業経費（歳入）'!B3154</f>
        <v>0</v>
      </c>
    </row>
    <row r="3155" ht="14.25" hidden="1">
      <c r="AH3155" s="2">
        <f>+'廃棄物事業経費（歳入）'!B3155</f>
        <v>0</v>
      </c>
    </row>
    <row r="3156" ht="14.25" hidden="1">
      <c r="AH3156" s="2">
        <f>+'廃棄物事業経費（歳入）'!B3156</f>
        <v>0</v>
      </c>
    </row>
    <row r="3157" ht="14.25" hidden="1">
      <c r="AH3157" s="2">
        <f>+'廃棄物事業経費（歳入）'!B3157</f>
        <v>0</v>
      </c>
    </row>
    <row r="3158" ht="14.25" hidden="1">
      <c r="AH3158" s="2">
        <f>+'廃棄物事業経費（歳入）'!B3158</f>
        <v>0</v>
      </c>
    </row>
    <row r="3159" ht="14.25" hidden="1">
      <c r="AH3159" s="2">
        <f>+'廃棄物事業経費（歳入）'!B3159</f>
        <v>0</v>
      </c>
    </row>
    <row r="3160" ht="14.25" hidden="1">
      <c r="AH3160" s="2">
        <f>+'廃棄物事業経費（歳入）'!B3160</f>
        <v>0</v>
      </c>
    </row>
    <row r="3161" ht="14.25" hidden="1">
      <c r="AH3161" s="2">
        <f>+'廃棄物事業経費（歳入）'!B3161</f>
        <v>0</v>
      </c>
    </row>
    <row r="3162" ht="14.25" hidden="1">
      <c r="AH3162" s="2">
        <f>+'廃棄物事業経費（歳入）'!B3162</f>
        <v>0</v>
      </c>
    </row>
    <row r="3163" ht="14.25" hidden="1">
      <c r="AH3163" s="2">
        <f>+'廃棄物事業経費（歳入）'!B3163</f>
        <v>0</v>
      </c>
    </row>
    <row r="3164" ht="14.25" hidden="1">
      <c r="AH3164" s="2">
        <f>+'廃棄物事業経費（歳入）'!B3164</f>
        <v>0</v>
      </c>
    </row>
    <row r="3165" ht="14.25" hidden="1">
      <c r="AH3165" s="2">
        <f>+'廃棄物事業経費（歳入）'!B3165</f>
        <v>0</v>
      </c>
    </row>
    <row r="3166" ht="14.25" hidden="1">
      <c r="AH3166" s="2">
        <f>+'廃棄物事業経費（歳入）'!B3166</f>
        <v>0</v>
      </c>
    </row>
    <row r="3167" ht="14.25" hidden="1">
      <c r="AH3167" s="2">
        <f>+'廃棄物事業経費（歳入）'!B3167</f>
        <v>0</v>
      </c>
    </row>
    <row r="3168" ht="14.25" hidden="1">
      <c r="AH3168" s="2">
        <f>+'廃棄物事業経費（歳入）'!B3168</f>
        <v>0</v>
      </c>
    </row>
    <row r="3169" ht="14.25" hidden="1">
      <c r="AH3169" s="2">
        <f>+'廃棄物事業経費（歳入）'!B3169</f>
        <v>0</v>
      </c>
    </row>
    <row r="3170" ht="14.25" hidden="1">
      <c r="AH3170" s="2">
        <f>+'廃棄物事業経費（歳入）'!B3170</f>
        <v>0</v>
      </c>
    </row>
    <row r="3171" ht="14.25" hidden="1">
      <c r="AH3171" s="2">
        <f>+'廃棄物事業経費（歳入）'!B3171</f>
        <v>0</v>
      </c>
    </row>
    <row r="3172" ht="14.25" hidden="1">
      <c r="AH3172" s="2">
        <f>+'廃棄物事業経費（歳入）'!B3172</f>
        <v>0</v>
      </c>
    </row>
    <row r="3173" ht="14.25" hidden="1">
      <c r="AH3173" s="2">
        <f>+'廃棄物事業経費（歳入）'!B3173</f>
        <v>0</v>
      </c>
    </row>
    <row r="3174" ht="14.25" hidden="1">
      <c r="AH3174" s="2">
        <f>+'廃棄物事業経費（歳入）'!B3174</f>
        <v>0</v>
      </c>
    </row>
    <row r="3175" ht="14.25" hidden="1">
      <c r="AH3175" s="2">
        <f>+'廃棄物事業経費（歳入）'!B3175</f>
        <v>0</v>
      </c>
    </row>
    <row r="3176" ht="14.25" hidden="1">
      <c r="AH3176" s="2">
        <f>+'廃棄物事業経費（歳入）'!B3176</f>
        <v>0</v>
      </c>
    </row>
    <row r="3177" ht="14.25" hidden="1">
      <c r="AH3177" s="2">
        <f>+'廃棄物事業経費（歳入）'!B3177</f>
        <v>0</v>
      </c>
    </row>
    <row r="3178" ht="14.25" hidden="1">
      <c r="AH3178" s="2">
        <f>+'廃棄物事業経費（歳入）'!B3178</f>
        <v>0</v>
      </c>
    </row>
    <row r="3179" ht="14.25" hidden="1">
      <c r="AH3179" s="2">
        <f>+'廃棄物事業経費（歳入）'!B3179</f>
        <v>0</v>
      </c>
    </row>
    <row r="3180" ht="14.25" hidden="1">
      <c r="AH3180" s="2">
        <f>+'廃棄物事業経費（歳入）'!B3180</f>
        <v>0</v>
      </c>
    </row>
    <row r="3181" ht="14.25" hidden="1">
      <c r="AH3181" s="2">
        <f>+'廃棄物事業経費（歳入）'!B3181</f>
        <v>0</v>
      </c>
    </row>
    <row r="3182" ht="14.25" hidden="1">
      <c r="AH3182" s="2">
        <f>+'廃棄物事業経費（歳入）'!B3182</f>
        <v>0</v>
      </c>
    </row>
    <row r="3183" ht="14.25" hidden="1">
      <c r="AH3183" s="2">
        <f>+'廃棄物事業経費（歳入）'!B3183</f>
        <v>0</v>
      </c>
    </row>
    <row r="3184" ht="14.25" hidden="1">
      <c r="AH3184" s="2">
        <f>+'廃棄物事業経費（歳入）'!B3184</f>
        <v>0</v>
      </c>
    </row>
    <row r="3185" ht="14.25" hidden="1">
      <c r="AH3185" s="2">
        <f>+'廃棄物事業経費（歳入）'!B3185</f>
        <v>0</v>
      </c>
    </row>
    <row r="3186" ht="14.25" hidden="1">
      <c r="AH3186" s="2">
        <f>+'廃棄物事業経費（歳入）'!B3186</f>
        <v>0</v>
      </c>
    </row>
    <row r="3187" ht="14.25" hidden="1">
      <c r="AH3187" s="2">
        <f>+'廃棄物事業経費（歳入）'!B3187</f>
        <v>0</v>
      </c>
    </row>
    <row r="3188" ht="14.25" hidden="1">
      <c r="AH3188" s="2">
        <f>+'廃棄物事業経費（歳入）'!B3188</f>
        <v>0</v>
      </c>
    </row>
    <row r="3189" ht="14.25" hidden="1">
      <c r="AH3189" s="2">
        <f>+'廃棄物事業経費（歳入）'!B3189</f>
        <v>0</v>
      </c>
    </row>
    <row r="3190" ht="14.25" hidden="1">
      <c r="AH3190" s="2">
        <f>+'廃棄物事業経費（歳入）'!B3190</f>
        <v>0</v>
      </c>
    </row>
    <row r="3191" ht="14.25" hidden="1">
      <c r="AH3191" s="2">
        <f>+'廃棄物事業経費（歳入）'!B3191</f>
        <v>0</v>
      </c>
    </row>
    <row r="3192" ht="14.25" hidden="1">
      <c r="AH3192" s="2">
        <f>+'廃棄物事業経費（歳入）'!B3192</f>
        <v>0</v>
      </c>
    </row>
    <row r="3193" ht="14.25" hidden="1">
      <c r="AH3193" s="2">
        <f>+'廃棄物事業経費（歳入）'!B3193</f>
        <v>0</v>
      </c>
    </row>
    <row r="3194" ht="14.25" hidden="1">
      <c r="AH3194" s="2">
        <f>+'廃棄物事業経費（歳入）'!B3194</f>
        <v>0</v>
      </c>
    </row>
    <row r="3195" ht="14.25" hidden="1">
      <c r="AH3195" s="2">
        <f>+'廃棄物事業経費（歳入）'!B3195</f>
        <v>0</v>
      </c>
    </row>
    <row r="3196" ht="14.25" hidden="1">
      <c r="AH3196" s="2">
        <f>+'廃棄物事業経費（歳入）'!B3196</f>
        <v>0</v>
      </c>
    </row>
    <row r="3197" ht="14.25" hidden="1">
      <c r="AH3197" s="2">
        <f>+'廃棄物事業経費（歳入）'!B3197</f>
        <v>0</v>
      </c>
    </row>
    <row r="3198" ht="14.25" hidden="1">
      <c r="AH3198" s="2">
        <f>+'廃棄物事業経費（歳入）'!B3198</f>
        <v>0</v>
      </c>
    </row>
    <row r="3199" ht="14.25" hidden="1">
      <c r="AH3199" s="2">
        <f>+'廃棄物事業経費（歳入）'!B3199</f>
        <v>0</v>
      </c>
    </row>
    <row r="3200" ht="14.25" hidden="1">
      <c r="AH3200" s="2">
        <f>+'廃棄物事業経費（歳入）'!B3200</f>
        <v>0</v>
      </c>
    </row>
    <row r="3201" ht="14.25" hidden="1">
      <c r="AH3201" s="2">
        <f>+'廃棄物事業経費（歳入）'!B3201</f>
        <v>0</v>
      </c>
    </row>
    <row r="3202" ht="14.25" hidden="1">
      <c r="AH3202" s="2">
        <f>+'廃棄物事業経費（歳入）'!B3202</f>
        <v>0</v>
      </c>
    </row>
    <row r="3203" ht="14.25" hidden="1">
      <c r="AH3203" s="2">
        <f>+'廃棄物事業経費（歳入）'!B3203</f>
        <v>0</v>
      </c>
    </row>
    <row r="3204" ht="14.25" hidden="1">
      <c r="AH3204" s="2">
        <f>+'廃棄物事業経費（歳入）'!B3204</f>
        <v>0</v>
      </c>
    </row>
    <row r="3205" ht="14.25" hidden="1">
      <c r="AH3205" s="2">
        <f>+'廃棄物事業経費（歳入）'!B3205</f>
        <v>0</v>
      </c>
    </row>
    <row r="3206" ht="14.25" hidden="1">
      <c r="AH3206" s="2">
        <f>+'廃棄物事業経費（歳入）'!B3206</f>
        <v>0</v>
      </c>
    </row>
    <row r="3207" ht="14.25" hidden="1">
      <c r="AH3207" s="2">
        <f>+'廃棄物事業経費（歳入）'!B3207</f>
        <v>0</v>
      </c>
    </row>
    <row r="3208" ht="14.25" hidden="1">
      <c r="AH3208" s="2">
        <f>+'廃棄物事業経費（歳入）'!B3208</f>
        <v>0</v>
      </c>
    </row>
    <row r="3209" ht="14.25" hidden="1">
      <c r="AH3209" s="2">
        <f>+'廃棄物事業経費（歳入）'!B3209</f>
        <v>0</v>
      </c>
    </row>
    <row r="3210" ht="14.25" hidden="1">
      <c r="AH3210" s="2">
        <f>+'廃棄物事業経費（歳入）'!B3210</f>
        <v>0</v>
      </c>
    </row>
    <row r="3211" ht="14.25" hidden="1">
      <c r="AH3211" s="2">
        <f>+'廃棄物事業経費（歳入）'!B3211</f>
        <v>0</v>
      </c>
    </row>
    <row r="3212" ht="14.25" hidden="1">
      <c r="AH3212" s="2">
        <f>+'廃棄物事業経費（歳入）'!B3212</f>
        <v>0</v>
      </c>
    </row>
    <row r="3213" ht="14.25" hidden="1">
      <c r="AH3213" s="2">
        <f>+'廃棄物事業経費（歳入）'!B3213</f>
        <v>0</v>
      </c>
    </row>
    <row r="3214" ht="14.25" hidden="1">
      <c r="AH3214" s="2">
        <f>+'廃棄物事業経費（歳入）'!B3214</f>
        <v>0</v>
      </c>
    </row>
    <row r="3215" ht="14.25" hidden="1">
      <c r="AH3215" s="2">
        <f>+'廃棄物事業経費（歳入）'!B3215</f>
        <v>0</v>
      </c>
    </row>
    <row r="3216" ht="14.25" hidden="1">
      <c r="AH3216" s="2">
        <f>+'廃棄物事業経費（歳入）'!B3216</f>
        <v>0</v>
      </c>
    </row>
    <row r="3217" ht="14.25" hidden="1">
      <c r="AH3217" s="2">
        <f>+'廃棄物事業経費（歳入）'!B3217</f>
        <v>0</v>
      </c>
    </row>
    <row r="3218" ht="14.25" hidden="1">
      <c r="AH3218" s="2">
        <f>+'廃棄物事業経費（歳入）'!B3218</f>
        <v>0</v>
      </c>
    </row>
    <row r="3219" ht="14.25" hidden="1">
      <c r="AH3219" s="2">
        <f>+'廃棄物事業経費（歳入）'!B3219</f>
        <v>0</v>
      </c>
    </row>
    <row r="3220" ht="14.25" hidden="1">
      <c r="AH3220" s="2">
        <f>+'廃棄物事業経費（歳入）'!B3220</f>
        <v>0</v>
      </c>
    </row>
    <row r="3221" ht="14.25" hidden="1">
      <c r="AH3221" s="2">
        <f>+'廃棄物事業経費（歳入）'!B3221</f>
        <v>0</v>
      </c>
    </row>
    <row r="3222" ht="14.25" hidden="1">
      <c r="AH3222" s="2">
        <f>+'廃棄物事業経費（歳入）'!B3222</f>
        <v>0</v>
      </c>
    </row>
    <row r="3223" ht="14.25" hidden="1">
      <c r="AH3223" s="2">
        <f>+'廃棄物事業経費（歳入）'!B3223</f>
        <v>0</v>
      </c>
    </row>
    <row r="3224" ht="14.25" hidden="1">
      <c r="AH3224" s="2">
        <f>+'廃棄物事業経費（歳入）'!B3224</f>
        <v>0</v>
      </c>
    </row>
    <row r="3225" ht="14.25" hidden="1">
      <c r="AH3225" s="2">
        <f>+'廃棄物事業経費（歳入）'!B3225</f>
        <v>0</v>
      </c>
    </row>
    <row r="3226" ht="14.25" hidden="1">
      <c r="AH3226" s="2">
        <f>+'廃棄物事業経費（歳入）'!B3226</f>
        <v>0</v>
      </c>
    </row>
    <row r="3227" ht="14.25" hidden="1">
      <c r="AH3227" s="2">
        <f>+'廃棄物事業経費（歳入）'!B3227</f>
        <v>0</v>
      </c>
    </row>
    <row r="3228" ht="14.25" hidden="1">
      <c r="AH3228" s="2">
        <f>+'廃棄物事業経費（歳入）'!B3228</f>
        <v>0</v>
      </c>
    </row>
    <row r="3229" ht="14.25" hidden="1">
      <c r="AH3229" s="2">
        <f>+'廃棄物事業経費（歳入）'!B3229</f>
        <v>0</v>
      </c>
    </row>
    <row r="3230" ht="14.25" hidden="1">
      <c r="AH3230" s="2">
        <f>+'廃棄物事業経費（歳入）'!B3230</f>
        <v>0</v>
      </c>
    </row>
    <row r="3231" ht="14.25" hidden="1">
      <c r="AH3231" s="2">
        <f>+'廃棄物事業経費（歳入）'!B3231</f>
        <v>0</v>
      </c>
    </row>
    <row r="3232" ht="14.25" hidden="1">
      <c r="AH3232" s="2">
        <f>+'廃棄物事業経費（歳入）'!B3232</f>
        <v>0</v>
      </c>
    </row>
    <row r="3233" ht="14.25" hidden="1">
      <c r="AH3233" s="2">
        <f>+'廃棄物事業経費（歳入）'!B3233</f>
        <v>0</v>
      </c>
    </row>
    <row r="3234" ht="14.25" hidden="1">
      <c r="AH3234" s="2">
        <f>+'廃棄物事業経費（歳入）'!B3234</f>
        <v>0</v>
      </c>
    </row>
    <row r="3235" ht="14.25" hidden="1">
      <c r="AH3235" s="2">
        <f>+'廃棄物事業経費（歳入）'!B3235</f>
        <v>0</v>
      </c>
    </row>
    <row r="3236" ht="14.25" hidden="1">
      <c r="AH3236" s="2">
        <f>+'廃棄物事業経費（歳入）'!B3236</f>
        <v>0</v>
      </c>
    </row>
    <row r="3237" ht="14.25" hidden="1">
      <c r="AH3237" s="2">
        <f>+'廃棄物事業経費（歳入）'!B3237</f>
        <v>0</v>
      </c>
    </row>
    <row r="3238" ht="14.25" hidden="1">
      <c r="AH3238" s="2">
        <f>+'廃棄物事業経費（歳入）'!B3238</f>
        <v>0</v>
      </c>
    </row>
    <row r="3239" ht="14.25" hidden="1">
      <c r="AH3239" s="2">
        <f>+'廃棄物事業経費（歳入）'!B3239</f>
        <v>0</v>
      </c>
    </row>
    <row r="3240" ht="14.25" hidden="1">
      <c r="AH3240" s="2">
        <f>+'廃棄物事業経費（歳入）'!B3240</f>
        <v>0</v>
      </c>
    </row>
    <row r="3241" ht="14.25" hidden="1">
      <c r="AH3241" s="2">
        <f>+'廃棄物事業経費（歳入）'!B3241</f>
        <v>0</v>
      </c>
    </row>
    <row r="3242" ht="14.25" hidden="1">
      <c r="AH3242" s="2">
        <f>+'廃棄物事業経費（歳入）'!B3242</f>
        <v>0</v>
      </c>
    </row>
    <row r="3243" ht="14.25" hidden="1">
      <c r="AH3243" s="2">
        <f>+'廃棄物事業経費（歳入）'!B3243</f>
        <v>0</v>
      </c>
    </row>
    <row r="3244" ht="14.25" hidden="1">
      <c r="AH3244" s="2">
        <f>+'廃棄物事業経費（歳入）'!B3244</f>
        <v>0</v>
      </c>
    </row>
    <row r="3245" ht="14.25" hidden="1">
      <c r="AH3245" s="2">
        <f>+'廃棄物事業経費（歳入）'!B3245</f>
        <v>0</v>
      </c>
    </row>
    <row r="3246" ht="14.25" hidden="1">
      <c r="AH3246" s="2">
        <f>+'廃棄物事業経費（歳入）'!B3246</f>
        <v>0</v>
      </c>
    </row>
    <row r="3247" ht="14.25" hidden="1">
      <c r="AH3247" s="2">
        <f>+'廃棄物事業経費（歳入）'!B3247</f>
        <v>0</v>
      </c>
    </row>
    <row r="3248" ht="14.25" hidden="1">
      <c r="AH3248" s="2">
        <f>+'廃棄物事業経費（歳入）'!B3248</f>
        <v>0</v>
      </c>
    </row>
    <row r="3249" ht="14.25" hidden="1">
      <c r="AH3249" s="2">
        <f>+'廃棄物事業経費（歳入）'!B3249</f>
        <v>0</v>
      </c>
    </row>
    <row r="3250" ht="14.25" hidden="1">
      <c r="AH3250" s="2">
        <f>+'廃棄物事業経費（歳入）'!B3250</f>
        <v>0</v>
      </c>
    </row>
    <row r="3251" ht="14.25" hidden="1">
      <c r="AH3251" s="2">
        <f>+'廃棄物事業経費（歳入）'!B3251</f>
        <v>0</v>
      </c>
    </row>
    <row r="3252" ht="14.25" hidden="1">
      <c r="AH3252" s="2">
        <f>+'廃棄物事業経費（歳入）'!B3252</f>
        <v>0</v>
      </c>
    </row>
    <row r="3253" ht="14.25" hidden="1">
      <c r="AH3253" s="2">
        <f>+'廃棄物事業経費（歳入）'!B3253</f>
        <v>0</v>
      </c>
    </row>
    <row r="3254" ht="14.25" hidden="1">
      <c r="AH3254" s="2">
        <f>+'廃棄物事業経費（歳入）'!B3254</f>
        <v>0</v>
      </c>
    </row>
    <row r="3255" ht="14.25" hidden="1">
      <c r="AH3255" s="2">
        <f>+'廃棄物事業経費（歳入）'!B3255</f>
        <v>0</v>
      </c>
    </row>
    <row r="3256" ht="14.25" hidden="1">
      <c r="AH3256" s="2">
        <f>+'廃棄物事業経費（歳入）'!B3256</f>
        <v>0</v>
      </c>
    </row>
    <row r="3257" ht="14.25" hidden="1">
      <c r="AH3257" s="2">
        <f>+'廃棄物事業経費（歳入）'!B3257</f>
        <v>0</v>
      </c>
    </row>
    <row r="3258" ht="14.25" hidden="1">
      <c r="AH3258" s="2">
        <f>+'廃棄物事業経費（歳入）'!B3258</f>
        <v>0</v>
      </c>
    </row>
    <row r="3259" ht="14.25" hidden="1">
      <c r="AH3259" s="2">
        <f>+'廃棄物事業経費（歳入）'!B3259</f>
        <v>0</v>
      </c>
    </row>
    <row r="3260" ht="14.25" hidden="1">
      <c r="AH3260" s="2">
        <f>+'廃棄物事業経費（歳入）'!B3260</f>
        <v>0</v>
      </c>
    </row>
    <row r="3261" ht="14.25" hidden="1">
      <c r="AH3261" s="2">
        <f>+'廃棄物事業経費（歳入）'!B3261</f>
        <v>0</v>
      </c>
    </row>
    <row r="3262" ht="14.25" hidden="1">
      <c r="AH3262" s="2">
        <f>+'廃棄物事業経費（歳入）'!B3262</f>
        <v>0</v>
      </c>
    </row>
    <row r="3263" ht="14.25" hidden="1">
      <c r="AH3263" s="2">
        <f>+'廃棄物事業経費（歳入）'!B3263</f>
        <v>0</v>
      </c>
    </row>
    <row r="3264" ht="14.25" hidden="1">
      <c r="AH3264" s="2">
        <f>+'廃棄物事業経費（歳入）'!B3264</f>
        <v>0</v>
      </c>
    </row>
    <row r="3265" ht="14.25" hidden="1">
      <c r="AH3265" s="2">
        <f>+'廃棄物事業経費（歳入）'!B3265</f>
        <v>0</v>
      </c>
    </row>
    <row r="3266" ht="14.25" hidden="1">
      <c r="AH3266" s="2">
        <f>+'廃棄物事業経費（歳入）'!B3266</f>
        <v>0</v>
      </c>
    </row>
    <row r="3267" ht="14.25" hidden="1">
      <c r="AH3267" s="2">
        <f>+'廃棄物事業経費（歳入）'!B3267</f>
        <v>0</v>
      </c>
    </row>
    <row r="3268" ht="14.25" hidden="1">
      <c r="AH3268" s="2">
        <f>+'廃棄物事業経費（歳入）'!B3268</f>
        <v>0</v>
      </c>
    </row>
    <row r="3269" ht="14.25" hidden="1">
      <c r="AH3269" s="2">
        <f>+'廃棄物事業経費（歳入）'!B3269</f>
        <v>0</v>
      </c>
    </row>
    <row r="3270" ht="14.25" hidden="1">
      <c r="AH3270" s="2">
        <f>+'廃棄物事業経費（歳入）'!B3270</f>
        <v>0</v>
      </c>
    </row>
    <row r="3271" ht="14.25" hidden="1">
      <c r="AH3271" s="2">
        <f>+'廃棄物事業経費（歳入）'!B3271</f>
        <v>0</v>
      </c>
    </row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2012-09-05T02:59:42Z</cp:lastPrinted>
  <dcterms:created xsi:type="dcterms:W3CDTF">2008-01-24T06:28:57Z</dcterms:created>
  <dcterms:modified xsi:type="dcterms:W3CDTF">2013-10-25T00:43:08Z</dcterms:modified>
  <cp:category/>
  <cp:version/>
  <cp:contentType/>
  <cp:contentStatus/>
</cp:coreProperties>
</file>