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<sst xmlns="http://schemas.openxmlformats.org/spreadsheetml/2006/main" count="2475" uniqueCount="164">
  <si>
    <t>和歌山県</t>
  </si>
  <si>
    <t>30000</t>
  </si>
  <si>
    <t>和歌山県</t>
  </si>
  <si>
    <t>30201</t>
  </si>
  <si>
    <t>30201</t>
  </si>
  <si>
    <t>和歌山市</t>
  </si>
  <si>
    <t>和歌山市</t>
  </si>
  <si>
    <t>30206</t>
  </si>
  <si>
    <t>30206</t>
  </si>
  <si>
    <t>田辺市</t>
  </si>
  <si>
    <t>田辺市</t>
  </si>
  <si>
    <t>30207</t>
  </si>
  <si>
    <t>30207</t>
  </si>
  <si>
    <t>新宮市</t>
  </si>
  <si>
    <t>新宮市</t>
  </si>
  <si>
    <t>30304</t>
  </si>
  <si>
    <t>30304</t>
  </si>
  <si>
    <t>紀美野町</t>
  </si>
  <si>
    <t>紀美野町</t>
  </si>
  <si>
    <t>30391</t>
  </si>
  <si>
    <t>30391</t>
  </si>
  <si>
    <t>みなべ町</t>
  </si>
  <si>
    <t>みなべ町</t>
  </si>
  <si>
    <t>30392</t>
  </si>
  <si>
    <t>30392</t>
  </si>
  <si>
    <t>日高川町</t>
  </si>
  <si>
    <t>日高川町</t>
  </si>
  <si>
    <t>30401</t>
  </si>
  <si>
    <t>30401</t>
  </si>
  <si>
    <t>白浜町</t>
  </si>
  <si>
    <t>白浜町</t>
  </si>
  <si>
    <t>30421</t>
  </si>
  <si>
    <t>30421</t>
  </si>
  <si>
    <t>那智勝浦町</t>
  </si>
  <si>
    <t>那智勝浦町</t>
  </si>
  <si>
    <t>30424</t>
  </si>
  <si>
    <t>30424</t>
  </si>
  <si>
    <t>古座川町</t>
  </si>
  <si>
    <t>古座川町</t>
  </si>
  <si>
    <t>30427</t>
  </si>
  <si>
    <t>30427</t>
  </si>
  <si>
    <t>北山村</t>
  </si>
  <si>
    <t>北山村</t>
  </si>
  <si>
    <t>30428</t>
  </si>
  <si>
    <t>30428</t>
  </si>
  <si>
    <t>串本町</t>
  </si>
  <si>
    <t>串本町</t>
  </si>
  <si>
    <t>和歌山県</t>
  </si>
  <si>
    <t>30000</t>
  </si>
  <si>
    <t>30201</t>
  </si>
  <si>
    <t>和歌山市</t>
  </si>
  <si>
    <t>30206</t>
  </si>
  <si>
    <t>田辺市</t>
  </si>
  <si>
    <t>30207</t>
  </si>
  <si>
    <t>新宮市</t>
  </si>
  <si>
    <t>30304</t>
  </si>
  <si>
    <t>紀美野町</t>
  </si>
  <si>
    <t>30391</t>
  </si>
  <si>
    <t>みなべ町</t>
  </si>
  <si>
    <t>30392</t>
  </si>
  <si>
    <t>日高川町</t>
  </si>
  <si>
    <t>30401</t>
  </si>
  <si>
    <t>白浜町</t>
  </si>
  <si>
    <t>30421</t>
  </si>
  <si>
    <t>那智勝浦町</t>
  </si>
  <si>
    <t>30424</t>
  </si>
  <si>
    <t>古座川町</t>
  </si>
  <si>
    <t>30427</t>
  </si>
  <si>
    <t>北山村</t>
  </si>
  <si>
    <t>30428</t>
  </si>
  <si>
    <t>串本町</t>
  </si>
  <si>
    <t>30000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</si>
  <si>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</si>
  <si>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</si>
  <si>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</si>
  <si>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</si>
  <si>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</si>
  <si>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</si>
  <si>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</si>
  <si>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</si>
  <si>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</si>
  <si>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</si>
  <si>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</si>
  <si>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</si>
  <si>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</si>
  <si>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</si>
  <si>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</si>
  <si>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</si>
  <si>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</si>
  <si>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</si>
  <si>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</si>
  <si>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</si>
  <si>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</si>
  <si>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</si>
  <si>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</si>
  <si>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</si>
  <si>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</si>
  <si>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</si>
  <si>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</si>
  <si>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</si>
  <si>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</si>
  <si>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</si>
  <si>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</si>
  <si>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</si>
  <si>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</si>
  <si>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</si>
  <si>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</si>
  <si>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</si>
  <si>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</si>
  <si>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</si>
  <si>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</si>
  <si>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</si>
  <si>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</si>
  <si>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</si>
  <si>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</si>
  <si>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</si>
  <si>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</si>
  <si>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</si>
  <si>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</si>
  <si>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</si>
  <si>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</si>
  <si>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</si>
  <si>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</si>
  <si>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</si>
  <si>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</si>
  <si>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</si>
  <si>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</si>
  <si>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</si>
  <si>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</si>
  <si>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</si>
  <si>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</si>
  <si>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</si>
  <si>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</si>
  <si>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</si>
  <si>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</si>
  <si>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</si>
  <si>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</si>
  <si>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</si>
  <si>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</si>
  <si>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</si>
  <si>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</si>
  <si>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</si>
  <si>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</si>
  <si>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</si>
  <si>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</si>
  <si>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</si>
  <si>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</si>
  <si>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</si>
  <si>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</si>
  <si>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</si>
  <si>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</si>
  <si>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</si>
  <si>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</si>
  <si>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</si>
  <si>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</si>
  <si>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</si>
  <si>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</si>
  <si>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</si>
  <si>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</si>
  <si>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</si>
  <si>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</si>
  <si>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</si>
  <si>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-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</si>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</sst>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142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G7">SUM(D8:D18)</f>
        <v>59000</v>
      </c>
      <c r="E7" s="30">
        <f t="shared" si="0"/>
        <v>11467</v>
      </c>
      <c r="F7" s="30">
        <f t="shared" si="0"/>
        <v>1285</v>
      </c>
      <c r="G7" s="30">
        <f t="shared" si="0"/>
        <v>12488</v>
      </c>
      <c r="H7" s="30">
        <f t="shared" si="0"/>
        <v>796</v>
      </c>
      <c r="I7" s="30">
        <f t="shared" si="0"/>
        <v>54</v>
      </c>
      <c r="J7" s="30">
        <f t="shared" si="0"/>
        <v>0</v>
      </c>
      <c r="K7" s="30">
        <f t="shared" si="0"/>
        <v>1</v>
      </c>
      <c r="L7" s="30">
        <f t="shared" si="0"/>
        <v>29112</v>
      </c>
      <c r="M7" s="30">
        <f t="shared" si="0"/>
        <v>1755</v>
      </c>
      <c r="N7" s="30">
        <f t="shared" si="0"/>
        <v>592</v>
      </c>
      <c r="O7" s="30">
        <f t="shared" si="0"/>
        <v>523</v>
      </c>
      <c r="P7" s="30">
        <f t="shared" si="0"/>
        <v>272</v>
      </c>
      <c r="Q7" s="30">
        <f t="shared" si="0"/>
        <v>49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85</v>
      </c>
      <c r="X7" s="30">
        <f t="shared" si="0"/>
        <v>0</v>
      </c>
      <c r="Y7" s="30">
        <f t="shared" si="0"/>
        <v>21</v>
      </c>
      <c r="Z7" s="30">
        <f t="shared" si="0"/>
        <v>271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140</v>
      </c>
      <c r="AF7" s="30">
        <f t="shared" si="0"/>
        <v>0</v>
      </c>
      <c r="AG7" s="30">
        <f t="shared" si="0"/>
        <v>88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SUM(E8:AG8)</f>
        <v>88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88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6420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712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387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1541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16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3729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35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20554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299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4152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16103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52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52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160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54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7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58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41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  <row r="13" spans="1:33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8141</v>
      </c>
      <c r="E13" s="20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4711</v>
      </c>
      <c r="F13" s="20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20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1048</v>
      </c>
      <c r="H13" s="20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55</v>
      </c>
      <c r="I13" s="20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52</v>
      </c>
      <c r="J13" s="20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20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20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72</v>
      </c>
      <c r="M13" s="20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971</v>
      </c>
      <c r="N13" s="20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500</v>
      </c>
      <c r="O13" s="20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504</v>
      </c>
      <c r="P13" s="20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20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35</v>
      </c>
      <c r="R13" s="20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20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20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20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20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20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47</v>
      </c>
      <c r="X13" s="20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20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19</v>
      </c>
      <c r="Z13" s="20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30</v>
      </c>
      <c r="AA13" s="20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20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20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20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20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97</v>
      </c>
      <c r="AF13" s="20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20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</row>
    <row r="14" spans="1:33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508</v>
      </c>
      <c r="E14" s="20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157</v>
      </c>
      <c r="F14" s="20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17</v>
      </c>
      <c r="G14" s="20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20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44</v>
      </c>
      <c r="I14" s="20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20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20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1</v>
      </c>
      <c r="L14" s="20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20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20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20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20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270</v>
      </c>
      <c r="Q14" s="20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9</v>
      </c>
      <c r="R14" s="20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1</v>
      </c>
      <c r="S14" s="20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20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20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20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20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2</v>
      </c>
      <c r="X14" s="20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20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2</v>
      </c>
      <c r="Z14" s="20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5</v>
      </c>
      <c r="AA14" s="20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20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20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20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20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20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20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</row>
    <row r="15" spans="1:33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19905</v>
      </c>
      <c r="E15" s="20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5501</v>
      </c>
      <c r="F15" s="20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874</v>
      </c>
      <c r="G15" s="20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5743</v>
      </c>
      <c r="H15" s="20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655</v>
      </c>
      <c r="I15" s="20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20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20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20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6540</v>
      </c>
      <c r="M15" s="20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364</v>
      </c>
      <c r="N15" s="20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20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20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20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20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20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20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20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20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20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20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20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20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228</v>
      </c>
      <c r="AA15" s="20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20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20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20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20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20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20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</row>
    <row r="16" spans="1:33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2884</v>
      </c>
      <c r="E16" s="20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27</v>
      </c>
      <c r="F16" s="20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20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4</v>
      </c>
      <c r="H16" s="20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26</v>
      </c>
      <c r="I16" s="20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2</v>
      </c>
      <c r="J16" s="20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20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20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2616</v>
      </c>
      <c r="M16" s="20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200</v>
      </c>
      <c r="N16" s="20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2</v>
      </c>
      <c r="O16" s="20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2</v>
      </c>
      <c r="P16" s="20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2</v>
      </c>
      <c r="Q16" s="20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20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20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20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20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20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20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1</v>
      </c>
      <c r="X16" s="20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20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20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1</v>
      </c>
      <c r="AA16" s="20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20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20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20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20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1</v>
      </c>
      <c r="AF16" s="20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20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</row>
    <row r="17" spans="1:33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68</v>
      </c>
      <c r="E17" s="20">
        <f>'ごみ搬入量内訳(直接資源化)'!E17+'ごみ搬入量内訳(焼却)'!E17+'ごみ搬入量内訳(粗大)'!E17+'ごみ搬入量内訳(堆肥化)'!E17+'ごみ搬入量内訳(飼料化)'!E17+'ごみ搬入量内訳(メタン化)'!E17+'ごみ搬入量内訳(燃料化)'!E17+'ごみ搬入量内訳(セメント)'!E17+'ごみ搬入量内訳(資源化等)'!E17+'ごみ搬入量内訳(その他)'!E17+'ごみ搬入量内訳(直接埋立)'!E17+'ごみ搬入量内訳(海洋投入)'!E17</f>
        <v>6</v>
      </c>
      <c r="F17" s="20">
        <f>'ごみ搬入量内訳(直接資源化)'!F17+'ごみ搬入量内訳(焼却)'!F17+'ごみ搬入量内訳(粗大)'!F17+'ごみ搬入量内訳(堆肥化)'!F17+'ごみ搬入量内訳(飼料化)'!F17+'ごみ搬入量内訳(メタン化)'!F17+'ごみ搬入量内訳(燃料化)'!F17+'ごみ搬入量内訳(セメント)'!F17+'ごみ搬入量内訳(資源化等)'!F17+'ごみ搬入量内訳(その他)'!F17+'ごみ搬入量内訳(直接埋立)'!F17+'ごみ搬入量内訳(海洋投入)'!F17</f>
        <v>0</v>
      </c>
      <c r="G17" s="20">
        <f>'ごみ搬入量内訳(直接資源化)'!G17+'ごみ搬入量内訳(焼却)'!G17+'ごみ搬入量内訳(粗大)'!G17+'ごみ搬入量内訳(堆肥化)'!G17+'ごみ搬入量内訳(飼料化)'!G17+'ごみ搬入量内訳(メタン化)'!G17+'ごみ搬入量内訳(燃料化)'!G17+'ごみ搬入量内訳(セメント)'!G17+'ごみ搬入量内訳(資源化等)'!G17+'ごみ搬入量内訳(その他)'!G17+'ごみ搬入量内訳(直接埋立)'!G17+'ごみ搬入量内訳(海洋投入)'!G17</f>
        <v>0</v>
      </c>
      <c r="H17" s="20">
        <f>'ごみ搬入量内訳(直接資源化)'!H17+'ごみ搬入量内訳(焼却)'!H17+'ごみ搬入量内訳(粗大)'!H17+'ごみ搬入量内訳(堆肥化)'!H17+'ごみ搬入量内訳(飼料化)'!H17+'ごみ搬入量内訳(メタン化)'!H17+'ごみ搬入量内訳(燃料化)'!H17+'ごみ搬入量内訳(セメント)'!H17+'ごみ搬入量内訳(資源化等)'!H17+'ごみ搬入量内訳(その他)'!H17+'ごみ搬入量内訳(直接埋立)'!H17+'ごみ搬入量内訳(海洋投入)'!H17</f>
        <v>0</v>
      </c>
      <c r="I17" s="20">
        <f>'ごみ搬入量内訳(直接資源化)'!I17+'ごみ搬入量内訳(焼却)'!I17+'ごみ搬入量内訳(粗大)'!I17+'ごみ搬入量内訳(堆肥化)'!I17+'ごみ搬入量内訳(飼料化)'!I17+'ごみ搬入量内訳(メタン化)'!I17+'ごみ搬入量内訳(燃料化)'!I17+'ごみ搬入量内訳(セメント)'!I17+'ごみ搬入量内訳(資源化等)'!I17+'ごみ搬入量内訳(その他)'!I17+'ごみ搬入量内訳(直接埋立)'!I17+'ごみ搬入量内訳(海洋投入)'!I17</f>
        <v>0</v>
      </c>
      <c r="J17" s="20">
        <f>'ごみ搬入量内訳(直接資源化)'!J17+'ごみ搬入量内訳(焼却)'!J17+'ごみ搬入量内訳(粗大)'!J17+'ごみ搬入量内訳(堆肥化)'!J17+'ごみ搬入量内訳(飼料化)'!J17+'ごみ搬入量内訳(メタン化)'!J17+'ごみ搬入量内訳(燃料化)'!J17+'ごみ搬入量内訳(セメント)'!J17+'ごみ搬入量内訳(資源化等)'!J17+'ごみ搬入量内訳(その他)'!J17+'ごみ搬入量内訳(直接埋立)'!J17+'ごみ搬入量内訳(海洋投入)'!J17</f>
        <v>0</v>
      </c>
      <c r="K17" s="20">
        <f>'ごみ搬入量内訳(直接資源化)'!K17+'ごみ搬入量内訳(焼却)'!K17+'ごみ搬入量内訳(粗大)'!K17+'ごみ搬入量内訳(堆肥化)'!K17+'ごみ搬入量内訳(飼料化)'!K17+'ごみ搬入量内訳(メタン化)'!K17+'ごみ搬入量内訳(燃料化)'!K17+'ごみ搬入量内訳(セメント)'!K17+'ごみ搬入量内訳(資源化等)'!K17+'ごみ搬入量内訳(その他)'!K17+'ごみ搬入量内訳(直接埋立)'!K17+'ごみ搬入量内訳(海洋投入)'!K17</f>
        <v>0</v>
      </c>
      <c r="L17" s="20">
        <f>'ごみ搬入量内訳(直接資源化)'!L17+'ごみ搬入量内訳(焼却)'!L17+'ごみ搬入量内訳(粗大)'!L17+'ごみ搬入量内訳(堆肥化)'!L17+'ごみ搬入量内訳(飼料化)'!L17+'ごみ搬入量内訳(メタン化)'!L17+'ごみ搬入量内訳(燃料化)'!L17+'ごみ搬入量内訳(セメント)'!L17+'ごみ搬入量内訳(資源化等)'!L17+'ごみ搬入量内訳(その他)'!L17+'ごみ搬入量内訳(直接埋立)'!L17+'ごみ搬入量内訳(海洋投入)'!L17</f>
        <v>0</v>
      </c>
      <c r="M17" s="20">
        <f>'ごみ搬入量内訳(直接資源化)'!M17+'ごみ搬入量内訳(焼却)'!M17+'ごみ搬入量内訳(粗大)'!M17+'ごみ搬入量内訳(堆肥化)'!M17+'ごみ搬入量内訳(飼料化)'!M17+'ごみ搬入量内訳(メタン化)'!M17+'ごみ搬入量内訳(燃料化)'!M17+'ごみ搬入量内訳(セメント)'!M17+'ごみ搬入量内訳(資源化等)'!M17+'ごみ搬入量内訳(その他)'!M17+'ごみ搬入量内訳(直接埋立)'!M17+'ごみ搬入量内訳(海洋投入)'!M17</f>
        <v>5</v>
      </c>
      <c r="N17" s="20">
        <f>'ごみ搬入量内訳(直接資源化)'!N17+'ごみ搬入量内訳(焼却)'!N17+'ごみ搬入量内訳(粗大)'!N17+'ごみ搬入量内訳(堆肥化)'!N17+'ごみ搬入量内訳(飼料化)'!N17+'ごみ搬入量内訳(メタン化)'!N17+'ごみ搬入量内訳(燃料化)'!N17+'ごみ搬入量内訳(セメント)'!N17+'ごみ搬入量内訳(資源化等)'!N17+'ごみ搬入量内訳(その他)'!N17+'ごみ搬入量内訳(直接埋立)'!N17+'ごみ搬入量内訳(海洋投入)'!N17</f>
        <v>45</v>
      </c>
      <c r="O17" s="20">
        <f>'ごみ搬入量内訳(直接資源化)'!O17+'ごみ搬入量内訳(焼却)'!O17+'ごみ搬入量内訳(粗大)'!O17+'ごみ搬入量内訳(堆肥化)'!O17+'ごみ搬入量内訳(飼料化)'!O17+'ごみ搬入量内訳(メタン化)'!O17+'ごみ搬入量内訳(燃料化)'!O17+'ごみ搬入量内訳(セメント)'!O17+'ごみ搬入量内訳(資源化等)'!O17+'ごみ搬入量内訳(その他)'!O17+'ごみ搬入量内訳(直接埋立)'!O17+'ごみ搬入量内訳(海洋投入)'!O17</f>
        <v>6</v>
      </c>
      <c r="P17" s="20">
        <f>'ごみ搬入量内訳(直接資源化)'!P17+'ごみ搬入量内訳(焼却)'!P17+'ごみ搬入量内訳(粗大)'!P17+'ごみ搬入量内訳(堆肥化)'!P17+'ごみ搬入量内訳(飼料化)'!P17+'ごみ搬入量内訳(メタン化)'!P17+'ごみ搬入量内訳(燃料化)'!P17+'ごみ搬入量内訳(セメント)'!P17+'ごみ搬入量内訳(資源化等)'!P17+'ごみ搬入量内訳(その他)'!P17+'ごみ搬入量内訳(直接埋立)'!P17+'ごみ搬入量内訳(海洋投入)'!P17</f>
        <v>0</v>
      </c>
      <c r="Q17" s="20">
        <f>'ごみ搬入量内訳(直接資源化)'!Q17+'ごみ搬入量内訳(焼却)'!Q17+'ごみ搬入量内訳(粗大)'!Q17+'ごみ搬入量内訳(堆肥化)'!Q17+'ごみ搬入量内訳(飼料化)'!Q17+'ごみ搬入量内訳(メタン化)'!Q17+'ごみ搬入量内訳(燃料化)'!Q17+'ごみ搬入量内訳(セメント)'!Q17+'ごみ搬入量内訳(資源化等)'!Q17+'ごみ搬入量内訳(その他)'!Q17+'ごみ搬入量内訳(直接埋立)'!Q17+'ごみ搬入量内訳(海洋投入)'!Q17</f>
        <v>5</v>
      </c>
      <c r="R17" s="20">
        <f>'ごみ搬入量内訳(直接資源化)'!R17+'ごみ搬入量内訳(焼却)'!R17+'ごみ搬入量内訳(粗大)'!R17+'ごみ搬入量内訳(堆肥化)'!R17+'ごみ搬入量内訳(飼料化)'!R17+'ごみ搬入量内訳(メタン化)'!R17+'ごみ搬入量内訳(燃料化)'!R17+'ごみ搬入量内訳(セメント)'!R17+'ごみ搬入量内訳(資源化等)'!R17+'ごみ搬入量内訳(その他)'!R17+'ごみ搬入量内訳(直接埋立)'!R17+'ごみ搬入量内訳(海洋投入)'!R17</f>
        <v>0</v>
      </c>
      <c r="S17" s="20">
        <f>'ごみ搬入量内訳(直接資源化)'!S17+'ごみ搬入量内訳(焼却)'!S17+'ごみ搬入量内訳(粗大)'!S17+'ごみ搬入量内訳(堆肥化)'!S17+'ごみ搬入量内訳(飼料化)'!S17+'ごみ搬入量内訳(メタン化)'!S17+'ごみ搬入量内訳(燃料化)'!S17+'ごみ搬入量内訳(セメント)'!S17+'ごみ搬入量内訳(資源化等)'!S17+'ごみ搬入量内訳(その他)'!S17+'ごみ搬入量内訳(直接埋立)'!S17+'ごみ搬入量内訳(海洋投入)'!S17</f>
        <v>0</v>
      </c>
      <c r="T17" s="20">
        <f>'ごみ搬入量内訳(直接資源化)'!T17+'ごみ搬入量内訳(焼却)'!T17+'ごみ搬入量内訳(粗大)'!T17+'ごみ搬入量内訳(堆肥化)'!T17+'ごみ搬入量内訳(飼料化)'!T17+'ごみ搬入量内訳(メタン化)'!T17+'ごみ搬入量内訳(燃料化)'!T17+'ごみ搬入量内訳(セメント)'!T17+'ごみ搬入量内訳(資源化等)'!T17+'ごみ搬入量内訳(その他)'!T17+'ごみ搬入量内訳(直接埋立)'!T17+'ごみ搬入量内訳(海洋投入)'!T17</f>
        <v>0</v>
      </c>
      <c r="U17" s="20">
        <f>'ごみ搬入量内訳(直接資源化)'!U17+'ごみ搬入量内訳(焼却)'!U17+'ごみ搬入量内訳(粗大)'!U17+'ごみ搬入量内訳(堆肥化)'!U17+'ごみ搬入量内訳(飼料化)'!U17+'ごみ搬入量内訳(メタン化)'!U17+'ごみ搬入量内訳(燃料化)'!U17+'ごみ搬入量内訳(セメント)'!U17+'ごみ搬入量内訳(資源化等)'!U17+'ごみ搬入量内訳(その他)'!U17+'ごみ搬入量内訳(直接埋立)'!U17+'ごみ搬入量内訳(海洋投入)'!U17</f>
        <v>0</v>
      </c>
      <c r="V17" s="20">
        <f>'ごみ搬入量内訳(直接資源化)'!V17+'ごみ搬入量内訳(焼却)'!V17+'ごみ搬入量内訳(粗大)'!V17+'ごみ搬入量内訳(堆肥化)'!V17+'ごみ搬入量内訳(飼料化)'!V17+'ごみ搬入量内訳(メタン化)'!V17+'ごみ搬入量内訳(燃料化)'!V17+'ごみ搬入量内訳(セメント)'!V17+'ごみ搬入量内訳(資源化等)'!V17+'ごみ搬入量内訳(その他)'!V17+'ごみ搬入量内訳(直接埋立)'!V17+'ごみ搬入量内訳(海洋投入)'!V17</f>
        <v>0</v>
      </c>
      <c r="W17" s="20">
        <f>'ごみ搬入量内訳(直接資源化)'!W17+'ごみ搬入量内訳(焼却)'!W17+'ごみ搬入量内訳(粗大)'!W17+'ごみ搬入量内訳(堆肥化)'!W17+'ごみ搬入量内訳(飼料化)'!W17+'ごみ搬入量内訳(メタン化)'!W17+'ごみ搬入量内訳(燃料化)'!W17+'ごみ搬入量内訳(セメント)'!W17+'ごみ搬入量内訳(資源化等)'!W17+'ごみ搬入量内訳(その他)'!W17+'ごみ搬入量内訳(直接埋立)'!W17+'ごみ搬入量内訳(海洋投入)'!W17</f>
        <v>0</v>
      </c>
      <c r="X17" s="20">
        <f>'ごみ搬入量内訳(直接資源化)'!X17+'ごみ搬入量内訳(焼却)'!X17+'ごみ搬入量内訳(粗大)'!X17+'ごみ搬入量内訳(堆肥化)'!X17+'ごみ搬入量内訳(飼料化)'!X17+'ごみ搬入量内訳(メタン化)'!X17+'ごみ搬入量内訳(燃料化)'!X17+'ごみ搬入量内訳(セメント)'!X17+'ごみ搬入量内訳(資源化等)'!X17+'ごみ搬入量内訳(その他)'!X17+'ごみ搬入量内訳(直接埋立)'!X17+'ごみ搬入量内訳(海洋投入)'!X17</f>
        <v>0</v>
      </c>
      <c r="Y17" s="20">
        <f>'ごみ搬入量内訳(直接資源化)'!Y17+'ごみ搬入量内訳(焼却)'!Y17+'ごみ搬入量内訳(粗大)'!Y17+'ごみ搬入量内訳(堆肥化)'!Y17+'ごみ搬入量内訳(飼料化)'!Y17+'ごみ搬入量内訳(メタン化)'!Y17+'ごみ搬入量内訳(燃料化)'!Y17+'ごみ搬入量内訳(セメント)'!Y17+'ごみ搬入量内訳(資源化等)'!Y17+'ごみ搬入量内訳(その他)'!Y17+'ごみ搬入量内訳(直接埋立)'!Y17+'ごみ搬入量内訳(海洋投入)'!Y17</f>
        <v>0</v>
      </c>
      <c r="Z17" s="20">
        <f>'ごみ搬入量内訳(直接資源化)'!Z17+'ごみ搬入量内訳(焼却)'!Z17+'ごみ搬入量内訳(粗大)'!Z17+'ごみ搬入量内訳(堆肥化)'!Z17+'ごみ搬入量内訳(飼料化)'!Z17+'ごみ搬入量内訳(メタン化)'!Z17+'ごみ搬入量内訳(燃料化)'!Z17+'ごみ搬入量内訳(セメント)'!Z17+'ごみ搬入量内訳(資源化等)'!Z17+'ごみ搬入量内訳(その他)'!Z17+'ごみ搬入量内訳(直接埋立)'!Z17+'ごみ搬入量内訳(海洋投入)'!Z17</f>
        <v>0</v>
      </c>
      <c r="AA17" s="20">
        <f>'ごみ搬入量内訳(直接資源化)'!AA17+'ごみ搬入量内訳(焼却)'!AA17+'ごみ搬入量内訳(粗大)'!AA17+'ごみ搬入量内訳(堆肥化)'!AA17+'ごみ搬入量内訳(飼料化)'!AA17+'ごみ搬入量内訳(メタン化)'!AA17+'ごみ搬入量内訳(燃料化)'!AA17+'ごみ搬入量内訳(セメント)'!AA17+'ごみ搬入量内訳(資源化等)'!AA17+'ごみ搬入量内訳(その他)'!AA17+'ごみ搬入量内訳(直接埋立)'!AA17+'ごみ搬入量内訳(海洋投入)'!AA17</f>
        <v>0</v>
      </c>
      <c r="AB17" s="20">
        <f>'ごみ搬入量内訳(直接資源化)'!AB17+'ごみ搬入量内訳(焼却)'!AB17+'ごみ搬入量内訳(粗大)'!AB17+'ごみ搬入量内訳(堆肥化)'!AB17+'ごみ搬入量内訳(飼料化)'!AB17+'ごみ搬入量内訳(メタン化)'!AB17+'ごみ搬入量内訳(燃料化)'!AB17+'ごみ搬入量内訳(セメント)'!AB17+'ごみ搬入量内訳(資源化等)'!AB17+'ごみ搬入量内訳(その他)'!AB17+'ごみ搬入量内訳(直接埋立)'!AB17+'ごみ搬入量内訳(海洋投入)'!AB17</f>
        <v>0</v>
      </c>
      <c r="AC17" s="20">
        <f>'ごみ搬入量内訳(直接資源化)'!AC17+'ごみ搬入量内訳(焼却)'!AC17+'ごみ搬入量内訳(粗大)'!AC17+'ごみ搬入量内訳(堆肥化)'!AC17+'ごみ搬入量内訳(飼料化)'!AC17+'ごみ搬入量内訳(メタン化)'!AC17+'ごみ搬入量内訳(燃料化)'!AC17+'ごみ搬入量内訳(セメント)'!AC17+'ごみ搬入量内訳(資源化等)'!AC17+'ごみ搬入量内訳(その他)'!AC17+'ごみ搬入量内訳(直接埋立)'!AC17+'ごみ搬入量内訳(海洋投入)'!AC17</f>
        <v>0</v>
      </c>
      <c r="AD17" s="20">
        <f>'ごみ搬入量内訳(直接資源化)'!AD17+'ごみ搬入量内訳(焼却)'!AD17+'ごみ搬入量内訳(粗大)'!AD17+'ごみ搬入量内訳(堆肥化)'!AD17+'ごみ搬入量内訳(飼料化)'!AD17+'ごみ搬入量内訳(メタン化)'!AD17+'ごみ搬入量内訳(燃料化)'!AD17+'ごみ搬入量内訳(セメント)'!AD17+'ごみ搬入量内訳(資源化等)'!AD17+'ごみ搬入量内訳(その他)'!AD17+'ごみ搬入量内訳(直接埋立)'!AD17+'ごみ搬入量内訳(海洋投入)'!AD17</f>
        <v>0</v>
      </c>
      <c r="AE17" s="20">
        <f>'ごみ搬入量内訳(直接資源化)'!AE17+'ごみ搬入量内訳(焼却)'!AE17+'ごみ搬入量内訳(粗大)'!AE17+'ごみ搬入量内訳(堆肥化)'!AE17+'ごみ搬入量内訳(飼料化)'!AE17+'ごみ搬入量内訳(メタン化)'!AE17+'ごみ搬入量内訳(燃料化)'!AE17+'ごみ搬入量内訳(セメント)'!AE17+'ごみ搬入量内訳(資源化等)'!AE17+'ごみ搬入量内訳(その他)'!AE17+'ごみ搬入量内訳(直接埋立)'!AE17+'ごみ搬入量内訳(海洋投入)'!AE17</f>
        <v>1</v>
      </c>
      <c r="AF17" s="20">
        <f>'ごみ搬入量内訳(直接資源化)'!AF17+'ごみ搬入量内訳(焼却)'!AF17+'ごみ搬入量内訳(粗大)'!AF17+'ごみ搬入量内訳(堆肥化)'!AF17+'ごみ搬入量内訳(飼料化)'!AF17+'ごみ搬入量内訳(メタン化)'!AF17+'ごみ搬入量内訳(燃料化)'!AF17+'ごみ搬入量内訳(セメント)'!AF17+'ごみ搬入量内訳(資源化等)'!AF17+'ごみ搬入量内訳(その他)'!AF17+'ごみ搬入量内訳(直接埋立)'!AF17+'ごみ搬入量内訳(海洋投入)'!AF17</f>
        <v>0</v>
      </c>
      <c r="AG17" s="20">
        <f>'ごみ搬入量内訳(直接資源化)'!AG17+'ごみ搬入量内訳(焼却)'!AG17+'ごみ搬入量内訳(粗大)'!AG17+'ごみ搬入量内訳(堆肥化)'!AG17+'ごみ搬入量内訳(飼料化)'!AG17+'ごみ搬入量内訳(メタン化)'!AG17+'ごみ搬入量内訳(燃料化)'!AG17+'ごみ搬入量内訳(セメント)'!AG17+'ごみ搬入量内訳(資源化等)'!AG17+'ごみ搬入量内訳(その他)'!AG17+'ごみ搬入量内訳(直接埋立)'!AG17+'ごみ搬入量内訳(海洋投入)'!AG17</f>
        <v>0</v>
      </c>
    </row>
    <row r="18" spans="1:33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220</v>
      </c>
      <c r="E18" s="20">
        <f>'ごみ搬入量内訳(直接資源化)'!E18+'ごみ搬入量内訳(焼却)'!E18+'ごみ搬入量内訳(粗大)'!E18+'ごみ搬入量内訳(堆肥化)'!E18+'ごみ搬入量内訳(飼料化)'!E18+'ごみ搬入量内訳(メタン化)'!E18+'ごみ搬入量内訳(燃料化)'!E18+'ごみ搬入量内訳(セメント)'!E18+'ごみ搬入量内訳(資源化等)'!E18+'ごみ搬入量内訳(その他)'!E18+'ごみ搬入量内訳(直接埋立)'!E18+'ごみ搬入量内訳(海洋投入)'!E18</f>
        <v>0</v>
      </c>
      <c r="F18" s="20">
        <f>'ごみ搬入量内訳(直接資源化)'!F18+'ごみ搬入量内訳(焼却)'!F18+'ごみ搬入量内訳(粗大)'!F18+'ごみ搬入量内訳(堆肥化)'!F18+'ごみ搬入量内訳(飼料化)'!F18+'ごみ搬入量内訳(メタン化)'!F18+'ごみ搬入量内訳(燃料化)'!F18+'ごみ搬入量内訳(セメント)'!F18+'ごみ搬入量内訳(資源化等)'!F18+'ごみ搬入量内訳(その他)'!F18+'ごみ搬入量内訳(直接埋立)'!F18+'ごみ搬入量内訳(海洋投入)'!F18</f>
        <v>0</v>
      </c>
      <c r="G18" s="20">
        <f>'ごみ搬入量内訳(直接資源化)'!G18+'ごみ搬入量内訳(焼却)'!G18+'ごみ搬入量内訳(粗大)'!G18+'ごみ搬入量内訳(堆肥化)'!G18+'ごみ搬入量内訳(飼料化)'!G18+'ごみ搬入量内訳(メタン化)'!G18+'ごみ搬入量内訳(燃料化)'!G18+'ごみ搬入量内訳(セメント)'!G18+'ごみ搬入量内訳(資源化等)'!G18+'ごみ搬入量内訳(その他)'!G18+'ごみ搬入量内訳(直接埋立)'!G18+'ごみ搬入量内訳(海洋投入)'!G18</f>
        <v>0</v>
      </c>
      <c r="H18" s="20">
        <f>'ごみ搬入量内訳(直接資源化)'!H18+'ごみ搬入量内訳(焼却)'!H18+'ごみ搬入量内訳(粗大)'!H18+'ごみ搬入量内訳(堆肥化)'!H18+'ごみ搬入量内訳(飼料化)'!H18+'ごみ搬入量内訳(メタン化)'!H18+'ごみ搬入量内訳(燃料化)'!H18+'ごみ搬入量内訳(セメント)'!H18+'ごみ搬入量内訳(資源化等)'!H18+'ごみ搬入量内訳(その他)'!H18+'ごみ搬入量内訳(直接埋立)'!H18+'ごみ搬入量内訳(海洋投入)'!H18</f>
        <v>0</v>
      </c>
      <c r="I18" s="20">
        <f>'ごみ搬入量内訳(直接資源化)'!I18+'ごみ搬入量内訳(焼却)'!I18+'ごみ搬入量内訳(粗大)'!I18+'ごみ搬入量内訳(堆肥化)'!I18+'ごみ搬入量内訳(飼料化)'!I18+'ごみ搬入量内訳(メタン化)'!I18+'ごみ搬入量内訳(燃料化)'!I18+'ごみ搬入量内訳(セメント)'!I18+'ごみ搬入量内訳(資源化等)'!I18+'ごみ搬入量内訳(その他)'!I18+'ごみ搬入量内訳(直接埋立)'!I18+'ごみ搬入量内訳(海洋投入)'!I18</f>
        <v>0</v>
      </c>
      <c r="J18" s="20">
        <f>'ごみ搬入量内訳(直接資源化)'!J18+'ごみ搬入量内訳(焼却)'!J18+'ごみ搬入量内訳(粗大)'!J18+'ごみ搬入量内訳(堆肥化)'!J18+'ごみ搬入量内訳(飼料化)'!J18+'ごみ搬入量内訳(メタン化)'!J18+'ごみ搬入量内訳(燃料化)'!J18+'ごみ搬入量内訳(セメント)'!J18+'ごみ搬入量内訳(資源化等)'!J18+'ごみ搬入量内訳(その他)'!J18+'ごみ搬入量内訳(直接埋立)'!J18+'ごみ搬入量内訳(海洋投入)'!J18</f>
        <v>0</v>
      </c>
      <c r="K18" s="20">
        <f>'ごみ搬入量内訳(直接資源化)'!K18+'ごみ搬入量内訳(焼却)'!K18+'ごみ搬入量内訳(粗大)'!K18+'ごみ搬入量内訳(堆肥化)'!K18+'ごみ搬入量内訳(飼料化)'!K18+'ごみ搬入量内訳(メタン化)'!K18+'ごみ搬入量内訳(燃料化)'!K18+'ごみ搬入量内訳(セメント)'!K18+'ごみ搬入量内訳(資源化等)'!K18+'ごみ搬入量内訳(その他)'!K18+'ごみ搬入量内訳(直接埋立)'!K18+'ごみ搬入量内訳(海洋投入)'!K18</f>
        <v>0</v>
      </c>
      <c r="L18" s="20">
        <f>'ごみ搬入量内訳(直接資源化)'!L18+'ごみ搬入量内訳(焼却)'!L18+'ごみ搬入量内訳(粗大)'!L18+'ごみ搬入量内訳(堆肥化)'!L18+'ごみ搬入量内訳(飼料化)'!L18+'ごみ搬入量内訳(メタン化)'!L18+'ごみ搬入量内訳(燃料化)'!L18+'ごみ搬入量内訳(セメント)'!L18+'ごみ搬入量内訳(資源化等)'!L18+'ごみ搬入量内訳(その他)'!L18+'ごみ搬入量内訳(直接埋立)'!L18+'ごみ搬入量内訳(海洋投入)'!L18</f>
        <v>0</v>
      </c>
      <c r="M18" s="20">
        <f>'ごみ搬入量内訳(直接資源化)'!M18+'ごみ搬入量内訳(焼却)'!M18+'ごみ搬入量内訳(粗大)'!M18+'ごみ搬入量内訳(堆肥化)'!M18+'ごみ搬入量内訳(飼料化)'!M18+'ごみ搬入量内訳(メタン化)'!M18+'ごみ搬入量内訳(燃料化)'!M18+'ごみ搬入量内訳(セメント)'!M18+'ごみ搬入量内訳(資源化等)'!M18+'ごみ搬入量内訳(その他)'!M18+'ごみ搬入量内訳(直接埋立)'!M18+'ごみ搬入量内訳(海洋投入)'!M18</f>
        <v>157</v>
      </c>
      <c r="N18" s="20">
        <f>'ごみ搬入量内訳(直接資源化)'!N18+'ごみ搬入量内訳(焼却)'!N18+'ごみ搬入量内訳(粗大)'!N18+'ごみ搬入量内訳(堆肥化)'!N18+'ごみ搬入量内訳(飼料化)'!N18+'ごみ搬入量内訳(メタン化)'!N18+'ごみ搬入量内訳(燃料化)'!N18+'ごみ搬入量内訳(セメント)'!N18+'ごみ搬入量内訳(資源化等)'!N18+'ごみ搬入量内訳(その他)'!N18+'ごみ搬入量内訳(直接埋立)'!N18+'ごみ搬入量内訳(海洋投入)'!N18</f>
        <v>45</v>
      </c>
      <c r="O18" s="20">
        <f>'ごみ搬入量内訳(直接資源化)'!O18+'ごみ搬入量内訳(焼却)'!O18+'ごみ搬入量内訳(粗大)'!O18+'ごみ搬入量内訳(堆肥化)'!O18+'ごみ搬入量内訳(飼料化)'!O18+'ごみ搬入量内訳(メタン化)'!O18+'ごみ搬入量内訳(燃料化)'!O18+'ごみ搬入量内訳(セメント)'!O18+'ごみ搬入量内訳(資源化等)'!O18+'ごみ搬入量内訳(その他)'!O18+'ごみ搬入量内訳(直接埋立)'!O18+'ごみ搬入量内訳(海洋投入)'!O18</f>
        <v>11</v>
      </c>
      <c r="P18" s="20">
        <f>'ごみ搬入量内訳(直接資源化)'!P18+'ごみ搬入量内訳(焼却)'!P18+'ごみ搬入量内訳(粗大)'!P18+'ごみ搬入量内訳(堆肥化)'!P18+'ごみ搬入量内訳(飼料化)'!P18+'ごみ搬入量内訳(メタン化)'!P18+'ごみ搬入量内訳(燃料化)'!P18+'ごみ搬入量内訳(セメント)'!P18+'ごみ搬入量内訳(資源化等)'!P18+'ごみ搬入量内訳(その他)'!P18+'ごみ搬入量内訳(直接埋立)'!P18+'ごみ搬入量内訳(海洋投入)'!P18</f>
        <v>0</v>
      </c>
      <c r="Q18" s="20">
        <f>'ごみ搬入量内訳(直接資源化)'!Q18+'ごみ搬入量内訳(焼却)'!Q18+'ごみ搬入量内訳(粗大)'!Q18+'ごみ搬入量内訳(堆肥化)'!Q18+'ごみ搬入量内訳(飼料化)'!Q18+'ごみ搬入量内訳(メタン化)'!Q18+'ごみ搬入量内訳(燃料化)'!Q18+'ごみ搬入量内訳(セメント)'!Q18+'ごみ搬入量内訳(資源化等)'!Q18+'ごみ搬入量内訳(その他)'!Q18+'ごみ搬入量内訳(直接埋立)'!Q18+'ごみ搬入量内訳(海洋投入)'!Q18</f>
        <v>0</v>
      </c>
      <c r="R18" s="20">
        <f>'ごみ搬入量内訳(直接資源化)'!R18+'ごみ搬入量内訳(焼却)'!R18+'ごみ搬入量内訳(粗大)'!R18+'ごみ搬入量内訳(堆肥化)'!R18+'ごみ搬入量内訳(飼料化)'!R18+'ごみ搬入量内訳(メタン化)'!R18+'ごみ搬入量内訳(燃料化)'!R18+'ごみ搬入量内訳(セメント)'!R18+'ごみ搬入量内訳(資源化等)'!R18+'ごみ搬入量内訳(その他)'!R18+'ごみ搬入量内訳(直接埋立)'!R18+'ごみ搬入量内訳(海洋投入)'!R18</f>
        <v>0</v>
      </c>
      <c r="S18" s="20">
        <f>'ごみ搬入量内訳(直接資源化)'!S18+'ごみ搬入量内訳(焼却)'!S18+'ごみ搬入量内訳(粗大)'!S18+'ごみ搬入量内訳(堆肥化)'!S18+'ごみ搬入量内訳(飼料化)'!S18+'ごみ搬入量内訳(メタン化)'!S18+'ごみ搬入量内訳(燃料化)'!S18+'ごみ搬入量内訳(セメント)'!S18+'ごみ搬入量内訳(資源化等)'!S18+'ごみ搬入量内訳(その他)'!S18+'ごみ搬入量内訳(直接埋立)'!S18+'ごみ搬入量内訳(海洋投入)'!S18</f>
        <v>0</v>
      </c>
      <c r="T18" s="20">
        <f>'ごみ搬入量内訳(直接資源化)'!T18+'ごみ搬入量内訳(焼却)'!T18+'ごみ搬入量内訳(粗大)'!T18+'ごみ搬入量内訳(堆肥化)'!T18+'ごみ搬入量内訳(飼料化)'!T18+'ごみ搬入量内訳(メタン化)'!T18+'ごみ搬入量内訳(燃料化)'!T18+'ごみ搬入量内訳(セメント)'!T18+'ごみ搬入量内訳(資源化等)'!T18+'ごみ搬入量内訳(その他)'!T18+'ごみ搬入量内訳(直接埋立)'!T18+'ごみ搬入量内訳(海洋投入)'!T18</f>
        <v>0</v>
      </c>
      <c r="U18" s="20">
        <f>'ごみ搬入量内訳(直接資源化)'!U18+'ごみ搬入量内訳(焼却)'!U18+'ごみ搬入量内訳(粗大)'!U18+'ごみ搬入量内訳(堆肥化)'!U18+'ごみ搬入量内訳(飼料化)'!U18+'ごみ搬入量内訳(メタン化)'!U18+'ごみ搬入量内訳(燃料化)'!U18+'ごみ搬入量内訳(セメント)'!U18+'ごみ搬入量内訳(資源化等)'!U18+'ごみ搬入量内訳(その他)'!U18+'ごみ搬入量内訳(直接埋立)'!U18+'ごみ搬入量内訳(海洋投入)'!U18</f>
        <v>0</v>
      </c>
      <c r="V18" s="20">
        <f>'ごみ搬入量内訳(直接資源化)'!V18+'ごみ搬入量内訳(焼却)'!V18+'ごみ搬入量内訳(粗大)'!V18+'ごみ搬入量内訳(堆肥化)'!V18+'ごみ搬入量内訳(飼料化)'!V18+'ごみ搬入量内訳(メタン化)'!V18+'ごみ搬入量内訳(燃料化)'!V18+'ごみ搬入量内訳(セメント)'!V18+'ごみ搬入量内訳(資源化等)'!V18+'ごみ搬入量内訳(その他)'!V18+'ごみ搬入量内訳(直接埋立)'!V18+'ごみ搬入量内訳(海洋投入)'!V18</f>
        <v>0</v>
      </c>
      <c r="W18" s="20">
        <f>'ごみ搬入量内訳(直接資源化)'!W18+'ごみ搬入量内訳(焼却)'!W18+'ごみ搬入量内訳(粗大)'!W18+'ごみ搬入量内訳(堆肥化)'!W18+'ごみ搬入量内訳(飼料化)'!W18+'ごみ搬入量内訳(メタン化)'!W18+'ごみ搬入量内訳(燃料化)'!W18+'ごみ搬入量内訳(セメント)'!W18+'ごみ搬入量内訳(資源化等)'!W18+'ごみ搬入量内訳(その他)'!W18+'ごみ搬入量内訳(直接埋立)'!W18+'ごみ搬入量内訳(海洋投入)'!W18</f>
        <v>0</v>
      </c>
      <c r="X18" s="20">
        <f>'ごみ搬入量内訳(直接資源化)'!X18+'ごみ搬入量内訳(焼却)'!X18+'ごみ搬入量内訳(粗大)'!X18+'ごみ搬入量内訳(堆肥化)'!X18+'ごみ搬入量内訳(飼料化)'!X18+'ごみ搬入量内訳(メタン化)'!X18+'ごみ搬入量内訳(燃料化)'!X18+'ごみ搬入量内訳(セメント)'!X18+'ごみ搬入量内訳(資源化等)'!X18+'ごみ搬入量内訳(その他)'!X18+'ごみ搬入量内訳(直接埋立)'!X18+'ごみ搬入量内訳(海洋投入)'!X18</f>
        <v>0</v>
      </c>
      <c r="Y18" s="20">
        <f>'ごみ搬入量内訳(直接資源化)'!Y18+'ごみ搬入量内訳(焼却)'!Y18+'ごみ搬入量内訳(粗大)'!Y18+'ごみ搬入量内訳(堆肥化)'!Y18+'ごみ搬入量内訳(飼料化)'!Y18+'ごみ搬入量内訳(メタン化)'!Y18+'ごみ搬入量内訳(燃料化)'!Y18+'ごみ搬入量内訳(セメント)'!Y18+'ごみ搬入量内訳(資源化等)'!Y18+'ごみ搬入量内訳(その他)'!Y18+'ごみ搬入量内訳(直接埋立)'!Y18+'ごみ搬入量内訳(海洋投入)'!Y18</f>
        <v>0</v>
      </c>
      <c r="Z18" s="20">
        <f>'ごみ搬入量内訳(直接資源化)'!Z18+'ごみ搬入量内訳(焼却)'!Z18+'ごみ搬入量内訳(粗大)'!Z18+'ごみ搬入量内訳(堆肥化)'!Z18+'ごみ搬入量内訳(飼料化)'!Z18+'ごみ搬入量内訳(メタン化)'!Z18+'ごみ搬入量内訳(燃料化)'!Z18+'ごみ搬入量内訳(セメント)'!Z18+'ごみ搬入量内訳(資源化等)'!Z18+'ごみ搬入量内訳(その他)'!Z18+'ごみ搬入量内訳(直接埋立)'!Z18+'ごみ搬入量内訳(海洋投入)'!Z18</f>
        <v>7</v>
      </c>
      <c r="AA18" s="20">
        <f>'ごみ搬入量内訳(直接資源化)'!AA18+'ごみ搬入量内訳(焼却)'!AA18+'ごみ搬入量内訳(粗大)'!AA18+'ごみ搬入量内訳(堆肥化)'!AA18+'ごみ搬入量内訳(飼料化)'!AA18+'ごみ搬入量内訳(メタン化)'!AA18+'ごみ搬入量内訳(燃料化)'!AA18+'ごみ搬入量内訳(セメント)'!AA18+'ごみ搬入量内訳(資源化等)'!AA18+'ごみ搬入量内訳(その他)'!AA18+'ごみ搬入量内訳(直接埋立)'!AA18+'ごみ搬入量内訳(海洋投入)'!AA18</f>
        <v>0</v>
      </c>
      <c r="AB18" s="20">
        <f>'ごみ搬入量内訳(直接資源化)'!AB18+'ごみ搬入量内訳(焼却)'!AB18+'ごみ搬入量内訳(粗大)'!AB18+'ごみ搬入量内訳(堆肥化)'!AB18+'ごみ搬入量内訳(飼料化)'!AB18+'ごみ搬入量内訳(メタン化)'!AB18+'ごみ搬入量内訳(燃料化)'!AB18+'ごみ搬入量内訳(セメント)'!AB18+'ごみ搬入量内訳(資源化等)'!AB18+'ごみ搬入量内訳(その他)'!AB18+'ごみ搬入量内訳(直接埋立)'!AB18+'ごみ搬入量内訳(海洋投入)'!AB18</f>
        <v>0</v>
      </c>
      <c r="AC18" s="20">
        <f>'ごみ搬入量内訳(直接資源化)'!AC18+'ごみ搬入量内訳(焼却)'!AC18+'ごみ搬入量内訳(粗大)'!AC18+'ごみ搬入量内訳(堆肥化)'!AC18+'ごみ搬入量内訳(飼料化)'!AC18+'ごみ搬入量内訳(メタン化)'!AC18+'ごみ搬入量内訳(燃料化)'!AC18+'ごみ搬入量内訳(セメント)'!AC18+'ごみ搬入量内訳(資源化等)'!AC18+'ごみ搬入量内訳(その他)'!AC18+'ごみ搬入量内訳(直接埋立)'!AC18+'ごみ搬入量内訳(海洋投入)'!AC18</f>
        <v>0</v>
      </c>
      <c r="AD18" s="20">
        <f>'ごみ搬入量内訳(直接資源化)'!AD18+'ごみ搬入量内訳(焼却)'!AD18+'ごみ搬入量内訳(粗大)'!AD18+'ごみ搬入量内訳(堆肥化)'!AD18+'ごみ搬入量内訳(飼料化)'!AD18+'ごみ搬入量内訳(メタン化)'!AD18+'ごみ搬入量内訳(燃料化)'!AD18+'ごみ搬入量内訳(セメント)'!AD18+'ごみ搬入量内訳(資源化等)'!AD18+'ごみ搬入量内訳(その他)'!AD18+'ごみ搬入量内訳(直接埋立)'!AD18+'ごみ搬入量内訳(海洋投入)'!AD18</f>
        <v>0</v>
      </c>
      <c r="AE18" s="20">
        <f>'ごみ搬入量内訳(直接資源化)'!AE18+'ごみ搬入量内訳(焼却)'!AE18+'ごみ搬入量内訳(粗大)'!AE18+'ごみ搬入量内訳(堆肥化)'!AE18+'ごみ搬入量内訳(飼料化)'!AE18+'ごみ搬入量内訳(メタン化)'!AE18+'ごみ搬入量内訳(燃料化)'!AE18+'ごみ搬入量内訳(セメント)'!AE18+'ごみ搬入量内訳(資源化等)'!AE18+'ごみ搬入量内訳(その他)'!AE18+'ごみ搬入量内訳(直接埋立)'!AE18+'ごみ搬入量内訳(海洋投入)'!AE18</f>
        <v>0</v>
      </c>
      <c r="AF18" s="20">
        <f>'ごみ搬入量内訳(直接資源化)'!AF18+'ごみ搬入量内訳(焼却)'!AF18+'ごみ搬入量内訳(粗大)'!AF18+'ごみ搬入量内訳(堆肥化)'!AF18+'ごみ搬入量内訳(飼料化)'!AF18+'ごみ搬入量内訳(メタン化)'!AF18+'ごみ搬入量内訳(燃料化)'!AF18+'ごみ搬入量内訳(セメント)'!AF18+'ごみ搬入量内訳(資源化等)'!AF18+'ごみ搬入量内訳(その他)'!AF18+'ごみ搬入量内訳(直接埋立)'!AF18+'ごみ搬入量内訳(海洋投入)'!AF18</f>
        <v>0</v>
      </c>
      <c r="AG18" s="20">
        <f>'ごみ搬入量内訳(直接資源化)'!AG18+'ごみ搬入量内訳(焼却)'!AG18+'ごみ搬入量内訳(粗大)'!AG18+'ごみ搬入量内訳(堆肥化)'!AG18+'ごみ搬入量内訳(飼料化)'!AG18+'ごみ搬入量内訳(メタン化)'!AG18+'ごみ搬入量内訳(燃料化)'!AG18+'ごみ搬入量内訳(セメント)'!AG18+'ごみ搬入量内訳(資源化等)'!AG18+'ごみ搬入量内訳(その他)'!AG18+'ごみ搬入量内訳(直接埋立)'!AG18+'ごみ搬入量内訳(海洋投入)'!AG18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G7">SUM(D8:D18)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47</v>
      </c>
      <c r="B7" s="25" t="s">
        <v>48</v>
      </c>
      <c r="C7" s="24" t="s">
        <v>163</v>
      </c>
      <c r="D7" s="30">
        <f aca="true" t="shared" si="0" ref="D7:AG7">SUM(D8:D18)</f>
        <v>29182</v>
      </c>
      <c r="E7" s="30">
        <f t="shared" si="0"/>
        <v>190</v>
      </c>
      <c r="F7" s="30">
        <f t="shared" si="0"/>
        <v>881</v>
      </c>
      <c r="G7" s="30">
        <f t="shared" si="0"/>
        <v>9899</v>
      </c>
      <c r="H7" s="30">
        <f t="shared" si="0"/>
        <v>70</v>
      </c>
      <c r="I7" s="30">
        <f t="shared" si="0"/>
        <v>2</v>
      </c>
      <c r="J7" s="30">
        <f t="shared" si="0"/>
        <v>0</v>
      </c>
      <c r="K7" s="30">
        <f t="shared" si="0"/>
        <v>0</v>
      </c>
      <c r="L7" s="30">
        <f t="shared" si="0"/>
        <v>17557</v>
      </c>
      <c r="M7" s="30">
        <f t="shared" si="0"/>
        <v>0</v>
      </c>
      <c r="N7" s="30">
        <f t="shared" si="0"/>
        <v>47</v>
      </c>
      <c r="O7" s="30">
        <f t="shared" si="0"/>
        <v>19</v>
      </c>
      <c r="P7" s="30">
        <f t="shared" si="0"/>
        <v>272</v>
      </c>
      <c r="Q7" s="30">
        <f t="shared" si="0"/>
        <v>5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</v>
      </c>
      <c r="X7" s="30">
        <f t="shared" si="0"/>
        <v>0</v>
      </c>
      <c r="Y7" s="30">
        <f t="shared" si="0"/>
        <v>0</v>
      </c>
      <c r="Z7" s="30">
        <f t="shared" si="0"/>
        <v>236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47</v>
      </c>
      <c r="B9" s="28" t="s">
        <v>51</v>
      </c>
      <c r="C9" s="27" t="s">
        <v>52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1"/>
        <v>20255</v>
      </c>
      <c r="E10" s="20">
        <v>0</v>
      </c>
      <c r="F10" s="20">
        <v>0</v>
      </c>
      <c r="G10" s="20">
        <v>4152</v>
      </c>
      <c r="H10" s="20">
        <v>0</v>
      </c>
      <c r="I10" s="20">
        <v>0</v>
      </c>
      <c r="J10" s="20">
        <v>0</v>
      </c>
      <c r="K10" s="20">
        <v>0</v>
      </c>
      <c r="L10" s="20">
        <v>16103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1"/>
        <v>7</v>
      </c>
      <c r="E12" s="20">
        <v>0</v>
      </c>
      <c r="F12" s="20">
        <v>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1"/>
        <v>473</v>
      </c>
      <c r="E14" s="20">
        <v>157</v>
      </c>
      <c r="F14" s="20">
        <v>0</v>
      </c>
      <c r="G14" s="20">
        <v>0</v>
      </c>
      <c r="H14" s="20">
        <v>44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270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2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1"/>
        <v>6845</v>
      </c>
      <c r="E15" s="20">
        <v>0</v>
      </c>
      <c r="F15" s="20">
        <v>874</v>
      </c>
      <c r="G15" s="20">
        <v>5743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228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1"/>
        <v>1522</v>
      </c>
      <c r="E16" s="20">
        <v>27</v>
      </c>
      <c r="F16" s="20">
        <v>0</v>
      </c>
      <c r="G16" s="20">
        <v>4</v>
      </c>
      <c r="H16" s="20">
        <v>26</v>
      </c>
      <c r="I16" s="20">
        <v>2</v>
      </c>
      <c r="J16" s="20">
        <v>0</v>
      </c>
      <c r="K16" s="20">
        <v>0</v>
      </c>
      <c r="L16" s="20">
        <v>1454</v>
      </c>
      <c r="M16" s="20">
        <v>0</v>
      </c>
      <c r="N16" s="20">
        <v>2</v>
      </c>
      <c r="O16" s="20">
        <v>2</v>
      </c>
      <c r="P16" s="20">
        <v>2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1</v>
      </c>
      <c r="AF16" s="20">
        <v>0</v>
      </c>
      <c r="AG16" s="20">
        <v>0</v>
      </c>
    </row>
    <row r="17" spans="1:33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1"/>
        <v>17</v>
      </c>
      <c r="E17" s="20">
        <v>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6</v>
      </c>
      <c r="P17" s="20">
        <v>0</v>
      </c>
      <c r="Q17" s="20">
        <v>5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1"/>
        <v>63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45</v>
      </c>
      <c r="O18" s="20">
        <v>11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7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G7">SUM(D8:D18)</f>
        <v>10170</v>
      </c>
      <c r="E7" s="30">
        <f t="shared" si="0"/>
        <v>0</v>
      </c>
      <c r="F7" s="30">
        <f t="shared" si="0"/>
        <v>17</v>
      </c>
      <c r="G7" s="30">
        <f t="shared" si="0"/>
        <v>0</v>
      </c>
      <c r="H7" s="30">
        <f t="shared" si="0"/>
        <v>655</v>
      </c>
      <c r="I7" s="30">
        <f t="shared" si="0"/>
        <v>0</v>
      </c>
      <c r="J7" s="30">
        <f t="shared" si="0"/>
        <v>0</v>
      </c>
      <c r="K7" s="30">
        <f t="shared" si="0"/>
        <v>1</v>
      </c>
      <c r="L7" s="30">
        <f t="shared" si="0"/>
        <v>9480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9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2</v>
      </c>
      <c r="Z7" s="30">
        <f t="shared" si="0"/>
        <v>5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1778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1778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35</v>
      </c>
      <c r="E14" s="20">
        <v>0</v>
      </c>
      <c r="F14" s="20">
        <v>17</v>
      </c>
      <c r="G14" s="20">
        <v>0</v>
      </c>
      <c r="H14" s="20">
        <v>0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9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2</v>
      </c>
      <c r="Z14" s="20">
        <v>5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7195</v>
      </c>
      <c r="E15" s="20">
        <v>0</v>
      </c>
      <c r="F15" s="20">
        <v>0</v>
      </c>
      <c r="G15" s="20">
        <v>0</v>
      </c>
      <c r="H15" s="20">
        <v>655</v>
      </c>
      <c r="I15" s="20">
        <v>0</v>
      </c>
      <c r="J15" s="20">
        <v>0</v>
      </c>
      <c r="K15" s="20">
        <v>0</v>
      </c>
      <c r="L15" s="20">
        <v>6540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1162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1162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2</v>
      </c>
      <c r="B7" s="25" t="s">
        <v>71</v>
      </c>
      <c r="C7" s="24" t="s">
        <v>160</v>
      </c>
      <c r="D7" s="30">
        <f aca="true" t="shared" si="0" ref="D7:AG7">SUM(D8:D18)</f>
        <v>2687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15</v>
      </c>
      <c r="I7" s="30">
        <f t="shared" si="0"/>
        <v>52</v>
      </c>
      <c r="J7" s="30">
        <f t="shared" si="0"/>
        <v>0</v>
      </c>
      <c r="K7" s="30">
        <f t="shared" si="0"/>
        <v>0</v>
      </c>
      <c r="L7" s="30">
        <f t="shared" si="0"/>
        <v>2023</v>
      </c>
      <c r="M7" s="30">
        <f t="shared" si="0"/>
        <v>0</v>
      </c>
      <c r="N7" s="30">
        <f t="shared" si="0"/>
        <v>500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97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 t="shared" si="1"/>
        <v>1951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1951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</v>
      </c>
      <c r="B10" s="28" t="s">
        <v>11</v>
      </c>
      <c r="C10" s="27" t="s">
        <v>13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</v>
      </c>
      <c r="B11" s="28" t="s">
        <v>15</v>
      </c>
      <c r="C11" s="27" t="s">
        <v>17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</v>
      </c>
      <c r="B12" s="28" t="s">
        <v>19</v>
      </c>
      <c r="C12" s="27" t="s">
        <v>21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2</v>
      </c>
      <c r="B13" s="28" t="s">
        <v>23</v>
      </c>
      <c r="C13" s="27" t="s">
        <v>25</v>
      </c>
      <c r="D13" s="20">
        <f t="shared" si="1"/>
        <v>736</v>
      </c>
      <c r="E13" s="20">
        <v>0</v>
      </c>
      <c r="F13" s="20">
        <v>0</v>
      </c>
      <c r="G13" s="20">
        <v>0</v>
      </c>
      <c r="H13" s="20">
        <v>15</v>
      </c>
      <c r="I13" s="20">
        <v>52</v>
      </c>
      <c r="J13" s="20">
        <v>0</v>
      </c>
      <c r="K13" s="20">
        <v>0</v>
      </c>
      <c r="L13" s="20">
        <v>72</v>
      </c>
      <c r="M13" s="20">
        <v>0</v>
      </c>
      <c r="N13" s="20">
        <v>500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97</v>
      </c>
      <c r="AF13" s="20">
        <v>0</v>
      </c>
      <c r="AG13" s="20">
        <v>0</v>
      </c>
    </row>
    <row r="14" spans="1:33" s="6" customFormat="1" ht="12" customHeight="1">
      <c r="A14" s="27" t="s">
        <v>2</v>
      </c>
      <c r="B14" s="28" t="s">
        <v>27</v>
      </c>
      <c r="C14" s="27" t="s">
        <v>29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2</v>
      </c>
      <c r="B15" s="28" t="s">
        <v>31</v>
      </c>
      <c r="C15" s="27" t="s">
        <v>33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2</v>
      </c>
      <c r="B16" s="28" t="s">
        <v>35</v>
      </c>
      <c r="C16" s="27" t="s">
        <v>37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2</v>
      </c>
      <c r="B17" s="28" t="s">
        <v>39</v>
      </c>
      <c r="C17" s="27" t="s">
        <v>41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2</v>
      </c>
      <c r="B18" s="28" t="s">
        <v>43</v>
      </c>
      <c r="C18" s="27" t="s">
        <v>45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159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47</v>
      </c>
      <c r="B7" s="25" t="s">
        <v>48</v>
      </c>
      <c r="C7" s="24" t="s">
        <v>163</v>
      </c>
      <c r="D7" s="30">
        <f>SUM(D8:D18)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SUM(AF8:AF18)</f>
        <v>0</v>
      </c>
      <c r="AG7" s="41">
        <v>0</v>
      </c>
    </row>
    <row r="8" spans="1:33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0" ref="D8:D18">SUM(E8:AG8)</f>
        <v>0</v>
      </c>
      <c r="E8" s="42">
        <f aca="true" t="shared" si="1" ref="E8:AE17">E7</f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0</v>
      </c>
      <c r="K8" s="42">
        <f t="shared" si="1"/>
        <v>0</v>
      </c>
      <c r="L8" s="42">
        <f t="shared" si="1"/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  <c r="Z8" s="42">
        <f t="shared" si="1"/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20">
        <v>0</v>
      </c>
      <c r="AG8" s="42">
        <f aca="true" t="shared" si="2" ref="AG8:AG18">AG7</f>
        <v>0</v>
      </c>
    </row>
    <row r="9" spans="1:33" s="6" customFormat="1" ht="12" customHeight="1">
      <c r="A9" s="27" t="s">
        <v>47</v>
      </c>
      <c r="B9" s="28" t="s">
        <v>51</v>
      </c>
      <c r="C9" s="27" t="s">
        <v>52</v>
      </c>
      <c r="D9" s="20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>
        <f t="shared" si="1"/>
        <v>0</v>
      </c>
      <c r="M9" s="42">
        <f t="shared" si="1"/>
        <v>0</v>
      </c>
      <c r="N9" s="42">
        <f t="shared" si="1"/>
        <v>0</v>
      </c>
      <c r="O9" s="42">
        <f t="shared" si="1"/>
        <v>0</v>
      </c>
      <c r="P9" s="42">
        <f t="shared" si="1"/>
        <v>0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42">
        <f t="shared" si="1"/>
        <v>0</v>
      </c>
      <c r="U9" s="42">
        <f t="shared" si="1"/>
        <v>0</v>
      </c>
      <c r="V9" s="42">
        <f t="shared" si="1"/>
        <v>0</v>
      </c>
      <c r="W9" s="42">
        <f t="shared" si="1"/>
        <v>0</v>
      </c>
      <c r="X9" s="42">
        <f t="shared" si="1"/>
        <v>0</v>
      </c>
      <c r="Y9" s="42">
        <f t="shared" si="1"/>
        <v>0</v>
      </c>
      <c r="Z9" s="42">
        <f t="shared" si="1"/>
        <v>0</v>
      </c>
      <c r="AA9" s="42">
        <f t="shared" si="1"/>
        <v>0</v>
      </c>
      <c r="AB9" s="42">
        <f t="shared" si="1"/>
        <v>0</v>
      </c>
      <c r="AC9" s="42">
        <f t="shared" si="1"/>
        <v>0</v>
      </c>
      <c r="AD9" s="42">
        <f t="shared" si="1"/>
        <v>0</v>
      </c>
      <c r="AE9" s="42">
        <f t="shared" si="1"/>
        <v>0</v>
      </c>
      <c r="AF9" s="20">
        <v>0</v>
      </c>
      <c r="AG9" s="42">
        <f t="shared" si="2"/>
        <v>0</v>
      </c>
    </row>
    <row r="10" spans="1:33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2">
        <f t="shared" si="1"/>
        <v>0</v>
      </c>
      <c r="S10" s="42">
        <f t="shared" si="1"/>
        <v>0</v>
      </c>
      <c r="T10" s="42">
        <f t="shared" si="1"/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  <c r="AF10" s="20">
        <v>0</v>
      </c>
      <c r="AG10" s="42">
        <f t="shared" si="2"/>
        <v>0</v>
      </c>
    </row>
    <row r="11" spans="1:33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20">
        <v>0</v>
      </c>
      <c r="AG11" s="42">
        <f t="shared" si="2"/>
        <v>0</v>
      </c>
    </row>
    <row r="12" spans="1:33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0"/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42">
        <f t="shared" si="1"/>
        <v>0</v>
      </c>
      <c r="Q12" s="42">
        <f t="shared" si="1"/>
        <v>0</v>
      </c>
      <c r="R12" s="42">
        <f t="shared" si="1"/>
        <v>0</v>
      </c>
      <c r="S12" s="42">
        <f t="shared" si="1"/>
        <v>0</v>
      </c>
      <c r="T12" s="42">
        <f t="shared" si="1"/>
        <v>0</v>
      </c>
      <c r="U12" s="42">
        <f t="shared" si="1"/>
        <v>0</v>
      </c>
      <c r="V12" s="42">
        <f t="shared" si="1"/>
        <v>0</v>
      </c>
      <c r="W12" s="42">
        <f t="shared" si="1"/>
        <v>0</v>
      </c>
      <c r="X12" s="42">
        <f t="shared" si="1"/>
        <v>0</v>
      </c>
      <c r="Y12" s="42">
        <f t="shared" si="1"/>
        <v>0</v>
      </c>
      <c r="Z12" s="42">
        <f t="shared" si="1"/>
        <v>0</v>
      </c>
      <c r="AA12" s="42">
        <f t="shared" si="1"/>
        <v>0</v>
      </c>
      <c r="AB12" s="42">
        <f t="shared" si="1"/>
        <v>0</v>
      </c>
      <c r="AC12" s="42">
        <f t="shared" si="1"/>
        <v>0</v>
      </c>
      <c r="AD12" s="42">
        <f t="shared" si="1"/>
        <v>0</v>
      </c>
      <c r="AE12" s="42">
        <f t="shared" si="1"/>
        <v>0</v>
      </c>
      <c r="AF12" s="20">
        <v>0</v>
      </c>
      <c r="AG12" s="42">
        <f t="shared" si="2"/>
        <v>0</v>
      </c>
    </row>
    <row r="13" spans="1:33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0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2">
        <f t="shared" si="1"/>
        <v>0</v>
      </c>
      <c r="O13" s="42">
        <f t="shared" si="1"/>
        <v>0</v>
      </c>
      <c r="P13" s="42">
        <f t="shared" si="1"/>
        <v>0</v>
      </c>
      <c r="Q13" s="42">
        <f t="shared" si="1"/>
        <v>0</v>
      </c>
      <c r="R13" s="42">
        <f t="shared" si="1"/>
        <v>0</v>
      </c>
      <c r="S13" s="42">
        <f t="shared" si="1"/>
        <v>0</v>
      </c>
      <c r="T13" s="42">
        <f t="shared" si="1"/>
        <v>0</v>
      </c>
      <c r="U13" s="42">
        <f t="shared" si="1"/>
        <v>0</v>
      </c>
      <c r="V13" s="42">
        <f t="shared" si="1"/>
        <v>0</v>
      </c>
      <c r="W13" s="42">
        <f t="shared" si="1"/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D13" s="42">
        <f t="shared" si="1"/>
        <v>0</v>
      </c>
      <c r="AE13" s="42">
        <f t="shared" si="1"/>
        <v>0</v>
      </c>
      <c r="AF13" s="20">
        <v>0</v>
      </c>
      <c r="AG13" s="42">
        <f t="shared" si="2"/>
        <v>0</v>
      </c>
    </row>
    <row r="14" spans="1:33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0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>
        <f t="shared" si="1"/>
        <v>0</v>
      </c>
      <c r="O14" s="42">
        <f t="shared" si="1"/>
        <v>0</v>
      </c>
      <c r="P14" s="42">
        <f t="shared" si="1"/>
        <v>0</v>
      </c>
      <c r="Q14" s="42">
        <f t="shared" si="1"/>
        <v>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2">
        <f t="shared" si="1"/>
        <v>0</v>
      </c>
      <c r="X14" s="42">
        <f t="shared" si="1"/>
        <v>0</v>
      </c>
      <c r="Y14" s="42">
        <f t="shared" si="1"/>
        <v>0</v>
      </c>
      <c r="Z14" s="42">
        <f t="shared" si="1"/>
        <v>0</v>
      </c>
      <c r="AA14" s="42">
        <f t="shared" si="1"/>
        <v>0</v>
      </c>
      <c r="AB14" s="42">
        <f t="shared" si="1"/>
        <v>0</v>
      </c>
      <c r="AC14" s="42">
        <f t="shared" si="1"/>
        <v>0</v>
      </c>
      <c r="AD14" s="42">
        <f t="shared" si="1"/>
        <v>0</v>
      </c>
      <c r="AE14" s="42">
        <f t="shared" si="1"/>
        <v>0</v>
      </c>
      <c r="AF14" s="20">
        <v>0</v>
      </c>
      <c r="AG14" s="42">
        <f t="shared" si="2"/>
        <v>0</v>
      </c>
    </row>
    <row r="15" spans="1:33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0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0</v>
      </c>
      <c r="Q15" s="42">
        <f t="shared" si="1"/>
        <v>0</v>
      </c>
      <c r="R15" s="42">
        <f t="shared" si="1"/>
        <v>0</v>
      </c>
      <c r="S15" s="42">
        <f t="shared" si="1"/>
        <v>0</v>
      </c>
      <c r="T15" s="42">
        <f t="shared" si="1"/>
        <v>0</v>
      </c>
      <c r="U15" s="42">
        <f t="shared" si="1"/>
        <v>0</v>
      </c>
      <c r="V15" s="42">
        <f t="shared" si="1"/>
        <v>0</v>
      </c>
      <c r="W15" s="42">
        <f t="shared" si="1"/>
        <v>0</v>
      </c>
      <c r="X15" s="42">
        <f t="shared" si="1"/>
        <v>0</v>
      </c>
      <c r="Y15" s="42">
        <f t="shared" si="1"/>
        <v>0</v>
      </c>
      <c r="Z15" s="42">
        <f t="shared" si="1"/>
        <v>0</v>
      </c>
      <c r="AA15" s="42">
        <f t="shared" si="1"/>
        <v>0</v>
      </c>
      <c r="AB15" s="42">
        <f t="shared" si="1"/>
        <v>0</v>
      </c>
      <c r="AC15" s="42">
        <f t="shared" si="1"/>
        <v>0</v>
      </c>
      <c r="AD15" s="42">
        <f t="shared" si="1"/>
        <v>0</v>
      </c>
      <c r="AE15" s="42">
        <f t="shared" si="1"/>
        <v>0</v>
      </c>
      <c r="AF15" s="20">
        <v>0</v>
      </c>
      <c r="AG15" s="42">
        <f t="shared" si="2"/>
        <v>0</v>
      </c>
    </row>
    <row r="16" spans="1:33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0"/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42">
        <f t="shared" si="1"/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2">
        <f t="shared" si="1"/>
        <v>0</v>
      </c>
      <c r="AB16" s="42">
        <f t="shared" si="1"/>
        <v>0</v>
      </c>
      <c r="AC16" s="42">
        <f t="shared" si="1"/>
        <v>0</v>
      </c>
      <c r="AD16" s="42">
        <f t="shared" si="1"/>
        <v>0</v>
      </c>
      <c r="AE16" s="42">
        <f t="shared" si="1"/>
        <v>0</v>
      </c>
      <c r="AF16" s="20">
        <v>0</v>
      </c>
      <c r="AG16" s="42">
        <f t="shared" si="2"/>
        <v>0</v>
      </c>
    </row>
    <row r="17" spans="1:33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0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aca="true" t="shared" si="3" ref="Q17:AE17">Q16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>
        <f t="shared" si="3"/>
        <v>0</v>
      </c>
      <c r="Z17" s="42">
        <f t="shared" si="3"/>
        <v>0</v>
      </c>
      <c r="AA17" s="42">
        <f t="shared" si="3"/>
        <v>0</v>
      </c>
      <c r="AB17" s="42">
        <f t="shared" si="3"/>
        <v>0</v>
      </c>
      <c r="AC17" s="42">
        <f t="shared" si="3"/>
        <v>0</v>
      </c>
      <c r="AD17" s="42">
        <f t="shared" si="3"/>
        <v>0</v>
      </c>
      <c r="AE17" s="42">
        <f t="shared" si="3"/>
        <v>0</v>
      </c>
      <c r="AF17" s="20">
        <v>0</v>
      </c>
      <c r="AG17" s="42">
        <f t="shared" si="2"/>
        <v>0</v>
      </c>
    </row>
    <row r="18" spans="1:33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0"/>
        <v>0</v>
      </c>
      <c r="E18" s="42">
        <f aca="true" t="shared" si="4" ref="E18:AE18">E17</f>
        <v>0</v>
      </c>
      <c r="F18" s="42">
        <f t="shared" si="4"/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20">
        <v>0</v>
      </c>
      <c r="AG18" s="42">
        <f t="shared" si="2"/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155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146</v>
      </c>
      <c r="B2" s="55" t="s">
        <v>147</v>
      </c>
      <c r="C2" s="52" t="s">
        <v>148</v>
      </c>
      <c r="D2" s="19" t="s">
        <v>149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150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151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152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153</v>
      </c>
      <c r="AG3" s="60" t="s">
        <v>152</v>
      </c>
      <c r="AH3" s="50" t="s">
        <v>106</v>
      </c>
      <c r="AI3" s="50" t="s">
        <v>107</v>
      </c>
      <c r="AJ3" s="50" t="s">
        <v>108</v>
      </c>
      <c r="AK3" s="50" t="s">
        <v>109</v>
      </c>
      <c r="AL3" s="50" t="s">
        <v>110</v>
      </c>
      <c r="AM3" s="50" t="s">
        <v>111</v>
      </c>
      <c r="AN3" s="50" t="s">
        <v>112</v>
      </c>
      <c r="AO3" s="50" t="s">
        <v>92</v>
      </c>
      <c r="AP3" s="50" t="s">
        <v>93</v>
      </c>
      <c r="AQ3" s="50" t="s">
        <v>94</v>
      </c>
      <c r="AR3" s="50" t="s">
        <v>95</v>
      </c>
      <c r="AS3" s="50" t="s">
        <v>96</v>
      </c>
      <c r="AT3" s="50" t="s">
        <v>113</v>
      </c>
      <c r="AU3" s="50" t="s">
        <v>114</v>
      </c>
      <c r="AV3" s="50" t="s">
        <v>115</v>
      </c>
      <c r="AW3" s="50" t="s">
        <v>116</v>
      </c>
      <c r="AX3" s="50" t="s">
        <v>117</v>
      </c>
      <c r="AY3" s="50" t="s">
        <v>118</v>
      </c>
      <c r="AZ3" s="50" t="s">
        <v>119</v>
      </c>
      <c r="BA3" s="50" t="s">
        <v>120</v>
      </c>
      <c r="BB3" s="50" t="s">
        <v>121</v>
      </c>
      <c r="BC3" s="50" t="s">
        <v>122</v>
      </c>
      <c r="BD3" s="50" t="s">
        <v>123</v>
      </c>
      <c r="BE3" s="50" t="s">
        <v>124</v>
      </c>
      <c r="BF3" s="50" t="s">
        <v>125</v>
      </c>
      <c r="BG3" s="50" t="s">
        <v>126</v>
      </c>
      <c r="BH3" s="50" t="s">
        <v>127</v>
      </c>
      <c r="BI3" s="50" t="s">
        <v>153</v>
      </c>
      <c r="BJ3" s="60" t="s">
        <v>152</v>
      </c>
      <c r="BK3" s="50" t="s">
        <v>106</v>
      </c>
      <c r="BL3" s="50" t="s">
        <v>107</v>
      </c>
      <c r="BM3" s="50" t="s">
        <v>108</v>
      </c>
      <c r="BN3" s="50" t="s">
        <v>109</v>
      </c>
      <c r="BO3" s="50" t="s">
        <v>110</v>
      </c>
      <c r="BP3" s="50" t="s">
        <v>111</v>
      </c>
      <c r="BQ3" s="50" t="s">
        <v>112</v>
      </c>
      <c r="BR3" s="50" t="s">
        <v>92</v>
      </c>
      <c r="BS3" s="50" t="s">
        <v>93</v>
      </c>
      <c r="BT3" s="50" t="s">
        <v>94</v>
      </c>
      <c r="BU3" s="50" t="s">
        <v>95</v>
      </c>
      <c r="BV3" s="50" t="s">
        <v>96</v>
      </c>
      <c r="BW3" s="50" t="s">
        <v>113</v>
      </c>
      <c r="BX3" s="50" t="s">
        <v>114</v>
      </c>
      <c r="BY3" s="50" t="s">
        <v>115</v>
      </c>
      <c r="BZ3" s="50" t="s">
        <v>116</v>
      </c>
      <c r="CA3" s="50" t="s">
        <v>117</v>
      </c>
      <c r="CB3" s="50" t="s">
        <v>118</v>
      </c>
      <c r="CC3" s="50" t="s">
        <v>119</v>
      </c>
      <c r="CD3" s="50" t="s">
        <v>120</v>
      </c>
      <c r="CE3" s="50" t="s">
        <v>121</v>
      </c>
      <c r="CF3" s="50" t="s">
        <v>122</v>
      </c>
      <c r="CG3" s="50" t="s">
        <v>123</v>
      </c>
      <c r="CH3" s="50" t="s">
        <v>124</v>
      </c>
      <c r="CI3" s="50" t="s">
        <v>125</v>
      </c>
      <c r="CJ3" s="50" t="s">
        <v>126</v>
      </c>
      <c r="CK3" s="50" t="s">
        <v>127</v>
      </c>
      <c r="CL3" s="50" t="s">
        <v>153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154</v>
      </c>
      <c r="E6" s="45" t="s">
        <v>154</v>
      </c>
      <c r="F6" s="45" t="s">
        <v>154</v>
      </c>
      <c r="G6" s="45" t="s">
        <v>154</v>
      </c>
      <c r="H6" s="45" t="s">
        <v>154</v>
      </c>
      <c r="I6" s="45" t="s">
        <v>154</v>
      </c>
      <c r="J6" s="45" t="s">
        <v>154</v>
      </c>
      <c r="K6" s="45" t="s">
        <v>154</v>
      </c>
      <c r="L6" s="45" t="s">
        <v>154</v>
      </c>
      <c r="M6" s="45" t="s">
        <v>154</v>
      </c>
      <c r="N6" s="45" t="s">
        <v>154</v>
      </c>
      <c r="O6" s="45" t="s">
        <v>154</v>
      </c>
      <c r="P6" s="45" t="s">
        <v>154</v>
      </c>
      <c r="Q6" s="45" t="s">
        <v>154</v>
      </c>
      <c r="R6" s="45" t="s">
        <v>154</v>
      </c>
      <c r="S6" s="45" t="s">
        <v>154</v>
      </c>
      <c r="T6" s="45" t="s">
        <v>154</v>
      </c>
      <c r="U6" s="45" t="s">
        <v>154</v>
      </c>
      <c r="V6" s="45" t="s">
        <v>154</v>
      </c>
      <c r="W6" s="45" t="s">
        <v>154</v>
      </c>
      <c r="X6" s="45" t="s">
        <v>154</v>
      </c>
      <c r="Y6" s="45" t="s">
        <v>154</v>
      </c>
      <c r="Z6" s="45" t="s">
        <v>154</v>
      </c>
      <c r="AA6" s="45" t="s">
        <v>154</v>
      </c>
      <c r="AB6" s="45" t="s">
        <v>154</v>
      </c>
      <c r="AC6" s="45" t="s">
        <v>154</v>
      </c>
      <c r="AD6" s="45" t="s">
        <v>154</v>
      </c>
      <c r="AE6" s="45" t="s">
        <v>154</v>
      </c>
      <c r="AF6" s="45" t="s">
        <v>154</v>
      </c>
      <c r="AG6" s="45" t="s">
        <v>154</v>
      </c>
      <c r="AH6" s="45" t="s">
        <v>154</v>
      </c>
      <c r="AI6" s="45" t="s">
        <v>154</v>
      </c>
      <c r="AJ6" s="45" t="s">
        <v>154</v>
      </c>
      <c r="AK6" s="45" t="s">
        <v>154</v>
      </c>
      <c r="AL6" s="45" t="s">
        <v>154</v>
      </c>
      <c r="AM6" s="45" t="s">
        <v>154</v>
      </c>
      <c r="AN6" s="45" t="s">
        <v>154</v>
      </c>
      <c r="AO6" s="45" t="s">
        <v>154</v>
      </c>
      <c r="AP6" s="45" t="s">
        <v>154</v>
      </c>
      <c r="AQ6" s="45" t="s">
        <v>154</v>
      </c>
      <c r="AR6" s="45" t="s">
        <v>154</v>
      </c>
      <c r="AS6" s="45" t="s">
        <v>154</v>
      </c>
      <c r="AT6" s="45" t="s">
        <v>154</v>
      </c>
      <c r="AU6" s="45" t="s">
        <v>154</v>
      </c>
      <c r="AV6" s="45" t="s">
        <v>154</v>
      </c>
      <c r="AW6" s="45" t="s">
        <v>154</v>
      </c>
      <c r="AX6" s="45" t="s">
        <v>154</v>
      </c>
      <c r="AY6" s="45" t="s">
        <v>154</v>
      </c>
      <c r="AZ6" s="45" t="s">
        <v>154</v>
      </c>
      <c r="BA6" s="45" t="s">
        <v>154</v>
      </c>
      <c r="BB6" s="45" t="s">
        <v>154</v>
      </c>
      <c r="BC6" s="45" t="s">
        <v>154</v>
      </c>
      <c r="BD6" s="45" t="s">
        <v>154</v>
      </c>
      <c r="BE6" s="45" t="s">
        <v>154</v>
      </c>
      <c r="BF6" s="45" t="s">
        <v>154</v>
      </c>
      <c r="BG6" s="45" t="s">
        <v>154</v>
      </c>
      <c r="BH6" s="45" t="s">
        <v>154</v>
      </c>
      <c r="BI6" s="45" t="s">
        <v>154</v>
      </c>
      <c r="BJ6" s="45" t="s">
        <v>154</v>
      </c>
      <c r="BK6" s="45" t="s">
        <v>154</v>
      </c>
      <c r="BL6" s="45" t="s">
        <v>154</v>
      </c>
      <c r="BM6" s="45" t="s">
        <v>154</v>
      </c>
      <c r="BN6" s="45" t="s">
        <v>154</v>
      </c>
      <c r="BO6" s="45" t="s">
        <v>154</v>
      </c>
      <c r="BP6" s="45" t="s">
        <v>154</v>
      </c>
      <c r="BQ6" s="45" t="s">
        <v>154</v>
      </c>
      <c r="BR6" s="45" t="s">
        <v>154</v>
      </c>
      <c r="BS6" s="45" t="s">
        <v>154</v>
      </c>
      <c r="BT6" s="45" t="s">
        <v>154</v>
      </c>
      <c r="BU6" s="45" t="s">
        <v>154</v>
      </c>
      <c r="BV6" s="45" t="s">
        <v>154</v>
      </c>
      <c r="BW6" s="45" t="s">
        <v>154</v>
      </c>
      <c r="BX6" s="45" t="s">
        <v>154</v>
      </c>
      <c r="BY6" s="45" t="s">
        <v>154</v>
      </c>
      <c r="BZ6" s="45" t="s">
        <v>154</v>
      </c>
      <c r="CA6" s="45" t="s">
        <v>154</v>
      </c>
      <c r="CB6" s="45" t="s">
        <v>154</v>
      </c>
      <c r="CC6" s="45" t="s">
        <v>154</v>
      </c>
      <c r="CD6" s="45" t="s">
        <v>154</v>
      </c>
      <c r="CE6" s="45" t="s">
        <v>154</v>
      </c>
      <c r="CF6" s="45" t="s">
        <v>154</v>
      </c>
      <c r="CG6" s="45" t="s">
        <v>154</v>
      </c>
      <c r="CH6" s="45" t="s">
        <v>154</v>
      </c>
      <c r="CI6" s="45" t="s">
        <v>154</v>
      </c>
      <c r="CJ6" s="45" t="s">
        <v>154</v>
      </c>
      <c r="CK6" s="45" t="s">
        <v>154</v>
      </c>
      <c r="CL6" s="45" t="s">
        <v>154</v>
      </c>
    </row>
    <row r="7" spans="1:90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I7">SUM(D8:D18)</f>
        <v>41759</v>
      </c>
      <c r="E7" s="30">
        <f t="shared" si="0"/>
        <v>11088</v>
      </c>
      <c r="F7" s="30">
        <f t="shared" si="0"/>
        <v>1144</v>
      </c>
      <c r="G7" s="30">
        <f t="shared" si="0"/>
        <v>12306</v>
      </c>
      <c r="H7" s="30">
        <f t="shared" si="0"/>
        <v>56</v>
      </c>
      <c r="I7" s="30">
        <f t="shared" si="0"/>
        <v>0</v>
      </c>
      <c r="J7" s="30">
        <f t="shared" si="0"/>
        <v>0</v>
      </c>
      <c r="K7" s="30">
        <f t="shared" si="0"/>
        <v>1</v>
      </c>
      <c r="L7" s="30">
        <f t="shared" si="0"/>
        <v>16237</v>
      </c>
      <c r="M7" s="30">
        <f t="shared" si="0"/>
        <v>0</v>
      </c>
      <c r="N7" s="30">
        <f t="shared" si="0"/>
        <v>45</v>
      </c>
      <c r="O7" s="30">
        <f t="shared" si="0"/>
        <v>521</v>
      </c>
      <c r="P7" s="30">
        <f t="shared" si="0"/>
        <v>0</v>
      </c>
      <c r="Q7" s="30">
        <f t="shared" si="0"/>
        <v>49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21</v>
      </c>
      <c r="Z7" s="30">
        <f t="shared" si="0"/>
        <v>219</v>
      </c>
      <c r="AA7" s="30">
        <f t="shared" si="0"/>
        <v>30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41</v>
      </c>
      <c r="AF7" s="30">
        <f t="shared" si="0"/>
        <v>0</v>
      </c>
      <c r="AG7" s="30">
        <f t="shared" si="0"/>
        <v>8972</v>
      </c>
      <c r="AH7" s="30">
        <f t="shared" si="0"/>
        <v>5334</v>
      </c>
      <c r="AI7" s="30">
        <f t="shared" si="0"/>
        <v>404</v>
      </c>
      <c r="AJ7" s="30">
        <f aca="true" t="shared" si="1" ref="AJ7:BO7">SUM(AJ8:AJ18)</f>
        <v>2589</v>
      </c>
      <c r="AK7" s="30">
        <f t="shared" si="1"/>
        <v>56</v>
      </c>
      <c r="AL7" s="30">
        <f t="shared" si="1"/>
        <v>0</v>
      </c>
      <c r="AM7" s="30">
        <f t="shared" si="1"/>
        <v>0</v>
      </c>
      <c r="AN7" s="30">
        <f t="shared" si="1"/>
        <v>1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504</v>
      </c>
      <c r="AS7" s="30">
        <f t="shared" si="1"/>
        <v>0</v>
      </c>
      <c r="AT7" s="30">
        <f t="shared" si="1"/>
        <v>35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19</v>
      </c>
      <c r="BC7" s="30">
        <f t="shared" si="1"/>
        <v>0</v>
      </c>
      <c r="BD7" s="30">
        <f t="shared" si="1"/>
        <v>30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32787</v>
      </c>
      <c r="BK7" s="30">
        <f t="shared" si="1"/>
        <v>5754</v>
      </c>
      <c r="BL7" s="30">
        <f t="shared" si="1"/>
        <v>740</v>
      </c>
      <c r="BM7" s="30">
        <f t="shared" si="1"/>
        <v>9717</v>
      </c>
      <c r="BN7" s="30">
        <f t="shared" si="1"/>
        <v>0</v>
      </c>
      <c r="BO7" s="30">
        <f t="shared" si="1"/>
        <v>0</v>
      </c>
      <c r="BP7" s="30">
        <f aca="true" t="shared" si="2" ref="BP7:CL7">SUM(BP8:BP18)</f>
        <v>0</v>
      </c>
      <c r="BQ7" s="30">
        <f t="shared" si="2"/>
        <v>0</v>
      </c>
      <c r="BR7" s="30">
        <f t="shared" si="2"/>
        <v>16237</v>
      </c>
      <c r="BS7" s="30">
        <f t="shared" si="2"/>
        <v>0</v>
      </c>
      <c r="BT7" s="30">
        <f t="shared" si="2"/>
        <v>45</v>
      </c>
      <c r="BU7" s="30">
        <f t="shared" si="2"/>
        <v>17</v>
      </c>
      <c r="BV7" s="30">
        <f t="shared" si="2"/>
        <v>0</v>
      </c>
      <c r="BW7" s="30">
        <f t="shared" si="2"/>
        <v>14</v>
      </c>
      <c r="BX7" s="30">
        <f t="shared" si="2"/>
        <v>1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2</v>
      </c>
      <c r="CF7" s="30">
        <f t="shared" si="2"/>
        <v>219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41</v>
      </c>
      <c r="CL7" s="30">
        <f t="shared" si="2"/>
        <v>0</v>
      </c>
    </row>
    <row r="8" spans="1:90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3" ref="D8:D18">SUM(E8:AF8)</f>
        <v>0</v>
      </c>
      <c r="E8" s="20">
        <f aca="true" t="shared" si="4" ref="E8:T18">AH8+BK8</f>
        <v>0</v>
      </c>
      <c r="F8" s="20">
        <f t="shared" si="4"/>
        <v>0</v>
      </c>
      <c r="G8" s="20">
        <f t="shared" si="4"/>
        <v>0</v>
      </c>
      <c r="H8" s="20">
        <f t="shared" si="4"/>
        <v>0</v>
      </c>
      <c r="I8" s="20">
        <f t="shared" si="4"/>
        <v>0</v>
      </c>
      <c r="J8" s="20">
        <f t="shared" si="4"/>
        <v>0</v>
      </c>
      <c r="K8" s="20">
        <f t="shared" si="4"/>
        <v>0</v>
      </c>
      <c r="L8" s="20">
        <f t="shared" si="4"/>
        <v>0</v>
      </c>
      <c r="M8" s="20">
        <f t="shared" si="4"/>
        <v>0</v>
      </c>
      <c r="N8" s="20">
        <f t="shared" si="4"/>
        <v>0</v>
      </c>
      <c r="O8" s="20">
        <f t="shared" si="4"/>
        <v>0</v>
      </c>
      <c r="P8" s="20">
        <f t="shared" si="4"/>
        <v>0</v>
      </c>
      <c r="Q8" s="20">
        <f t="shared" si="4"/>
        <v>0</v>
      </c>
      <c r="R8" s="20">
        <f t="shared" si="4"/>
        <v>0</v>
      </c>
      <c r="S8" s="20">
        <f t="shared" si="4"/>
        <v>0</v>
      </c>
      <c r="T8" s="20">
        <f t="shared" si="4"/>
        <v>0</v>
      </c>
      <c r="U8" s="20">
        <f aca="true" t="shared" si="5" ref="U8:AF18">AX8+CA8</f>
        <v>0</v>
      </c>
      <c r="V8" s="20">
        <f t="shared" si="5"/>
        <v>0</v>
      </c>
      <c r="W8" s="20">
        <f t="shared" si="5"/>
        <v>0</v>
      </c>
      <c r="X8" s="20">
        <f t="shared" si="5"/>
        <v>0</v>
      </c>
      <c r="Y8" s="20">
        <f t="shared" si="5"/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f t="shared" si="5"/>
        <v>0</v>
      </c>
      <c r="AF8" s="20">
        <f t="shared" si="5"/>
        <v>0</v>
      </c>
      <c r="AG8" s="20">
        <f aca="true" t="shared" si="6" ref="AG8:AG18"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 aca="true" t="shared" si="7" ref="BJ8:BJ18"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0</v>
      </c>
      <c r="B9" s="28" t="s">
        <v>8</v>
      </c>
      <c r="C9" s="27" t="s">
        <v>10</v>
      </c>
      <c r="D9" s="20">
        <f t="shared" si="3"/>
        <v>2394</v>
      </c>
      <c r="E9" s="20">
        <f t="shared" si="4"/>
        <v>450</v>
      </c>
      <c r="F9" s="20">
        <f t="shared" si="4"/>
        <v>387</v>
      </c>
      <c r="G9" s="20">
        <f t="shared" si="4"/>
        <v>1541</v>
      </c>
      <c r="H9" s="20">
        <f t="shared" si="4"/>
        <v>16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  <c r="U9" s="20">
        <f t="shared" si="5"/>
        <v>0</v>
      </c>
      <c r="V9" s="20">
        <f t="shared" si="5"/>
        <v>0</v>
      </c>
      <c r="W9" s="20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si="5"/>
        <v>0</v>
      </c>
      <c r="AG9" s="20">
        <f t="shared" si="6"/>
        <v>2394</v>
      </c>
      <c r="AH9" s="20">
        <v>450</v>
      </c>
      <c r="AI9" s="20">
        <v>387</v>
      </c>
      <c r="AJ9" s="20">
        <v>1541</v>
      </c>
      <c r="AK9" s="20">
        <v>16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 t="shared" si="7"/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3"/>
        <v>20465</v>
      </c>
      <c r="E10" s="20">
        <f t="shared" si="4"/>
        <v>209</v>
      </c>
      <c r="F10" s="20">
        <f t="shared" si="4"/>
        <v>0</v>
      </c>
      <c r="G10" s="20">
        <f t="shared" si="4"/>
        <v>4152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20">
        <f t="shared" si="4"/>
        <v>0</v>
      </c>
      <c r="L10" s="20">
        <f t="shared" si="4"/>
        <v>16104</v>
      </c>
      <c r="M10" s="20">
        <f t="shared" si="4"/>
        <v>0</v>
      </c>
      <c r="N10" s="20">
        <f t="shared" si="4"/>
        <v>0</v>
      </c>
      <c r="O10" s="20">
        <f t="shared" si="4"/>
        <v>0</v>
      </c>
      <c r="P10" s="20">
        <f t="shared" si="4"/>
        <v>0</v>
      </c>
      <c r="Q10" s="20">
        <f t="shared" si="4"/>
        <v>0</v>
      </c>
      <c r="R10" s="20">
        <f t="shared" si="4"/>
        <v>0</v>
      </c>
      <c r="S10" s="20">
        <f t="shared" si="4"/>
        <v>0</v>
      </c>
      <c r="T10" s="20">
        <f t="shared" si="4"/>
        <v>0</v>
      </c>
      <c r="U10" s="20">
        <f t="shared" si="5"/>
        <v>0</v>
      </c>
      <c r="V10" s="20">
        <f t="shared" si="5"/>
        <v>0</v>
      </c>
      <c r="W10" s="20">
        <f t="shared" si="5"/>
        <v>0</v>
      </c>
      <c r="X10" s="20">
        <f t="shared" si="5"/>
        <v>0</v>
      </c>
      <c r="Y10" s="20">
        <f t="shared" si="5"/>
        <v>0</v>
      </c>
      <c r="Z10" s="20">
        <f t="shared" si="5"/>
        <v>0</v>
      </c>
      <c r="AA10" s="20">
        <f t="shared" si="5"/>
        <v>0</v>
      </c>
      <c r="AB10" s="20">
        <f t="shared" si="5"/>
        <v>0</v>
      </c>
      <c r="AC10" s="20">
        <f t="shared" si="5"/>
        <v>0</v>
      </c>
      <c r="AD10" s="20">
        <f t="shared" si="5"/>
        <v>0</v>
      </c>
      <c r="AE10" s="20">
        <f t="shared" si="5"/>
        <v>0</v>
      </c>
      <c r="AF10" s="20">
        <f t="shared" si="5"/>
        <v>0</v>
      </c>
      <c r="AG10" s="20">
        <f t="shared" si="6"/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 t="shared" si="7"/>
        <v>20465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209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4152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16104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3"/>
        <v>52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52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0</v>
      </c>
      <c r="U11" s="20">
        <f t="shared" si="5"/>
        <v>0</v>
      </c>
      <c r="V11" s="20">
        <f t="shared" si="5"/>
        <v>0</v>
      </c>
      <c r="W11" s="20">
        <f t="shared" si="5"/>
        <v>0</v>
      </c>
      <c r="X11" s="20">
        <f t="shared" si="5"/>
        <v>0</v>
      </c>
      <c r="Y11" s="20">
        <f t="shared" si="5"/>
        <v>0</v>
      </c>
      <c r="Z11" s="20">
        <f t="shared" si="5"/>
        <v>0</v>
      </c>
      <c r="AA11" s="20">
        <f t="shared" si="5"/>
        <v>0</v>
      </c>
      <c r="AB11" s="20">
        <f t="shared" si="5"/>
        <v>0</v>
      </c>
      <c r="AC11" s="20">
        <f t="shared" si="5"/>
        <v>0</v>
      </c>
      <c r="AD11" s="20">
        <f t="shared" si="5"/>
        <v>0</v>
      </c>
      <c r="AE11" s="20">
        <f t="shared" si="5"/>
        <v>0</v>
      </c>
      <c r="AF11" s="20">
        <f t="shared" si="5"/>
        <v>0</v>
      </c>
      <c r="AG11" s="20">
        <f t="shared" si="6"/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 t="shared" si="7"/>
        <v>52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52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3"/>
        <v>102</v>
      </c>
      <c r="E12" s="20">
        <f t="shared" si="4"/>
        <v>54</v>
      </c>
      <c r="F12" s="20">
        <f t="shared" si="4"/>
        <v>7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0">
        <f t="shared" si="5"/>
        <v>0</v>
      </c>
      <c r="Y12" s="20">
        <f t="shared" si="5"/>
        <v>0</v>
      </c>
      <c r="Z12" s="20">
        <f t="shared" si="5"/>
        <v>0</v>
      </c>
      <c r="AA12" s="20">
        <f t="shared" si="5"/>
        <v>0</v>
      </c>
      <c r="AB12" s="20">
        <f t="shared" si="5"/>
        <v>0</v>
      </c>
      <c r="AC12" s="20">
        <f t="shared" si="5"/>
        <v>0</v>
      </c>
      <c r="AD12" s="20">
        <f t="shared" si="5"/>
        <v>0</v>
      </c>
      <c r="AE12" s="20">
        <f t="shared" si="5"/>
        <v>41</v>
      </c>
      <c r="AF12" s="20">
        <f t="shared" si="5"/>
        <v>0</v>
      </c>
      <c r="AG12" s="20">
        <f t="shared" si="6"/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 t="shared" si="7"/>
        <v>102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54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7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41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3"/>
        <v>6387</v>
      </c>
      <c r="E13" s="20">
        <f t="shared" si="4"/>
        <v>4711</v>
      </c>
      <c r="F13" s="20">
        <f t="shared" si="4"/>
        <v>0</v>
      </c>
      <c r="G13" s="20">
        <f t="shared" si="4"/>
        <v>1048</v>
      </c>
      <c r="H13" s="20">
        <f t="shared" si="4"/>
        <v>40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504</v>
      </c>
      <c r="P13" s="20">
        <f t="shared" si="4"/>
        <v>0</v>
      </c>
      <c r="Q13" s="20">
        <f t="shared" si="4"/>
        <v>35</v>
      </c>
      <c r="R13" s="20">
        <f t="shared" si="4"/>
        <v>0</v>
      </c>
      <c r="S13" s="20">
        <f t="shared" si="4"/>
        <v>0</v>
      </c>
      <c r="T13" s="20">
        <f t="shared" si="4"/>
        <v>0</v>
      </c>
      <c r="U13" s="20">
        <f t="shared" si="5"/>
        <v>0</v>
      </c>
      <c r="V13" s="20">
        <f t="shared" si="5"/>
        <v>0</v>
      </c>
      <c r="W13" s="20">
        <f t="shared" si="5"/>
        <v>0</v>
      </c>
      <c r="X13" s="20">
        <f t="shared" si="5"/>
        <v>0</v>
      </c>
      <c r="Y13" s="20">
        <f t="shared" si="5"/>
        <v>19</v>
      </c>
      <c r="Z13" s="20">
        <f t="shared" si="5"/>
        <v>0</v>
      </c>
      <c r="AA13" s="20">
        <f t="shared" si="5"/>
        <v>30</v>
      </c>
      <c r="AB13" s="20">
        <f t="shared" si="5"/>
        <v>0</v>
      </c>
      <c r="AC13" s="20">
        <f t="shared" si="5"/>
        <v>0</v>
      </c>
      <c r="AD13" s="20">
        <f t="shared" si="5"/>
        <v>0</v>
      </c>
      <c r="AE13" s="20">
        <f t="shared" si="5"/>
        <v>0</v>
      </c>
      <c r="AF13" s="20">
        <f t="shared" si="5"/>
        <v>0</v>
      </c>
      <c r="AG13" s="20">
        <f t="shared" si="6"/>
        <v>6387</v>
      </c>
      <c r="AH13" s="20">
        <v>4711</v>
      </c>
      <c r="AI13" s="20">
        <v>0</v>
      </c>
      <c r="AJ13" s="20">
        <v>1048</v>
      </c>
      <c r="AK13" s="20">
        <v>40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504</v>
      </c>
      <c r="AS13" s="20">
        <v>0</v>
      </c>
      <c r="AT13" s="20">
        <v>35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19</v>
      </c>
      <c r="BC13" s="20">
        <v>0</v>
      </c>
      <c r="BD13" s="20">
        <v>30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9">
        <f t="shared" si="7"/>
        <v>0</v>
      </c>
      <c r="BK13" s="21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21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21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21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21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21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21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21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21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21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21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21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21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21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21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21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21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21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21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21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21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21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21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21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21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21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21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21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3"/>
        <v>193</v>
      </c>
      <c r="E14" s="20">
        <f t="shared" si="4"/>
        <v>157</v>
      </c>
      <c r="F14" s="20">
        <f t="shared" si="4"/>
        <v>18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1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9</v>
      </c>
      <c r="R14" s="20">
        <f t="shared" si="4"/>
        <v>1</v>
      </c>
      <c r="S14" s="20">
        <f t="shared" si="4"/>
        <v>0</v>
      </c>
      <c r="T14" s="20">
        <f t="shared" si="4"/>
        <v>0</v>
      </c>
      <c r="U14" s="20">
        <f t="shared" si="5"/>
        <v>0</v>
      </c>
      <c r="V14" s="20">
        <f t="shared" si="5"/>
        <v>0</v>
      </c>
      <c r="W14" s="20">
        <f t="shared" si="5"/>
        <v>0</v>
      </c>
      <c r="X14" s="20">
        <f t="shared" si="5"/>
        <v>0</v>
      </c>
      <c r="Y14" s="20">
        <f t="shared" si="5"/>
        <v>2</v>
      </c>
      <c r="Z14" s="20">
        <f t="shared" si="5"/>
        <v>5</v>
      </c>
      <c r="AA14" s="20">
        <f t="shared" si="5"/>
        <v>0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f t="shared" si="5"/>
        <v>0</v>
      </c>
      <c r="AF14" s="20">
        <f t="shared" si="5"/>
        <v>0</v>
      </c>
      <c r="AG14" s="20">
        <f t="shared" si="6"/>
        <v>18</v>
      </c>
      <c r="AH14" s="20">
        <v>0</v>
      </c>
      <c r="AI14" s="20">
        <v>17</v>
      </c>
      <c r="AJ14" s="20">
        <v>0</v>
      </c>
      <c r="AK14" s="20">
        <v>0</v>
      </c>
      <c r="AL14" s="20">
        <v>0</v>
      </c>
      <c r="AM14" s="20">
        <v>0</v>
      </c>
      <c r="AN14" s="20">
        <v>1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9">
        <f t="shared" si="7"/>
        <v>175</v>
      </c>
      <c r="BK14" s="21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157</v>
      </c>
      <c r="BL14" s="21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1</v>
      </c>
      <c r="BM14" s="21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21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21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21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21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21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21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21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21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21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21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9</v>
      </c>
      <c r="BX14" s="21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1</v>
      </c>
      <c r="BY14" s="21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21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21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21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21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21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21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2</v>
      </c>
      <c r="CF14" s="21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5</v>
      </c>
      <c r="CG14" s="21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21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21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21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21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21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3"/>
        <v>12005</v>
      </c>
      <c r="E15" s="20">
        <f t="shared" si="4"/>
        <v>5501</v>
      </c>
      <c r="F15" s="20">
        <f t="shared" si="4"/>
        <v>732</v>
      </c>
      <c r="G15" s="20">
        <f t="shared" si="4"/>
        <v>5565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5"/>
        <v>0</v>
      </c>
      <c r="V15" s="20">
        <f t="shared" si="5"/>
        <v>0</v>
      </c>
      <c r="W15" s="20">
        <f t="shared" si="5"/>
        <v>0</v>
      </c>
      <c r="X15" s="20">
        <f t="shared" si="5"/>
        <v>0</v>
      </c>
      <c r="Y15" s="20">
        <f t="shared" si="5"/>
        <v>0</v>
      </c>
      <c r="Z15" s="20">
        <f t="shared" si="5"/>
        <v>207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6"/>
        <v>173</v>
      </c>
      <c r="AH15" s="20">
        <v>173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9">
        <f t="shared" si="7"/>
        <v>11832</v>
      </c>
      <c r="BK15" s="21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5328</v>
      </c>
      <c r="BL15" s="21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732</v>
      </c>
      <c r="BM15" s="21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5565</v>
      </c>
      <c r="BN15" s="21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21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21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21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21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21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21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21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21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21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21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21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21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21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21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21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21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21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21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207</v>
      </c>
      <c r="CG15" s="21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21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21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21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21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21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3"/>
        <v>81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20">
        <f t="shared" si="4"/>
        <v>81</v>
      </c>
      <c r="M16" s="20">
        <f t="shared" si="4"/>
        <v>0</v>
      </c>
      <c r="N16" s="20">
        <f t="shared" si="4"/>
        <v>0</v>
      </c>
      <c r="O16" s="20">
        <f t="shared" si="4"/>
        <v>0</v>
      </c>
      <c r="P16" s="20">
        <f t="shared" si="4"/>
        <v>0</v>
      </c>
      <c r="Q16" s="20">
        <f t="shared" si="4"/>
        <v>0</v>
      </c>
      <c r="R16" s="20">
        <f t="shared" si="4"/>
        <v>0</v>
      </c>
      <c r="S16" s="20">
        <f t="shared" si="4"/>
        <v>0</v>
      </c>
      <c r="T16" s="20">
        <f t="shared" si="4"/>
        <v>0</v>
      </c>
      <c r="U16" s="20">
        <f t="shared" si="5"/>
        <v>0</v>
      </c>
      <c r="V16" s="20">
        <f t="shared" si="5"/>
        <v>0</v>
      </c>
      <c r="W16" s="20">
        <f t="shared" si="5"/>
        <v>0</v>
      </c>
      <c r="X16" s="20">
        <f t="shared" si="5"/>
        <v>0</v>
      </c>
      <c r="Y16" s="20">
        <f t="shared" si="5"/>
        <v>0</v>
      </c>
      <c r="Z16" s="20">
        <f t="shared" si="5"/>
        <v>0</v>
      </c>
      <c r="AA16" s="20">
        <f t="shared" si="5"/>
        <v>0</v>
      </c>
      <c r="AB16" s="20">
        <f t="shared" si="5"/>
        <v>0</v>
      </c>
      <c r="AC16" s="20">
        <f t="shared" si="5"/>
        <v>0</v>
      </c>
      <c r="AD16" s="20">
        <f t="shared" si="5"/>
        <v>0</v>
      </c>
      <c r="AE16" s="20">
        <f t="shared" si="5"/>
        <v>0</v>
      </c>
      <c r="AF16" s="20">
        <f t="shared" si="5"/>
        <v>0</v>
      </c>
      <c r="AG16" s="20">
        <f t="shared" si="6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9">
        <f t="shared" si="7"/>
        <v>81</v>
      </c>
      <c r="BK16" s="21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21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21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21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21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21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21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21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81</v>
      </c>
      <c r="BS16" s="21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21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21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21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21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21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21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21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21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21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21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21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21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21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21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21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21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21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21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21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  <row r="17" spans="1:90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3"/>
        <v>17</v>
      </c>
      <c r="E17" s="20">
        <f t="shared" si="4"/>
        <v>6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6</v>
      </c>
      <c r="P17" s="20">
        <f t="shared" si="4"/>
        <v>0</v>
      </c>
      <c r="Q17" s="20">
        <f t="shared" si="4"/>
        <v>5</v>
      </c>
      <c r="R17" s="20">
        <f t="shared" si="4"/>
        <v>0</v>
      </c>
      <c r="S17" s="20">
        <f t="shared" si="4"/>
        <v>0</v>
      </c>
      <c r="T17" s="20">
        <f t="shared" si="4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6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9">
        <f t="shared" si="7"/>
        <v>17</v>
      </c>
      <c r="BK17" s="21">
        <f>'施設資源化量内訳(焼却)'!E17+'施設資源化量内訳(粗大)'!E17+'施設資源化量内訳(堆肥化)'!E17+'施設資源化量内訳(飼料化)'!E17+'施設資源化量内訳(メタン化)'!E17+'施設資源化量内訳(燃料化)'!E17+'施設資源化量内訳(セメント)'!E17+'施設資源化量内訳(資源化等)'!E17</f>
        <v>6</v>
      </c>
      <c r="BL17" s="21">
        <f>'施設資源化量内訳(焼却)'!F17+'施設資源化量内訳(粗大)'!F17+'施設資源化量内訳(堆肥化)'!F17+'施設資源化量内訳(飼料化)'!F17+'施設資源化量内訳(メタン化)'!F17+'施設資源化量内訳(燃料化)'!F17+'施設資源化量内訳(セメント)'!F17+'施設資源化量内訳(資源化等)'!F17</f>
        <v>0</v>
      </c>
      <c r="BM17" s="21">
        <f>'施設資源化量内訳(焼却)'!G17+'施設資源化量内訳(粗大)'!G17+'施設資源化量内訳(堆肥化)'!G17+'施設資源化量内訳(飼料化)'!G17+'施設資源化量内訳(メタン化)'!G17+'施設資源化量内訳(燃料化)'!G17+'施設資源化量内訳(セメント)'!G17+'施設資源化量内訳(資源化等)'!G17</f>
        <v>0</v>
      </c>
      <c r="BN17" s="21">
        <f>'施設資源化量内訳(焼却)'!H17+'施設資源化量内訳(粗大)'!H17+'施設資源化量内訳(堆肥化)'!H17+'施設資源化量内訳(飼料化)'!H17+'施設資源化量内訳(メタン化)'!H17+'施設資源化量内訳(燃料化)'!H17+'施設資源化量内訳(セメント)'!H17+'施設資源化量内訳(資源化等)'!H17</f>
        <v>0</v>
      </c>
      <c r="BO17" s="21">
        <f>'施設資源化量内訳(焼却)'!I17+'施設資源化量内訳(粗大)'!I17+'施設資源化量内訳(堆肥化)'!I17+'施設資源化量内訳(飼料化)'!I17+'施設資源化量内訳(メタン化)'!I17+'施設資源化量内訳(燃料化)'!I17+'施設資源化量内訳(セメント)'!I17+'施設資源化量内訳(資源化等)'!I17</f>
        <v>0</v>
      </c>
      <c r="BP17" s="21">
        <f>'施設資源化量内訳(焼却)'!J17+'施設資源化量内訳(粗大)'!J17+'施設資源化量内訳(堆肥化)'!J17+'施設資源化量内訳(飼料化)'!J17+'施設資源化量内訳(メタン化)'!J17+'施設資源化量内訳(燃料化)'!J17+'施設資源化量内訳(セメント)'!J17+'施設資源化量内訳(資源化等)'!J17</f>
        <v>0</v>
      </c>
      <c r="BQ17" s="21">
        <f>'施設資源化量内訳(焼却)'!K17+'施設資源化量内訳(粗大)'!K17+'施設資源化量内訳(堆肥化)'!K17+'施設資源化量内訳(飼料化)'!K17+'施設資源化量内訳(メタン化)'!K17+'施設資源化量内訳(燃料化)'!K17+'施設資源化量内訳(セメント)'!K17+'施設資源化量内訳(資源化等)'!K17</f>
        <v>0</v>
      </c>
      <c r="BR17" s="21">
        <f>'施設資源化量内訳(焼却)'!L17+'施設資源化量内訳(粗大)'!L17+'施設資源化量内訳(堆肥化)'!L17+'施設資源化量内訳(飼料化)'!L17+'施設資源化量内訳(メタン化)'!L17+'施設資源化量内訳(燃料化)'!L17+'施設資源化量内訳(セメント)'!L17+'施設資源化量内訳(資源化等)'!L17</f>
        <v>0</v>
      </c>
      <c r="BS17" s="21">
        <f>'施設資源化量内訳(焼却)'!M17+'施設資源化量内訳(粗大)'!M17+'施設資源化量内訳(堆肥化)'!M17+'施設資源化量内訳(飼料化)'!M17+'施設資源化量内訳(メタン化)'!M17+'施設資源化量内訳(燃料化)'!M17+'施設資源化量内訳(セメント)'!M17+'施設資源化量内訳(資源化等)'!M17</f>
        <v>0</v>
      </c>
      <c r="BT17" s="21">
        <f>'施設資源化量内訳(焼却)'!N17+'施設資源化量内訳(粗大)'!N17+'施設資源化量内訳(堆肥化)'!N17+'施設資源化量内訳(飼料化)'!N17+'施設資源化量内訳(メタン化)'!N17+'施設資源化量内訳(燃料化)'!N17+'施設資源化量内訳(セメント)'!N17+'施設資源化量内訳(資源化等)'!N17</f>
        <v>0</v>
      </c>
      <c r="BU17" s="21">
        <f>'施設資源化量内訳(焼却)'!O17+'施設資源化量内訳(粗大)'!O17+'施設資源化量内訳(堆肥化)'!O17+'施設資源化量内訳(飼料化)'!O17+'施設資源化量内訳(メタン化)'!O17+'施設資源化量内訳(燃料化)'!O17+'施設資源化量内訳(セメント)'!O17+'施設資源化量内訳(資源化等)'!O17</f>
        <v>6</v>
      </c>
      <c r="BV17" s="21">
        <f>'施設資源化量内訳(焼却)'!P17+'施設資源化量内訳(粗大)'!P17+'施設資源化量内訳(堆肥化)'!P17+'施設資源化量内訳(飼料化)'!P17+'施設資源化量内訳(メタン化)'!P17+'施設資源化量内訳(燃料化)'!P17+'施設資源化量内訳(セメント)'!P17+'施設資源化量内訳(資源化等)'!P17</f>
        <v>0</v>
      </c>
      <c r="BW17" s="21">
        <f>'施設資源化量内訳(焼却)'!Q17+'施設資源化量内訳(粗大)'!Q17+'施設資源化量内訳(堆肥化)'!Q17+'施設資源化量内訳(飼料化)'!Q17+'施設資源化量内訳(メタン化)'!Q17+'施設資源化量内訳(燃料化)'!Q17+'施設資源化量内訳(セメント)'!Q17+'施設資源化量内訳(資源化等)'!Q17</f>
        <v>5</v>
      </c>
      <c r="BX17" s="21">
        <f>'施設資源化量内訳(焼却)'!R17+'施設資源化量内訳(粗大)'!R17+'施設資源化量内訳(堆肥化)'!R17+'施設資源化量内訳(飼料化)'!R17+'施設資源化量内訳(メタン化)'!R17+'施設資源化量内訳(燃料化)'!R17+'施設資源化量内訳(セメント)'!R17+'施設資源化量内訳(資源化等)'!R17</f>
        <v>0</v>
      </c>
      <c r="BY17" s="21">
        <f>'施設資源化量内訳(焼却)'!S17+'施設資源化量内訳(粗大)'!S17+'施設資源化量内訳(堆肥化)'!S17+'施設資源化量内訳(飼料化)'!S17+'施設資源化量内訳(メタン化)'!S17+'施設資源化量内訳(燃料化)'!S17+'施設資源化量内訳(セメント)'!S17+'施設資源化量内訳(資源化等)'!S17</f>
        <v>0</v>
      </c>
      <c r="BZ17" s="21">
        <f>'施設資源化量内訳(焼却)'!T17+'施設資源化量内訳(粗大)'!T17+'施設資源化量内訳(堆肥化)'!T17+'施設資源化量内訳(飼料化)'!T17+'施設資源化量内訳(メタン化)'!T17+'施設資源化量内訳(燃料化)'!T17+'施設資源化量内訳(セメント)'!T17+'施設資源化量内訳(資源化等)'!T17</f>
        <v>0</v>
      </c>
      <c r="CA17" s="21">
        <f>'施設資源化量内訳(焼却)'!U17+'施設資源化量内訳(粗大)'!U17+'施設資源化量内訳(堆肥化)'!U17+'施設資源化量内訳(飼料化)'!U17+'施設資源化量内訳(メタン化)'!U17+'施設資源化量内訳(燃料化)'!U17+'施設資源化量内訳(セメント)'!U17+'施設資源化量内訳(資源化等)'!U17</f>
        <v>0</v>
      </c>
      <c r="CB17" s="21">
        <f>'施設資源化量内訳(焼却)'!V17+'施設資源化量内訳(粗大)'!V17+'施設資源化量内訳(堆肥化)'!V17+'施設資源化量内訳(飼料化)'!V17+'施設資源化量内訳(メタン化)'!V17+'施設資源化量内訳(燃料化)'!V17+'施設資源化量内訳(セメント)'!V17+'施設資源化量内訳(資源化等)'!V17</f>
        <v>0</v>
      </c>
      <c r="CC17" s="21">
        <f>'施設資源化量内訳(焼却)'!W17+'施設資源化量内訳(粗大)'!W17+'施設資源化量内訳(堆肥化)'!W17+'施設資源化量内訳(飼料化)'!W17+'施設資源化量内訳(メタン化)'!W17+'施設資源化量内訳(燃料化)'!W17+'施設資源化量内訳(セメント)'!W17+'施設資源化量内訳(資源化等)'!W17</f>
        <v>0</v>
      </c>
      <c r="CD17" s="21">
        <f>'施設資源化量内訳(焼却)'!X17+'施設資源化量内訳(粗大)'!X17+'施設資源化量内訳(堆肥化)'!X17+'施設資源化量内訳(飼料化)'!X17+'施設資源化量内訳(メタン化)'!X17+'施設資源化量内訳(燃料化)'!X17+'施設資源化量内訳(セメント)'!X17+'施設資源化量内訳(資源化等)'!X17</f>
        <v>0</v>
      </c>
      <c r="CE17" s="21">
        <f>'施設資源化量内訳(焼却)'!Y17+'施設資源化量内訳(粗大)'!Y17+'施設資源化量内訳(堆肥化)'!Y17+'施設資源化量内訳(飼料化)'!Y17+'施設資源化量内訳(メタン化)'!Y17+'施設資源化量内訳(燃料化)'!Y17+'施設資源化量内訳(セメント)'!Y17+'施設資源化量内訳(資源化等)'!Y17</f>
        <v>0</v>
      </c>
      <c r="CF17" s="21">
        <f>'施設資源化量内訳(焼却)'!Z17+'施設資源化量内訳(粗大)'!Z17+'施設資源化量内訳(堆肥化)'!Z17+'施設資源化量内訳(飼料化)'!Z17+'施設資源化量内訳(メタン化)'!Z17+'施設資源化量内訳(燃料化)'!Z17+'施設資源化量内訳(セメント)'!Z17+'施設資源化量内訳(資源化等)'!Z17</f>
        <v>0</v>
      </c>
      <c r="CG17" s="21">
        <f>'施設資源化量内訳(焼却)'!AA17+'施設資源化量内訳(粗大)'!AA17+'施設資源化量内訳(堆肥化)'!AA17+'施設資源化量内訳(飼料化)'!AA17+'施設資源化量内訳(メタン化)'!AA17+'施設資源化量内訳(燃料化)'!AA17+'施設資源化量内訳(セメント)'!AA17+'施設資源化量内訳(資源化等)'!AA17</f>
        <v>0</v>
      </c>
      <c r="CH17" s="21">
        <f>'施設資源化量内訳(焼却)'!AB17+'施設資源化量内訳(粗大)'!AB17+'施設資源化量内訳(堆肥化)'!AB17+'施設資源化量内訳(飼料化)'!AB17+'施設資源化量内訳(メタン化)'!AB17+'施設資源化量内訳(燃料化)'!AB17+'施設資源化量内訳(セメント)'!AB17+'施設資源化量内訳(資源化等)'!AB17</f>
        <v>0</v>
      </c>
      <c r="CI17" s="21">
        <f>'施設資源化量内訳(焼却)'!AC17+'施設資源化量内訳(粗大)'!AC17+'施設資源化量内訳(堆肥化)'!AC17+'施設資源化量内訳(飼料化)'!AC17+'施設資源化量内訳(メタン化)'!AC17+'施設資源化量内訳(燃料化)'!AC17+'施設資源化量内訳(セメント)'!AC17+'施設資源化量内訳(資源化等)'!AC17</f>
        <v>0</v>
      </c>
      <c r="CJ17" s="21">
        <f>'施設資源化量内訳(焼却)'!AD17+'施設資源化量内訳(粗大)'!AD17+'施設資源化量内訳(堆肥化)'!AD17+'施設資源化量内訳(飼料化)'!AD17+'施設資源化量内訳(メタン化)'!AD17+'施設資源化量内訳(燃料化)'!AD17+'施設資源化量内訳(セメント)'!AD17+'施設資源化量内訳(資源化等)'!AD17</f>
        <v>0</v>
      </c>
      <c r="CK17" s="21">
        <f>'施設資源化量内訳(焼却)'!AE17+'施設資源化量内訳(粗大)'!AE17+'施設資源化量内訳(堆肥化)'!AE17+'施設資源化量内訳(飼料化)'!AE17+'施設資源化量内訳(メタン化)'!AE17+'施設資源化量内訳(燃料化)'!AE17+'施設資源化量内訳(セメント)'!AE17+'施設資源化量内訳(資源化等)'!AE17</f>
        <v>0</v>
      </c>
      <c r="CL17" s="21">
        <f>'施設資源化量内訳(焼却)'!AF17+'施設資源化量内訳(粗大)'!AF17+'施設資源化量内訳(堆肥化)'!AF17+'施設資源化量内訳(飼料化)'!AF17+'施設資源化量内訳(メタン化)'!AF17+'施設資源化量内訳(燃料化)'!AF17+'施設資源化量内訳(セメント)'!AF17+'施設資源化量内訳(資源化等)'!AF17</f>
        <v>0</v>
      </c>
    </row>
    <row r="18" spans="1:90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3"/>
        <v>63</v>
      </c>
      <c r="E18" s="20">
        <f t="shared" si="4"/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45</v>
      </c>
      <c r="O18" s="20">
        <f t="shared" si="4"/>
        <v>11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7</v>
      </c>
      <c r="AA18" s="20">
        <f t="shared" si="5"/>
        <v>0</v>
      </c>
      <c r="AB18" s="20">
        <f t="shared" si="5"/>
        <v>0</v>
      </c>
      <c r="AC18" s="20">
        <f t="shared" si="5"/>
        <v>0</v>
      </c>
      <c r="AD18" s="20">
        <f t="shared" si="5"/>
        <v>0</v>
      </c>
      <c r="AE18" s="20">
        <f t="shared" si="5"/>
        <v>0</v>
      </c>
      <c r="AF18" s="20">
        <f t="shared" si="5"/>
        <v>0</v>
      </c>
      <c r="AG18" s="20">
        <f t="shared" si="6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9">
        <f t="shared" si="7"/>
        <v>63</v>
      </c>
      <c r="BK18" s="21">
        <f>'施設資源化量内訳(焼却)'!E18+'施設資源化量内訳(粗大)'!E18+'施設資源化量内訳(堆肥化)'!E18+'施設資源化量内訳(飼料化)'!E18+'施設資源化量内訳(メタン化)'!E18+'施設資源化量内訳(燃料化)'!E18+'施設資源化量内訳(セメント)'!E18+'施設資源化量内訳(資源化等)'!E18</f>
        <v>0</v>
      </c>
      <c r="BL18" s="21">
        <f>'施設資源化量内訳(焼却)'!F18+'施設資源化量内訳(粗大)'!F18+'施設資源化量内訳(堆肥化)'!F18+'施設資源化量内訳(飼料化)'!F18+'施設資源化量内訳(メタン化)'!F18+'施設資源化量内訳(燃料化)'!F18+'施設資源化量内訳(セメント)'!F18+'施設資源化量内訳(資源化等)'!F18</f>
        <v>0</v>
      </c>
      <c r="BM18" s="21">
        <f>'施設資源化量内訳(焼却)'!G18+'施設資源化量内訳(粗大)'!G18+'施設資源化量内訳(堆肥化)'!G18+'施設資源化量内訳(飼料化)'!G18+'施設資源化量内訳(メタン化)'!G18+'施設資源化量内訳(燃料化)'!G18+'施設資源化量内訳(セメント)'!G18+'施設資源化量内訳(資源化等)'!G18</f>
        <v>0</v>
      </c>
      <c r="BN18" s="21">
        <f>'施設資源化量内訳(焼却)'!H18+'施設資源化量内訳(粗大)'!H18+'施設資源化量内訳(堆肥化)'!H18+'施設資源化量内訳(飼料化)'!H18+'施設資源化量内訳(メタン化)'!H18+'施設資源化量内訳(燃料化)'!H18+'施設資源化量内訳(セメント)'!H18+'施設資源化量内訳(資源化等)'!H18</f>
        <v>0</v>
      </c>
      <c r="BO18" s="21">
        <f>'施設資源化量内訳(焼却)'!I18+'施設資源化量内訳(粗大)'!I18+'施設資源化量内訳(堆肥化)'!I18+'施設資源化量内訳(飼料化)'!I18+'施設資源化量内訳(メタン化)'!I18+'施設資源化量内訳(燃料化)'!I18+'施設資源化量内訳(セメント)'!I18+'施設資源化量内訳(資源化等)'!I18</f>
        <v>0</v>
      </c>
      <c r="BP18" s="21">
        <f>'施設資源化量内訳(焼却)'!J18+'施設資源化量内訳(粗大)'!J18+'施設資源化量内訳(堆肥化)'!J18+'施設資源化量内訳(飼料化)'!J18+'施設資源化量内訳(メタン化)'!J18+'施設資源化量内訳(燃料化)'!J18+'施設資源化量内訳(セメント)'!J18+'施設資源化量内訳(資源化等)'!J18</f>
        <v>0</v>
      </c>
      <c r="BQ18" s="21">
        <f>'施設資源化量内訳(焼却)'!K18+'施設資源化量内訳(粗大)'!K18+'施設資源化量内訳(堆肥化)'!K18+'施設資源化量内訳(飼料化)'!K18+'施設資源化量内訳(メタン化)'!K18+'施設資源化量内訳(燃料化)'!K18+'施設資源化量内訳(セメント)'!K18+'施設資源化量内訳(資源化等)'!K18</f>
        <v>0</v>
      </c>
      <c r="BR18" s="21">
        <f>'施設資源化量内訳(焼却)'!L18+'施設資源化量内訳(粗大)'!L18+'施設資源化量内訳(堆肥化)'!L18+'施設資源化量内訳(飼料化)'!L18+'施設資源化量内訳(メタン化)'!L18+'施設資源化量内訳(燃料化)'!L18+'施設資源化量内訳(セメント)'!L18+'施設資源化量内訳(資源化等)'!L18</f>
        <v>0</v>
      </c>
      <c r="BS18" s="21">
        <f>'施設資源化量内訳(焼却)'!M18+'施設資源化量内訳(粗大)'!M18+'施設資源化量内訳(堆肥化)'!M18+'施設資源化量内訳(飼料化)'!M18+'施設資源化量内訳(メタン化)'!M18+'施設資源化量内訳(燃料化)'!M18+'施設資源化量内訳(セメント)'!M18+'施設資源化量内訳(資源化等)'!M18</f>
        <v>0</v>
      </c>
      <c r="BT18" s="21">
        <f>'施設資源化量内訳(焼却)'!N18+'施設資源化量内訳(粗大)'!N18+'施設資源化量内訳(堆肥化)'!N18+'施設資源化量内訳(飼料化)'!N18+'施設資源化量内訳(メタン化)'!N18+'施設資源化量内訳(燃料化)'!N18+'施設資源化量内訳(セメント)'!N18+'施設資源化量内訳(資源化等)'!N18</f>
        <v>45</v>
      </c>
      <c r="BU18" s="21">
        <f>'施設資源化量内訳(焼却)'!O18+'施設資源化量内訳(粗大)'!O18+'施設資源化量内訳(堆肥化)'!O18+'施設資源化量内訳(飼料化)'!O18+'施設資源化量内訳(メタン化)'!O18+'施設資源化量内訳(燃料化)'!O18+'施設資源化量内訳(セメント)'!O18+'施設資源化量内訳(資源化等)'!O18</f>
        <v>11</v>
      </c>
      <c r="BV18" s="21">
        <f>'施設資源化量内訳(焼却)'!P18+'施設資源化量内訳(粗大)'!P18+'施設資源化量内訳(堆肥化)'!P18+'施設資源化量内訳(飼料化)'!P18+'施設資源化量内訳(メタン化)'!P18+'施設資源化量内訳(燃料化)'!P18+'施設資源化量内訳(セメント)'!P18+'施設資源化量内訳(資源化等)'!P18</f>
        <v>0</v>
      </c>
      <c r="BW18" s="21">
        <f>'施設資源化量内訳(焼却)'!Q18+'施設資源化量内訳(粗大)'!Q18+'施設資源化量内訳(堆肥化)'!Q18+'施設資源化量内訳(飼料化)'!Q18+'施設資源化量内訳(メタン化)'!Q18+'施設資源化量内訳(燃料化)'!Q18+'施設資源化量内訳(セメント)'!Q18+'施設資源化量内訳(資源化等)'!Q18</f>
        <v>0</v>
      </c>
      <c r="BX18" s="21">
        <f>'施設資源化量内訳(焼却)'!R18+'施設資源化量内訳(粗大)'!R18+'施設資源化量内訳(堆肥化)'!R18+'施設資源化量内訳(飼料化)'!R18+'施設資源化量内訳(メタン化)'!R18+'施設資源化量内訳(燃料化)'!R18+'施設資源化量内訳(セメント)'!R18+'施設資源化量内訳(資源化等)'!R18</f>
        <v>0</v>
      </c>
      <c r="BY18" s="21">
        <f>'施設資源化量内訳(焼却)'!S18+'施設資源化量内訳(粗大)'!S18+'施設資源化量内訳(堆肥化)'!S18+'施設資源化量内訳(飼料化)'!S18+'施設資源化量内訳(メタン化)'!S18+'施設資源化量内訳(燃料化)'!S18+'施設資源化量内訳(セメント)'!S18+'施設資源化量内訳(資源化等)'!S18</f>
        <v>0</v>
      </c>
      <c r="BZ18" s="21">
        <f>'施設資源化量内訳(焼却)'!T18+'施設資源化量内訳(粗大)'!T18+'施設資源化量内訳(堆肥化)'!T18+'施設資源化量内訳(飼料化)'!T18+'施設資源化量内訳(メタン化)'!T18+'施設資源化量内訳(燃料化)'!T18+'施設資源化量内訳(セメント)'!T18+'施設資源化量内訳(資源化等)'!T18</f>
        <v>0</v>
      </c>
      <c r="CA18" s="21">
        <f>'施設資源化量内訳(焼却)'!U18+'施設資源化量内訳(粗大)'!U18+'施設資源化量内訳(堆肥化)'!U18+'施設資源化量内訳(飼料化)'!U18+'施設資源化量内訳(メタン化)'!U18+'施設資源化量内訳(燃料化)'!U18+'施設資源化量内訳(セメント)'!U18+'施設資源化量内訳(資源化等)'!U18</f>
        <v>0</v>
      </c>
      <c r="CB18" s="21">
        <f>'施設資源化量内訳(焼却)'!V18+'施設資源化量内訳(粗大)'!V18+'施設資源化量内訳(堆肥化)'!V18+'施設資源化量内訳(飼料化)'!V18+'施設資源化量内訳(メタン化)'!V18+'施設資源化量内訳(燃料化)'!V18+'施設資源化量内訳(セメント)'!V18+'施設資源化量内訳(資源化等)'!V18</f>
        <v>0</v>
      </c>
      <c r="CC18" s="21">
        <f>'施設資源化量内訳(焼却)'!W18+'施設資源化量内訳(粗大)'!W18+'施設資源化量内訳(堆肥化)'!W18+'施設資源化量内訳(飼料化)'!W18+'施設資源化量内訳(メタン化)'!W18+'施設資源化量内訳(燃料化)'!W18+'施設資源化量内訳(セメント)'!W18+'施設資源化量内訳(資源化等)'!W18</f>
        <v>0</v>
      </c>
      <c r="CD18" s="21">
        <f>'施設資源化量内訳(焼却)'!X18+'施設資源化量内訳(粗大)'!X18+'施設資源化量内訳(堆肥化)'!X18+'施設資源化量内訳(飼料化)'!X18+'施設資源化量内訳(メタン化)'!X18+'施設資源化量内訳(燃料化)'!X18+'施設資源化量内訳(セメント)'!X18+'施設資源化量内訳(資源化等)'!X18</f>
        <v>0</v>
      </c>
      <c r="CE18" s="21">
        <f>'施設資源化量内訳(焼却)'!Y18+'施設資源化量内訳(粗大)'!Y18+'施設資源化量内訳(堆肥化)'!Y18+'施設資源化量内訳(飼料化)'!Y18+'施設資源化量内訳(メタン化)'!Y18+'施設資源化量内訳(燃料化)'!Y18+'施設資源化量内訳(セメント)'!Y18+'施設資源化量内訳(資源化等)'!Y18</f>
        <v>0</v>
      </c>
      <c r="CF18" s="21">
        <f>'施設資源化量内訳(焼却)'!Z18+'施設資源化量内訳(粗大)'!Z18+'施設資源化量内訳(堆肥化)'!Z18+'施設資源化量内訳(飼料化)'!Z18+'施設資源化量内訳(メタン化)'!Z18+'施設資源化量内訳(燃料化)'!Z18+'施設資源化量内訳(セメント)'!Z18+'施設資源化量内訳(資源化等)'!Z18</f>
        <v>7</v>
      </c>
      <c r="CG18" s="21">
        <f>'施設資源化量内訳(焼却)'!AA18+'施設資源化量内訳(粗大)'!AA18+'施設資源化量内訳(堆肥化)'!AA18+'施設資源化量内訳(飼料化)'!AA18+'施設資源化量内訳(メタン化)'!AA18+'施設資源化量内訳(燃料化)'!AA18+'施設資源化量内訳(セメント)'!AA18+'施設資源化量内訳(資源化等)'!AA18</f>
        <v>0</v>
      </c>
      <c r="CH18" s="21">
        <f>'施設資源化量内訳(焼却)'!AB18+'施設資源化量内訳(粗大)'!AB18+'施設資源化量内訳(堆肥化)'!AB18+'施設資源化量内訳(飼料化)'!AB18+'施設資源化量内訳(メタン化)'!AB18+'施設資源化量内訳(燃料化)'!AB18+'施設資源化量内訳(セメント)'!AB18+'施設資源化量内訳(資源化等)'!AB18</f>
        <v>0</v>
      </c>
      <c r="CI18" s="21">
        <f>'施設資源化量内訳(焼却)'!AC18+'施設資源化量内訳(粗大)'!AC18+'施設資源化量内訳(堆肥化)'!AC18+'施設資源化量内訳(飼料化)'!AC18+'施設資源化量内訳(メタン化)'!AC18+'施設資源化量内訳(燃料化)'!AC18+'施設資源化量内訳(セメント)'!AC18+'施設資源化量内訳(資源化等)'!AC18</f>
        <v>0</v>
      </c>
      <c r="CJ18" s="21">
        <f>'施設資源化量内訳(焼却)'!AD18+'施設資源化量内訳(粗大)'!AD18+'施設資源化量内訳(堆肥化)'!AD18+'施設資源化量内訳(飼料化)'!AD18+'施設資源化量内訳(メタン化)'!AD18+'施設資源化量内訳(燃料化)'!AD18+'施設資源化量内訳(セメント)'!AD18+'施設資源化量内訳(資源化等)'!AD18</f>
        <v>0</v>
      </c>
      <c r="CK18" s="21">
        <f>'施設資源化量内訳(焼却)'!AE18+'施設資源化量内訳(粗大)'!AE18+'施設資源化量内訳(堆肥化)'!AE18+'施設資源化量内訳(飼料化)'!AE18+'施設資源化量内訳(メタン化)'!AE18+'施設資源化量内訳(燃料化)'!AE18+'施設資源化量内訳(セメント)'!AE18+'施設資源化量内訳(資源化等)'!AE18</f>
        <v>0</v>
      </c>
      <c r="CL18" s="21">
        <f>'施設資源化量内訳(焼却)'!AF18+'施設資源化量内訳(粗大)'!AF18+'施設資源化量内訳(堆肥化)'!AF18+'施設資源化量内訳(飼料化)'!AF18+'施設資源化量内訳(メタン化)'!AF18+'施設資源化量内訳(燃料化)'!AF18+'施設資源化量内訳(セメント)'!AF18+'施設資源化量内訳(資源化等)'!AF18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144</v>
      </c>
      <c r="B1" s="48"/>
      <c r="C1" s="32"/>
      <c r="AB1" s="34"/>
      <c r="AG1" s="38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2</v>
      </c>
      <c r="B7" s="25" t="s">
        <v>71</v>
      </c>
      <c r="C7" s="24" t="s">
        <v>160</v>
      </c>
      <c r="D7" s="30">
        <f aca="true" t="shared" si="0" ref="D7:AF7">SUM(D8:D18)</f>
        <v>52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52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</v>
      </c>
      <c r="B10" s="28" t="s">
        <v>11</v>
      </c>
      <c r="C10" s="27" t="s">
        <v>13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</v>
      </c>
      <c r="B11" s="28" t="s">
        <v>15</v>
      </c>
      <c r="C11" s="27" t="s">
        <v>17</v>
      </c>
      <c r="D11" s="20">
        <f t="shared" si="1"/>
        <v>52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52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</v>
      </c>
      <c r="B12" s="28" t="s">
        <v>19</v>
      </c>
      <c r="C12" s="27" t="s">
        <v>21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</v>
      </c>
      <c r="B13" s="28" t="s">
        <v>23</v>
      </c>
      <c r="C13" s="27" t="s">
        <v>25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</v>
      </c>
      <c r="B14" s="28" t="s">
        <v>27</v>
      </c>
      <c r="C14" s="27" t="s">
        <v>29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</v>
      </c>
      <c r="B15" s="28" t="s">
        <v>31</v>
      </c>
      <c r="C15" s="27" t="s">
        <v>33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</v>
      </c>
      <c r="B16" s="28" t="s">
        <v>35</v>
      </c>
      <c r="C16" s="27" t="s">
        <v>37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</v>
      </c>
      <c r="B17" s="28" t="s">
        <v>39</v>
      </c>
      <c r="C17" s="27" t="s">
        <v>41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</v>
      </c>
      <c r="B18" s="28" t="s">
        <v>43</v>
      </c>
      <c r="C18" s="27" t="s">
        <v>45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144</v>
      </c>
      <c r="B1" s="48"/>
      <c r="C1" s="32"/>
      <c r="AB1" s="34"/>
      <c r="AG1" s="38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47</v>
      </c>
      <c r="B7" s="25" t="s">
        <v>48</v>
      </c>
      <c r="C7" s="24" t="s">
        <v>163</v>
      </c>
      <c r="D7" s="30">
        <f aca="true" t="shared" si="0" ref="D7:AF7">SUM(D8:D18)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47</v>
      </c>
      <c r="B9" s="28" t="s">
        <v>51</v>
      </c>
      <c r="C9" s="27" t="s">
        <v>52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144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F7">SUM(D8:D18)</f>
        <v>253</v>
      </c>
      <c r="E7" s="30">
        <f t="shared" si="0"/>
        <v>253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54</v>
      </c>
      <c r="E12" s="20">
        <v>54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199</v>
      </c>
      <c r="E15" s="20">
        <v>199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2</v>
      </c>
      <c r="B7" s="25" t="s">
        <v>71</v>
      </c>
      <c r="C7" s="24" t="s">
        <v>160</v>
      </c>
      <c r="D7" s="30">
        <f aca="true" t="shared" si="0" ref="D7:AF7">SUM(D8:D18)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</v>
      </c>
      <c r="B10" s="28" t="s">
        <v>11</v>
      </c>
      <c r="C10" s="27" t="s">
        <v>13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</v>
      </c>
      <c r="B11" s="28" t="s">
        <v>15</v>
      </c>
      <c r="C11" s="27" t="s">
        <v>17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</v>
      </c>
      <c r="B12" s="28" t="s">
        <v>19</v>
      </c>
      <c r="C12" s="27" t="s">
        <v>21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</v>
      </c>
      <c r="B13" s="28" t="s">
        <v>23</v>
      </c>
      <c r="C13" s="27" t="s">
        <v>25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</v>
      </c>
      <c r="B14" s="28" t="s">
        <v>27</v>
      </c>
      <c r="C14" s="27" t="s">
        <v>29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</v>
      </c>
      <c r="B15" s="28" t="s">
        <v>31</v>
      </c>
      <c r="C15" s="27" t="s">
        <v>33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</v>
      </c>
      <c r="B16" s="28" t="s">
        <v>35</v>
      </c>
      <c r="C16" s="27" t="s">
        <v>37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</v>
      </c>
      <c r="B17" s="28" t="s">
        <v>39</v>
      </c>
      <c r="C17" s="27" t="s">
        <v>41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</v>
      </c>
      <c r="B18" s="28" t="s">
        <v>43</v>
      </c>
      <c r="C18" s="27" t="s">
        <v>45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8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145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75</v>
      </c>
      <c r="B2" s="55" t="s">
        <v>90</v>
      </c>
      <c r="C2" s="52" t="s">
        <v>91</v>
      </c>
      <c r="D2" s="12" t="s">
        <v>72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73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74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100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80</v>
      </c>
      <c r="E3" s="52" t="s">
        <v>79</v>
      </c>
      <c r="F3" s="64" t="s">
        <v>101</v>
      </c>
      <c r="G3" s="65"/>
      <c r="H3" s="65"/>
      <c r="I3" s="65"/>
      <c r="J3" s="65"/>
      <c r="K3" s="65"/>
      <c r="L3" s="65"/>
      <c r="M3" s="65"/>
      <c r="N3" s="66"/>
      <c r="O3" s="52" t="s">
        <v>157</v>
      </c>
      <c r="P3" s="52" t="s">
        <v>102</v>
      </c>
      <c r="Q3" s="67" t="s">
        <v>80</v>
      </c>
      <c r="R3" s="52" t="s">
        <v>79</v>
      </c>
      <c r="S3" s="68" t="s">
        <v>103</v>
      </c>
      <c r="T3" s="69"/>
      <c r="U3" s="69"/>
      <c r="V3" s="69"/>
      <c r="W3" s="69"/>
      <c r="X3" s="69"/>
      <c r="Y3" s="69"/>
      <c r="Z3" s="69"/>
      <c r="AA3" s="70"/>
      <c r="AB3" s="67" t="s">
        <v>78</v>
      </c>
      <c r="AC3" s="52" t="s">
        <v>141</v>
      </c>
      <c r="AD3" s="44" t="s">
        <v>140</v>
      </c>
      <c r="AE3" s="11"/>
      <c r="AF3" s="11"/>
      <c r="AG3" s="11"/>
      <c r="AH3" s="11"/>
      <c r="AI3" s="11"/>
      <c r="AJ3" s="11"/>
      <c r="AK3" s="11"/>
      <c r="AL3" s="13"/>
      <c r="AM3" s="67" t="s">
        <v>80</v>
      </c>
      <c r="AN3" s="52" t="s">
        <v>156</v>
      </c>
      <c r="AO3" s="52" t="s">
        <v>86</v>
      </c>
      <c r="AP3" s="44" t="s">
        <v>104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80</v>
      </c>
      <c r="G4" s="52" t="s">
        <v>81</v>
      </c>
      <c r="H4" s="52" t="s">
        <v>82</v>
      </c>
      <c r="I4" s="52" t="s">
        <v>83</v>
      </c>
      <c r="J4" s="52" t="s">
        <v>84</v>
      </c>
      <c r="K4" s="52" t="s">
        <v>87</v>
      </c>
      <c r="L4" s="52" t="s">
        <v>85</v>
      </c>
      <c r="M4" s="52" t="s">
        <v>135</v>
      </c>
      <c r="N4" s="52" t="s">
        <v>88</v>
      </c>
      <c r="O4" s="58"/>
      <c r="P4" s="71"/>
      <c r="Q4" s="67"/>
      <c r="R4" s="53"/>
      <c r="S4" s="53" t="s">
        <v>80</v>
      </c>
      <c r="T4" s="52" t="s">
        <v>81</v>
      </c>
      <c r="U4" s="52" t="s">
        <v>82</v>
      </c>
      <c r="V4" s="52" t="s">
        <v>83</v>
      </c>
      <c r="W4" s="52" t="s">
        <v>84</v>
      </c>
      <c r="X4" s="52" t="s">
        <v>87</v>
      </c>
      <c r="Y4" s="52" t="s">
        <v>85</v>
      </c>
      <c r="Z4" s="52" t="s">
        <v>135</v>
      </c>
      <c r="AA4" s="52" t="s">
        <v>88</v>
      </c>
      <c r="AB4" s="67"/>
      <c r="AC4" s="58"/>
      <c r="AD4" s="67" t="s">
        <v>78</v>
      </c>
      <c r="AE4" s="52" t="s">
        <v>81</v>
      </c>
      <c r="AF4" s="52" t="s">
        <v>82</v>
      </c>
      <c r="AG4" s="52" t="s">
        <v>83</v>
      </c>
      <c r="AH4" s="52" t="s">
        <v>84</v>
      </c>
      <c r="AI4" s="52" t="s">
        <v>87</v>
      </c>
      <c r="AJ4" s="52" t="s">
        <v>85</v>
      </c>
      <c r="AK4" s="52" t="s">
        <v>135</v>
      </c>
      <c r="AL4" s="52" t="s">
        <v>88</v>
      </c>
      <c r="AM4" s="67"/>
      <c r="AN4" s="58"/>
      <c r="AO4" s="58"/>
      <c r="AP4" s="67" t="s">
        <v>80</v>
      </c>
      <c r="AQ4" s="52" t="s">
        <v>81</v>
      </c>
      <c r="AR4" s="52" t="s">
        <v>82</v>
      </c>
      <c r="AS4" s="52" t="s">
        <v>83</v>
      </c>
      <c r="AT4" s="52" t="s">
        <v>84</v>
      </c>
      <c r="AU4" s="52" t="s">
        <v>87</v>
      </c>
      <c r="AV4" s="52" t="s">
        <v>85</v>
      </c>
      <c r="AW4" s="52" t="s">
        <v>135</v>
      </c>
      <c r="AX4" s="52" t="s">
        <v>88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89</v>
      </c>
      <c r="E6" s="45" t="s">
        <v>89</v>
      </c>
      <c r="F6" s="45" t="s">
        <v>89</v>
      </c>
      <c r="G6" s="46" t="s">
        <v>89</v>
      </c>
      <c r="H6" s="46" t="s">
        <v>89</v>
      </c>
      <c r="I6" s="46" t="s">
        <v>89</v>
      </c>
      <c r="J6" s="46" t="s">
        <v>89</v>
      </c>
      <c r="K6" s="46" t="s">
        <v>89</v>
      </c>
      <c r="L6" s="46" t="s">
        <v>89</v>
      </c>
      <c r="M6" s="46" t="s">
        <v>89</v>
      </c>
      <c r="N6" s="46" t="s">
        <v>89</v>
      </c>
      <c r="O6" s="46" t="s">
        <v>89</v>
      </c>
      <c r="P6" s="45" t="s">
        <v>89</v>
      </c>
      <c r="Q6" s="45" t="s">
        <v>89</v>
      </c>
      <c r="R6" s="46" t="s">
        <v>89</v>
      </c>
      <c r="S6" s="46" t="s">
        <v>89</v>
      </c>
      <c r="T6" s="46" t="s">
        <v>89</v>
      </c>
      <c r="U6" s="46" t="s">
        <v>89</v>
      </c>
      <c r="V6" s="46" t="s">
        <v>89</v>
      </c>
      <c r="W6" s="46" t="s">
        <v>89</v>
      </c>
      <c r="X6" s="46" t="s">
        <v>89</v>
      </c>
      <c r="Y6" s="46" t="s">
        <v>89</v>
      </c>
      <c r="Z6" s="46" t="s">
        <v>89</v>
      </c>
      <c r="AA6" s="46" t="s">
        <v>89</v>
      </c>
      <c r="AB6" s="45" t="s">
        <v>89</v>
      </c>
      <c r="AC6" s="46" t="s">
        <v>89</v>
      </c>
      <c r="AD6" s="45" t="s">
        <v>89</v>
      </c>
      <c r="AE6" s="46" t="s">
        <v>89</v>
      </c>
      <c r="AF6" s="46" t="s">
        <v>89</v>
      </c>
      <c r="AG6" s="46" t="s">
        <v>89</v>
      </c>
      <c r="AH6" s="46" t="s">
        <v>89</v>
      </c>
      <c r="AI6" s="46" t="s">
        <v>89</v>
      </c>
      <c r="AJ6" s="46" t="s">
        <v>89</v>
      </c>
      <c r="AK6" s="46" t="s">
        <v>89</v>
      </c>
      <c r="AL6" s="46" t="s">
        <v>89</v>
      </c>
      <c r="AM6" s="45" t="s">
        <v>89</v>
      </c>
      <c r="AN6" s="46" t="s">
        <v>89</v>
      </c>
      <c r="AO6" s="46" t="s">
        <v>89</v>
      </c>
      <c r="AP6" s="45" t="s">
        <v>89</v>
      </c>
      <c r="AQ6" s="46" t="s">
        <v>89</v>
      </c>
      <c r="AR6" s="46" t="s">
        <v>89</v>
      </c>
      <c r="AS6" s="46" t="s">
        <v>89</v>
      </c>
      <c r="AT6" s="46" t="s">
        <v>89</v>
      </c>
      <c r="AU6" s="46" t="s">
        <v>89</v>
      </c>
      <c r="AV6" s="46" t="s">
        <v>89</v>
      </c>
      <c r="AW6" s="46" t="s">
        <v>89</v>
      </c>
      <c r="AX6" s="46" t="s">
        <v>89</v>
      </c>
    </row>
    <row r="7" spans="1:50" s="8" customFormat="1" ht="12" customHeight="1">
      <c r="A7" s="24" t="s">
        <v>0</v>
      </c>
      <c r="B7" s="25" t="s">
        <v>1</v>
      </c>
      <c r="C7" s="26" t="s">
        <v>161</v>
      </c>
      <c r="D7" s="30">
        <f aca="true" t="shared" si="0" ref="D7:AX7">SUM(D8:D18)</f>
        <v>58079</v>
      </c>
      <c r="E7" s="30">
        <f t="shared" si="0"/>
        <v>2142</v>
      </c>
      <c r="F7" s="30">
        <f t="shared" si="0"/>
        <v>45013</v>
      </c>
      <c r="G7" s="30">
        <f t="shared" si="0"/>
        <v>46</v>
      </c>
      <c r="H7" s="30">
        <f t="shared" si="0"/>
        <v>253</v>
      </c>
      <c r="I7" s="30">
        <f t="shared" si="0"/>
        <v>0</v>
      </c>
      <c r="J7" s="30">
        <f t="shared" si="0"/>
        <v>0</v>
      </c>
      <c r="K7" s="30">
        <f t="shared" si="0"/>
        <v>5170</v>
      </c>
      <c r="L7" s="30">
        <f t="shared" si="0"/>
        <v>29409</v>
      </c>
      <c r="M7" s="30">
        <f t="shared" si="0"/>
        <v>0</v>
      </c>
      <c r="N7" s="30">
        <f t="shared" si="0"/>
        <v>10135</v>
      </c>
      <c r="O7" s="30">
        <f t="shared" si="0"/>
        <v>1952</v>
      </c>
      <c r="P7" s="30">
        <f t="shared" si="0"/>
        <v>8972</v>
      </c>
      <c r="Q7" s="30">
        <f t="shared" si="0"/>
        <v>3278</v>
      </c>
      <c r="R7" s="30">
        <f t="shared" si="0"/>
        <v>2142</v>
      </c>
      <c r="S7" s="30">
        <f t="shared" si="0"/>
        <v>1136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1136</v>
      </c>
      <c r="Z7" s="30">
        <f t="shared" si="0"/>
        <v>0</v>
      </c>
      <c r="AA7" s="30">
        <f t="shared" si="0"/>
        <v>0</v>
      </c>
      <c r="AB7" s="30">
        <f t="shared" si="0"/>
        <v>32787</v>
      </c>
      <c r="AC7" s="30">
        <f t="shared" si="0"/>
        <v>52</v>
      </c>
      <c r="AD7" s="30">
        <f t="shared" si="0"/>
        <v>32735</v>
      </c>
      <c r="AE7" s="30">
        <f t="shared" si="0"/>
        <v>0</v>
      </c>
      <c r="AF7" s="30">
        <f t="shared" si="0"/>
        <v>253</v>
      </c>
      <c r="AG7" s="30">
        <f t="shared" si="0"/>
        <v>0</v>
      </c>
      <c r="AH7" s="30">
        <f t="shared" si="0"/>
        <v>0</v>
      </c>
      <c r="AI7" s="30">
        <f t="shared" si="0"/>
        <v>5170</v>
      </c>
      <c r="AJ7" s="30">
        <f t="shared" si="0"/>
        <v>27312</v>
      </c>
      <c r="AK7" s="30">
        <f t="shared" si="0"/>
        <v>0</v>
      </c>
      <c r="AL7" s="30">
        <f t="shared" si="0"/>
        <v>0</v>
      </c>
      <c r="AM7" s="30">
        <f t="shared" si="0"/>
        <v>4982</v>
      </c>
      <c r="AN7" s="30">
        <f t="shared" si="0"/>
        <v>1952</v>
      </c>
      <c r="AO7" s="30">
        <f t="shared" si="0"/>
        <v>891</v>
      </c>
      <c r="AP7" s="30">
        <f t="shared" si="0"/>
        <v>2139</v>
      </c>
      <c r="AQ7" s="30">
        <f t="shared" si="0"/>
        <v>4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357</v>
      </c>
      <c r="AW7" s="30">
        <f t="shared" si="0"/>
        <v>0</v>
      </c>
      <c r="AX7" s="30">
        <f t="shared" si="0"/>
        <v>1778</v>
      </c>
    </row>
    <row r="8" spans="1:50" s="8" customFormat="1" ht="12" customHeight="1">
      <c r="A8" s="27" t="s">
        <v>0</v>
      </c>
      <c r="B8" s="28" t="s">
        <v>4</v>
      </c>
      <c r="C8" s="27" t="s">
        <v>6</v>
      </c>
      <c r="D8" s="39">
        <f aca="true" t="shared" si="1" ref="D8:D18">SUM(E8,F8,O8,P8)</f>
        <v>88</v>
      </c>
      <c r="E8" s="39">
        <f aca="true" t="shared" si="2" ref="E8:E18">R8</f>
        <v>88</v>
      </c>
      <c r="F8" s="39">
        <f aca="true" t="shared" si="3" ref="F8:F18"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 aca="true" t="shared" si="4" ref="O8:O18">AN8</f>
        <v>0</v>
      </c>
      <c r="P8" s="20">
        <f>'資源化量内訳'!AG8</f>
        <v>0</v>
      </c>
      <c r="Q8" s="39">
        <f aca="true" t="shared" si="5" ref="Q8:Q18">SUM(R8:S8)</f>
        <v>88</v>
      </c>
      <c r="R8" s="39">
        <v>88</v>
      </c>
      <c r="S8" s="39">
        <f aca="true" t="shared" si="6" ref="S8:S18"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 aca="true" t="shared" si="7" ref="AB8:AB18">SUM(AC8:AD8)</f>
        <v>0</v>
      </c>
      <c r="AC8" s="39">
        <v>0</v>
      </c>
      <c r="AD8" s="39">
        <f aca="true" t="shared" si="8" ref="AD8:AD18"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162</v>
      </c>
      <c r="AM8" s="27">
        <f aca="true" t="shared" si="9" ref="AM8:AM18">SUM(AN8:AP8)</f>
        <v>10</v>
      </c>
      <c r="AN8" s="43">
        <v>0</v>
      </c>
      <c r="AO8" s="27">
        <v>10</v>
      </c>
      <c r="AP8" s="27">
        <f aca="true" t="shared" si="10" ref="AP8:AP18"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0</v>
      </c>
      <c r="B9" s="28" t="s">
        <v>8</v>
      </c>
      <c r="C9" s="27" t="s">
        <v>10</v>
      </c>
      <c r="D9" s="39">
        <f t="shared" si="1"/>
        <v>6159</v>
      </c>
      <c r="E9" s="39">
        <f t="shared" si="2"/>
        <v>36</v>
      </c>
      <c r="F9" s="39">
        <f t="shared" si="3"/>
        <v>1778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1778</v>
      </c>
      <c r="O9" s="39">
        <f t="shared" si="4"/>
        <v>1951</v>
      </c>
      <c r="P9" s="20">
        <f>'資源化量内訳'!AG9</f>
        <v>2394</v>
      </c>
      <c r="Q9" s="39">
        <f t="shared" si="5"/>
        <v>36</v>
      </c>
      <c r="R9" s="39">
        <v>36</v>
      </c>
      <c r="S9" s="39">
        <f t="shared" si="6"/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 t="shared" si="7"/>
        <v>0</v>
      </c>
      <c r="AC9" s="39">
        <v>0</v>
      </c>
      <c r="AD9" s="39">
        <f t="shared" si="8"/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162</v>
      </c>
      <c r="AM9" s="27">
        <f t="shared" si="9"/>
        <v>3730</v>
      </c>
      <c r="AN9" s="43">
        <v>1951</v>
      </c>
      <c r="AO9" s="27">
        <v>1</v>
      </c>
      <c r="AP9" s="27">
        <f t="shared" si="10"/>
        <v>1778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1778</v>
      </c>
    </row>
    <row r="10" spans="1:50" s="8" customFormat="1" ht="12" customHeight="1">
      <c r="A10" s="27" t="s">
        <v>0</v>
      </c>
      <c r="B10" s="28" t="s">
        <v>12</v>
      </c>
      <c r="C10" s="27" t="s">
        <v>14</v>
      </c>
      <c r="D10" s="39">
        <f t="shared" si="1"/>
        <v>20555</v>
      </c>
      <c r="E10" s="39">
        <f t="shared" si="2"/>
        <v>90</v>
      </c>
      <c r="F10" s="39">
        <f t="shared" si="3"/>
        <v>20465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20465</v>
      </c>
      <c r="M10" s="39">
        <v>0</v>
      </c>
      <c r="N10" s="39">
        <v>0</v>
      </c>
      <c r="O10" s="39">
        <f t="shared" si="4"/>
        <v>0</v>
      </c>
      <c r="P10" s="20">
        <f>'資源化量内訳'!AG10</f>
        <v>0</v>
      </c>
      <c r="Q10" s="39">
        <f t="shared" si="5"/>
        <v>90</v>
      </c>
      <c r="R10" s="39">
        <v>90</v>
      </c>
      <c r="S10" s="39">
        <f t="shared" si="6"/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 t="shared" si="7"/>
        <v>20465</v>
      </c>
      <c r="AC10" s="39">
        <v>0</v>
      </c>
      <c r="AD10" s="39">
        <f t="shared" si="8"/>
        <v>20465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20465</v>
      </c>
      <c r="AK10" s="39">
        <v>0</v>
      </c>
      <c r="AL10" s="40" t="s">
        <v>162</v>
      </c>
      <c r="AM10" s="27">
        <f t="shared" si="9"/>
        <v>10</v>
      </c>
      <c r="AN10" s="43">
        <v>0</v>
      </c>
      <c r="AO10" s="27">
        <v>10</v>
      </c>
      <c r="AP10" s="27">
        <f t="shared" si="10"/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0</v>
      </c>
      <c r="B11" s="28" t="s">
        <v>16</v>
      </c>
      <c r="C11" s="27" t="s">
        <v>18</v>
      </c>
      <c r="D11" s="39">
        <f t="shared" si="1"/>
        <v>52</v>
      </c>
      <c r="E11" s="39">
        <f t="shared" si="2"/>
        <v>52</v>
      </c>
      <c r="F11" s="39">
        <f t="shared" si="3"/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 t="shared" si="4"/>
        <v>0</v>
      </c>
      <c r="P11" s="20">
        <f>'資源化量内訳'!AG11</f>
        <v>0</v>
      </c>
      <c r="Q11" s="39">
        <f t="shared" si="5"/>
        <v>52</v>
      </c>
      <c r="R11" s="39">
        <v>52</v>
      </c>
      <c r="S11" s="39">
        <f t="shared" si="6"/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 t="shared" si="7"/>
        <v>52</v>
      </c>
      <c r="AC11" s="39">
        <v>52</v>
      </c>
      <c r="AD11" s="39">
        <f t="shared" si="8"/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162</v>
      </c>
      <c r="AM11" s="27">
        <f t="shared" si="9"/>
        <v>0</v>
      </c>
      <c r="AN11" s="43">
        <v>0</v>
      </c>
      <c r="AO11" s="27">
        <v>0</v>
      </c>
      <c r="AP11" s="27">
        <f t="shared" si="10"/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0</v>
      </c>
      <c r="B12" s="28" t="s">
        <v>20</v>
      </c>
      <c r="C12" s="27" t="s">
        <v>22</v>
      </c>
      <c r="D12" s="39">
        <f t="shared" si="1"/>
        <v>160</v>
      </c>
      <c r="E12" s="39">
        <f t="shared" si="2"/>
        <v>58</v>
      </c>
      <c r="F12" s="39">
        <f t="shared" si="3"/>
        <v>102</v>
      </c>
      <c r="G12" s="39">
        <v>0</v>
      </c>
      <c r="H12" s="39">
        <v>54</v>
      </c>
      <c r="I12" s="39">
        <v>0</v>
      </c>
      <c r="J12" s="39">
        <v>0</v>
      </c>
      <c r="K12" s="39">
        <v>41</v>
      </c>
      <c r="L12" s="39">
        <v>7</v>
      </c>
      <c r="M12" s="39">
        <v>0</v>
      </c>
      <c r="N12" s="39">
        <v>0</v>
      </c>
      <c r="O12" s="39">
        <f t="shared" si="4"/>
        <v>0</v>
      </c>
      <c r="P12" s="20">
        <f>'資源化量内訳'!AG12</f>
        <v>0</v>
      </c>
      <c r="Q12" s="39">
        <f t="shared" si="5"/>
        <v>58</v>
      </c>
      <c r="R12" s="39">
        <v>58</v>
      </c>
      <c r="S12" s="39">
        <f t="shared" si="6"/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 t="shared" si="7"/>
        <v>102</v>
      </c>
      <c r="AC12" s="39">
        <v>0</v>
      </c>
      <c r="AD12" s="39">
        <f t="shared" si="8"/>
        <v>102</v>
      </c>
      <c r="AE12" s="39">
        <v>0</v>
      </c>
      <c r="AF12" s="39">
        <v>54</v>
      </c>
      <c r="AG12" s="39">
        <v>0</v>
      </c>
      <c r="AH12" s="39">
        <v>0</v>
      </c>
      <c r="AI12" s="39">
        <v>41</v>
      </c>
      <c r="AJ12" s="39">
        <v>7</v>
      </c>
      <c r="AK12" s="39">
        <v>0</v>
      </c>
      <c r="AL12" s="40" t="s">
        <v>162</v>
      </c>
      <c r="AM12" s="27">
        <f t="shared" si="9"/>
        <v>6</v>
      </c>
      <c r="AN12" s="43">
        <v>0</v>
      </c>
      <c r="AO12" s="27">
        <v>6</v>
      </c>
      <c r="AP12" s="27">
        <f t="shared" si="10"/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  <row r="13" spans="1:50" s="8" customFormat="1" ht="12" customHeight="1">
      <c r="A13" s="27" t="s">
        <v>0</v>
      </c>
      <c r="B13" s="28" t="s">
        <v>24</v>
      </c>
      <c r="C13" s="27" t="s">
        <v>26</v>
      </c>
      <c r="D13" s="39">
        <f t="shared" si="1"/>
        <v>7457</v>
      </c>
      <c r="E13" s="39">
        <f t="shared" si="2"/>
        <v>1070</v>
      </c>
      <c r="F13" s="39">
        <f t="shared" si="3"/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f t="shared" si="4"/>
        <v>0</v>
      </c>
      <c r="P13" s="20">
        <f>'資源化量内訳'!AG13</f>
        <v>6387</v>
      </c>
      <c r="Q13" s="39">
        <f t="shared" si="5"/>
        <v>1070</v>
      </c>
      <c r="R13" s="39">
        <v>1070</v>
      </c>
      <c r="S13" s="39">
        <f t="shared" si="6"/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f t="shared" si="7"/>
        <v>0</v>
      </c>
      <c r="AC13" s="39">
        <v>0</v>
      </c>
      <c r="AD13" s="39">
        <f t="shared" si="8"/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40" t="s">
        <v>162</v>
      </c>
      <c r="AM13" s="27">
        <f t="shared" si="9"/>
        <v>736</v>
      </c>
      <c r="AN13" s="43">
        <v>0</v>
      </c>
      <c r="AO13" s="27">
        <v>736</v>
      </c>
      <c r="AP13" s="27">
        <f t="shared" si="10"/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</row>
    <row r="14" spans="1:50" s="8" customFormat="1" ht="12" customHeight="1">
      <c r="A14" s="27" t="s">
        <v>0</v>
      </c>
      <c r="B14" s="28" t="s">
        <v>28</v>
      </c>
      <c r="C14" s="27" t="s">
        <v>30</v>
      </c>
      <c r="D14" s="39">
        <f t="shared" si="1"/>
        <v>532</v>
      </c>
      <c r="E14" s="39">
        <f t="shared" si="2"/>
        <v>23</v>
      </c>
      <c r="F14" s="39">
        <f t="shared" si="3"/>
        <v>490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490</v>
      </c>
      <c r="M14" s="39">
        <v>0</v>
      </c>
      <c r="N14" s="39">
        <v>0</v>
      </c>
      <c r="O14" s="39">
        <f t="shared" si="4"/>
        <v>1</v>
      </c>
      <c r="P14" s="20">
        <f>'資源化量内訳'!AG14</f>
        <v>18</v>
      </c>
      <c r="Q14" s="39">
        <f t="shared" si="5"/>
        <v>272</v>
      </c>
      <c r="R14" s="39">
        <v>23</v>
      </c>
      <c r="S14" s="39">
        <f t="shared" si="6"/>
        <v>249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249</v>
      </c>
      <c r="Z14" s="39">
        <v>0</v>
      </c>
      <c r="AA14" s="39">
        <v>0</v>
      </c>
      <c r="AB14" s="39">
        <f t="shared" si="7"/>
        <v>175</v>
      </c>
      <c r="AC14" s="39">
        <v>0</v>
      </c>
      <c r="AD14" s="39">
        <f t="shared" si="8"/>
        <v>175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175</v>
      </c>
      <c r="AK14" s="39">
        <v>0</v>
      </c>
      <c r="AL14" s="40" t="s">
        <v>162</v>
      </c>
      <c r="AM14" s="27">
        <f t="shared" si="9"/>
        <v>77</v>
      </c>
      <c r="AN14" s="43">
        <v>1</v>
      </c>
      <c r="AO14" s="27">
        <v>33</v>
      </c>
      <c r="AP14" s="27">
        <f t="shared" si="10"/>
        <v>43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43</v>
      </c>
      <c r="AW14" s="27">
        <v>0</v>
      </c>
      <c r="AX14" s="27">
        <v>0</v>
      </c>
    </row>
    <row r="15" spans="1:50" s="8" customFormat="1" ht="12" customHeight="1">
      <c r="A15" s="27" t="s">
        <v>0</v>
      </c>
      <c r="B15" s="28" t="s">
        <v>32</v>
      </c>
      <c r="C15" s="27" t="s">
        <v>34</v>
      </c>
      <c r="D15" s="39">
        <f t="shared" si="1"/>
        <v>19904</v>
      </c>
      <c r="E15" s="39">
        <f t="shared" si="2"/>
        <v>363</v>
      </c>
      <c r="F15" s="39">
        <f t="shared" si="3"/>
        <v>19368</v>
      </c>
      <c r="G15" s="39">
        <v>0</v>
      </c>
      <c r="H15" s="39">
        <v>199</v>
      </c>
      <c r="I15" s="39">
        <v>0</v>
      </c>
      <c r="J15" s="39">
        <v>0</v>
      </c>
      <c r="K15" s="39">
        <v>5129</v>
      </c>
      <c r="L15" s="39">
        <v>6845</v>
      </c>
      <c r="M15" s="39">
        <v>0</v>
      </c>
      <c r="N15" s="39">
        <v>7195</v>
      </c>
      <c r="O15" s="39">
        <f t="shared" si="4"/>
        <v>0</v>
      </c>
      <c r="P15" s="20">
        <f>'資源化量内訳'!AG15</f>
        <v>173</v>
      </c>
      <c r="Q15" s="39">
        <f t="shared" si="5"/>
        <v>384</v>
      </c>
      <c r="R15" s="39">
        <v>363</v>
      </c>
      <c r="S15" s="39">
        <f t="shared" si="6"/>
        <v>21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21</v>
      </c>
      <c r="Z15" s="39">
        <v>0</v>
      </c>
      <c r="AA15" s="39">
        <v>0</v>
      </c>
      <c r="AB15" s="39">
        <f t="shared" si="7"/>
        <v>11832</v>
      </c>
      <c r="AC15" s="39">
        <v>0</v>
      </c>
      <c r="AD15" s="39">
        <f t="shared" si="8"/>
        <v>11832</v>
      </c>
      <c r="AE15" s="39">
        <v>0</v>
      </c>
      <c r="AF15" s="39">
        <v>199</v>
      </c>
      <c r="AG15" s="39">
        <v>0</v>
      </c>
      <c r="AH15" s="39">
        <v>0</v>
      </c>
      <c r="AI15" s="39">
        <v>5129</v>
      </c>
      <c r="AJ15" s="39">
        <v>6504</v>
      </c>
      <c r="AK15" s="39">
        <v>0</v>
      </c>
      <c r="AL15" s="40" t="s">
        <v>162</v>
      </c>
      <c r="AM15" s="27">
        <f t="shared" si="9"/>
        <v>355</v>
      </c>
      <c r="AN15" s="43">
        <v>0</v>
      </c>
      <c r="AO15" s="27">
        <v>41</v>
      </c>
      <c r="AP15" s="27">
        <f t="shared" si="10"/>
        <v>314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314</v>
      </c>
      <c r="AW15" s="27">
        <v>0</v>
      </c>
      <c r="AX15" s="27">
        <v>0</v>
      </c>
    </row>
    <row r="16" spans="1:50" s="8" customFormat="1" ht="12" customHeight="1">
      <c r="A16" s="27" t="s">
        <v>0</v>
      </c>
      <c r="B16" s="28" t="s">
        <v>36</v>
      </c>
      <c r="C16" s="27" t="s">
        <v>38</v>
      </c>
      <c r="D16" s="39">
        <f t="shared" si="1"/>
        <v>2884</v>
      </c>
      <c r="E16" s="39">
        <f t="shared" si="2"/>
        <v>200</v>
      </c>
      <c r="F16" s="39">
        <f t="shared" si="3"/>
        <v>2684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1522</v>
      </c>
      <c r="M16" s="39">
        <v>0</v>
      </c>
      <c r="N16" s="39">
        <v>1162</v>
      </c>
      <c r="O16" s="39">
        <f t="shared" si="4"/>
        <v>0</v>
      </c>
      <c r="P16" s="20">
        <f>'資源化量内訳'!AG16</f>
        <v>0</v>
      </c>
      <c r="Q16" s="39">
        <f t="shared" si="5"/>
        <v>1066</v>
      </c>
      <c r="R16" s="39">
        <v>200</v>
      </c>
      <c r="S16" s="39">
        <f t="shared" si="6"/>
        <v>866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866</v>
      </c>
      <c r="Z16" s="39">
        <v>0</v>
      </c>
      <c r="AA16" s="39">
        <v>0</v>
      </c>
      <c r="AB16" s="39">
        <f t="shared" si="7"/>
        <v>81</v>
      </c>
      <c r="AC16" s="39">
        <v>0</v>
      </c>
      <c r="AD16" s="39">
        <f t="shared" si="8"/>
        <v>81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81</v>
      </c>
      <c r="AK16" s="39">
        <v>0</v>
      </c>
      <c r="AL16" s="40" t="s">
        <v>162</v>
      </c>
      <c r="AM16" s="27">
        <f t="shared" si="9"/>
        <v>33</v>
      </c>
      <c r="AN16" s="43">
        <v>0</v>
      </c>
      <c r="AO16" s="27">
        <v>33</v>
      </c>
      <c r="AP16" s="27">
        <f t="shared" si="10"/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</row>
    <row r="17" spans="1:50" s="8" customFormat="1" ht="12" customHeight="1">
      <c r="A17" s="27" t="s">
        <v>0</v>
      </c>
      <c r="B17" s="28" t="s">
        <v>40</v>
      </c>
      <c r="C17" s="27" t="s">
        <v>42</v>
      </c>
      <c r="D17" s="39">
        <f t="shared" si="1"/>
        <v>68</v>
      </c>
      <c r="E17" s="39">
        <f t="shared" si="2"/>
        <v>5</v>
      </c>
      <c r="F17" s="39">
        <f t="shared" si="3"/>
        <v>63</v>
      </c>
      <c r="G17" s="39">
        <v>46</v>
      </c>
      <c r="H17" s="39">
        <v>0</v>
      </c>
      <c r="I17" s="39">
        <v>0</v>
      </c>
      <c r="J17" s="39">
        <v>0</v>
      </c>
      <c r="K17" s="39">
        <v>0</v>
      </c>
      <c r="L17" s="39">
        <v>17</v>
      </c>
      <c r="M17" s="39">
        <v>0</v>
      </c>
      <c r="N17" s="39">
        <v>0</v>
      </c>
      <c r="O17" s="39">
        <f t="shared" si="4"/>
        <v>0</v>
      </c>
      <c r="P17" s="20">
        <f>'資源化量内訳'!AG17</f>
        <v>0</v>
      </c>
      <c r="Q17" s="39">
        <f t="shared" si="5"/>
        <v>5</v>
      </c>
      <c r="R17" s="39">
        <v>5</v>
      </c>
      <c r="S17" s="39">
        <f t="shared" si="6"/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f t="shared" si="7"/>
        <v>17</v>
      </c>
      <c r="AC17" s="39">
        <v>0</v>
      </c>
      <c r="AD17" s="39">
        <f t="shared" si="8"/>
        <v>17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17</v>
      </c>
      <c r="AK17" s="39">
        <v>0</v>
      </c>
      <c r="AL17" s="40" t="s">
        <v>162</v>
      </c>
      <c r="AM17" s="27">
        <f t="shared" si="9"/>
        <v>5</v>
      </c>
      <c r="AN17" s="43">
        <v>0</v>
      </c>
      <c r="AO17" s="27">
        <v>1</v>
      </c>
      <c r="AP17" s="27">
        <f t="shared" si="10"/>
        <v>4</v>
      </c>
      <c r="AQ17" s="27">
        <v>4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</row>
    <row r="18" spans="1:50" s="8" customFormat="1" ht="12" customHeight="1">
      <c r="A18" s="27" t="s">
        <v>0</v>
      </c>
      <c r="B18" s="28" t="s">
        <v>44</v>
      </c>
      <c r="C18" s="27" t="s">
        <v>46</v>
      </c>
      <c r="D18" s="39">
        <f t="shared" si="1"/>
        <v>220</v>
      </c>
      <c r="E18" s="39">
        <f t="shared" si="2"/>
        <v>157</v>
      </c>
      <c r="F18" s="39">
        <f t="shared" si="3"/>
        <v>63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63</v>
      </c>
      <c r="M18" s="39">
        <v>0</v>
      </c>
      <c r="N18" s="39">
        <v>0</v>
      </c>
      <c r="O18" s="39">
        <f t="shared" si="4"/>
        <v>0</v>
      </c>
      <c r="P18" s="20">
        <f>'資源化量内訳'!AG18</f>
        <v>0</v>
      </c>
      <c r="Q18" s="39">
        <f t="shared" si="5"/>
        <v>157</v>
      </c>
      <c r="R18" s="39">
        <v>157</v>
      </c>
      <c r="S18" s="39">
        <f t="shared" si="6"/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 t="shared" si="7"/>
        <v>63</v>
      </c>
      <c r="AC18" s="39">
        <v>0</v>
      </c>
      <c r="AD18" s="39">
        <f t="shared" si="8"/>
        <v>63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63</v>
      </c>
      <c r="AK18" s="39">
        <v>0</v>
      </c>
      <c r="AL18" s="40" t="s">
        <v>162</v>
      </c>
      <c r="AM18" s="27">
        <f t="shared" si="9"/>
        <v>20</v>
      </c>
      <c r="AN18" s="43">
        <v>0</v>
      </c>
      <c r="AO18" s="27">
        <v>20</v>
      </c>
      <c r="AP18" s="27">
        <f t="shared" si="10"/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8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47</v>
      </c>
      <c r="B7" s="25" t="s">
        <v>48</v>
      </c>
      <c r="C7" s="24" t="s">
        <v>163</v>
      </c>
      <c r="D7" s="30">
        <f aca="true" t="shared" si="0" ref="D7:AF7">SUM(D8:D18)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47</v>
      </c>
      <c r="B9" s="28" t="s">
        <v>51</v>
      </c>
      <c r="C9" s="27" t="s">
        <v>52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F7">SUM(D8:D18)</f>
        <v>5170</v>
      </c>
      <c r="E7" s="30">
        <f t="shared" si="0"/>
        <v>5129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41</v>
      </c>
      <c r="AF7" s="30">
        <f t="shared" si="0"/>
        <v>0</v>
      </c>
    </row>
    <row r="8" spans="1:32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41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41</v>
      </c>
      <c r="AF12" s="20">
        <v>0</v>
      </c>
    </row>
    <row r="13" spans="1:32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5129</v>
      </c>
      <c r="E15" s="20">
        <v>5129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2</v>
      </c>
      <c r="B7" s="25" t="s">
        <v>71</v>
      </c>
      <c r="C7" s="24" t="s">
        <v>160</v>
      </c>
      <c r="D7" s="30">
        <f aca="true" t="shared" si="0" ref="D7:AF7">SUM(D8:D18)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</v>
      </c>
      <c r="B10" s="28" t="s">
        <v>11</v>
      </c>
      <c r="C10" s="27" t="s">
        <v>13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</v>
      </c>
      <c r="B11" s="28" t="s">
        <v>15</v>
      </c>
      <c r="C11" s="27" t="s">
        <v>17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</v>
      </c>
      <c r="B12" s="28" t="s">
        <v>19</v>
      </c>
      <c r="C12" s="27" t="s">
        <v>21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2</v>
      </c>
      <c r="B13" s="28" t="s">
        <v>23</v>
      </c>
      <c r="C13" s="27" t="s">
        <v>25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2</v>
      </c>
      <c r="B14" s="28" t="s">
        <v>27</v>
      </c>
      <c r="C14" s="27" t="s">
        <v>29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2</v>
      </c>
      <c r="B15" s="28" t="s">
        <v>31</v>
      </c>
      <c r="C15" s="27" t="s">
        <v>33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2</v>
      </c>
      <c r="B16" s="28" t="s">
        <v>35</v>
      </c>
      <c r="C16" s="27" t="s">
        <v>37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2</v>
      </c>
      <c r="B17" s="28" t="s">
        <v>39</v>
      </c>
      <c r="C17" s="27" t="s">
        <v>41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2</v>
      </c>
      <c r="B18" s="28" t="s">
        <v>43</v>
      </c>
      <c r="C18" s="27" t="s">
        <v>45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144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128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23"/>
    </row>
    <row r="7" spans="1:32" s="8" customFormat="1" ht="12" customHeight="1">
      <c r="A7" s="24" t="s">
        <v>47</v>
      </c>
      <c r="B7" s="25" t="s">
        <v>48</v>
      </c>
      <c r="C7" s="24" t="s">
        <v>163</v>
      </c>
      <c r="D7" s="30">
        <f aca="true" t="shared" si="0" ref="D7:AF7">SUM(D8:D18)</f>
        <v>27312</v>
      </c>
      <c r="E7" s="30">
        <f t="shared" si="0"/>
        <v>372</v>
      </c>
      <c r="F7" s="30">
        <f t="shared" si="0"/>
        <v>740</v>
      </c>
      <c r="G7" s="30">
        <f t="shared" si="0"/>
        <v>9717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16185</v>
      </c>
      <c r="M7" s="30">
        <f t="shared" si="0"/>
        <v>0</v>
      </c>
      <c r="N7" s="30">
        <f t="shared" si="0"/>
        <v>45</v>
      </c>
      <c r="O7" s="30">
        <f t="shared" si="0"/>
        <v>17</v>
      </c>
      <c r="P7" s="30">
        <f t="shared" si="0"/>
        <v>0</v>
      </c>
      <c r="Q7" s="30">
        <f t="shared" si="0"/>
        <v>14</v>
      </c>
      <c r="R7" s="30">
        <f t="shared" si="0"/>
        <v>1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2</v>
      </c>
      <c r="Z7" s="30">
        <f t="shared" si="0"/>
        <v>219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1" ref="D8:D18"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47</v>
      </c>
      <c r="B9" s="28" t="s">
        <v>51</v>
      </c>
      <c r="C9" s="27" t="s">
        <v>52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1"/>
        <v>20465</v>
      </c>
      <c r="E10" s="20">
        <v>209</v>
      </c>
      <c r="F10" s="20">
        <v>0</v>
      </c>
      <c r="G10" s="20">
        <v>4152</v>
      </c>
      <c r="H10" s="20">
        <v>0</v>
      </c>
      <c r="I10" s="20">
        <v>0</v>
      </c>
      <c r="J10" s="20">
        <v>0</v>
      </c>
      <c r="K10" s="20">
        <v>0</v>
      </c>
      <c r="L10" s="20">
        <v>16104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1"/>
        <v>7</v>
      </c>
      <c r="E12" s="20">
        <v>0</v>
      </c>
      <c r="F12" s="20">
        <v>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  <row r="13" spans="1:32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1"/>
        <v>175</v>
      </c>
      <c r="E14" s="20">
        <v>157</v>
      </c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9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2</v>
      </c>
      <c r="Z14" s="20">
        <v>5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1"/>
        <v>6504</v>
      </c>
      <c r="E15" s="20">
        <v>0</v>
      </c>
      <c r="F15" s="20">
        <v>732</v>
      </c>
      <c r="G15" s="20">
        <v>5565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207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1"/>
        <v>81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81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1"/>
        <v>17</v>
      </c>
      <c r="E17" s="20">
        <v>6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6</v>
      </c>
      <c r="P17" s="20">
        <v>0</v>
      </c>
      <c r="Q17" s="20">
        <v>5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</row>
    <row r="18" spans="1:32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1"/>
        <v>63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45</v>
      </c>
      <c r="O18" s="20">
        <v>11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7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143</v>
      </c>
      <c r="B1" s="48"/>
      <c r="C1" s="32"/>
      <c r="AB1" s="34"/>
    </row>
    <row r="2" spans="1:33" ht="25.5" customHeight="1">
      <c r="A2" s="52" t="s">
        <v>97</v>
      </c>
      <c r="B2" s="55" t="s">
        <v>98</v>
      </c>
      <c r="C2" s="52" t="s">
        <v>99</v>
      </c>
      <c r="D2" s="14" t="s">
        <v>105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80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47</v>
      </c>
      <c r="B7" s="25" t="s">
        <v>48</v>
      </c>
      <c r="C7" s="24" t="s">
        <v>163</v>
      </c>
      <c r="D7" s="30">
        <f aca="true" t="shared" si="0" ref="D7:AG7">SUM(D8:D18)</f>
        <v>8954</v>
      </c>
      <c r="E7" s="30">
        <f t="shared" si="0"/>
        <v>5334</v>
      </c>
      <c r="F7" s="30">
        <f t="shared" si="0"/>
        <v>387</v>
      </c>
      <c r="G7" s="30">
        <f t="shared" si="0"/>
        <v>2589</v>
      </c>
      <c r="H7" s="30">
        <f t="shared" si="0"/>
        <v>56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504</v>
      </c>
      <c r="P7" s="30">
        <f t="shared" si="0"/>
        <v>0</v>
      </c>
      <c r="Q7" s="30">
        <f t="shared" si="0"/>
        <v>35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19</v>
      </c>
      <c r="Z7" s="30">
        <f t="shared" si="0"/>
        <v>30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47</v>
      </c>
      <c r="B9" s="28" t="s">
        <v>51</v>
      </c>
      <c r="C9" s="27" t="s">
        <v>52</v>
      </c>
      <c r="D9" s="20">
        <f t="shared" si="1"/>
        <v>2394</v>
      </c>
      <c r="E9" s="20">
        <v>450</v>
      </c>
      <c r="F9" s="20">
        <v>387</v>
      </c>
      <c r="G9" s="20">
        <v>1541</v>
      </c>
      <c r="H9" s="20">
        <v>16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1"/>
        <v>6387</v>
      </c>
      <c r="E13" s="20">
        <v>4711</v>
      </c>
      <c r="F13" s="20">
        <v>0</v>
      </c>
      <c r="G13" s="20">
        <v>1048</v>
      </c>
      <c r="H13" s="20">
        <v>40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504</v>
      </c>
      <c r="P13" s="20">
        <v>0</v>
      </c>
      <c r="Q13" s="20">
        <v>35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19</v>
      </c>
      <c r="Z13" s="20">
        <v>30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1"/>
        <v>173</v>
      </c>
      <c r="E15" s="20">
        <v>173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G7">SUM(D8:D18)</f>
        <v>2538</v>
      </c>
      <c r="E7" s="30">
        <f t="shared" si="0"/>
        <v>561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52</v>
      </c>
      <c r="M7" s="30">
        <f t="shared" si="0"/>
        <v>1755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82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88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SUM(E8:AG8)</f>
        <v>88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88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297</v>
      </c>
      <c r="E9" s="20">
        <v>262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35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299</v>
      </c>
      <c r="E10" s="20">
        <v>299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52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52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58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58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1018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971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47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364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364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200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200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5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5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157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157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G7">SUM(D8:D18)</f>
        <v>46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45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1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46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45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1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47</v>
      </c>
      <c r="B7" s="25" t="s">
        <v>48</v>
      </c>
      <c r="C7" s="24" t="s">
        <v>163</v>
      </c>
      <c r="D7" s="30">
        <f aca="true" t="shared" si="0" ref="D7:AG7">SUM(D8:D18)</f>
        <v>253</v>
      </c>
      <c r="E7" s="30">
        <f t="shared" si="0"/>
        <v>253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47</v>
      </c>
      <c r="B9" s="28" t="s">
        <v>51</v>
      </c>
      <c r="C9" s="27" t="s">
        <v>52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1"/>
        <v>54</v>
      </c>
      <c r="E12" s="20">
        <v>54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1"/>
        <v>199</v>
      </c>
      <c r="E15" s="20">
        <v>199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143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G7">SUM(D8:D18)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143</v>
      </c>
      <c r="B1" s="48"/>
      <c r="C1" s="32"/>
      <c r="AB1" s="3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134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0</v>
      </c>
      <c r="B7" s="25" t="s">
        <v>1</v>
      </c>
      <c r="C7" s="24" t="s">
        <v>161</v>
      </c>
      <c r="D7" s="30">
        <f aca="true" t="shared" si="0" ref="D7:AG7">SUM(D8:D18)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0</v>
      </c>
      <c r="B10" s="28" t="s">
        <v>12</v>
      </c>
      <c r="C10" s="27" t="s">
        <v>14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0</v>
      </c>
      <c r="B11" s="28" t="s">
        <v>16</v>
      </c>
      <c r="C11" s="27" t="s">
        <v>18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0</v>
      </c>
      <c r="B12" s="28" t="s">
        <v>20</v>
      </c>
      <c r="C12" s="27" t="s">
        <v>22</v>
      </c>
      <c r="D12" s="20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  <row r="13" spans="1:33" s="6" customFormat="1" ht="12" customHeight="1">
      <c r="A13" s="27" t="s">
        <v>0</v>
      </c>
      <c r="B13" s="28" t="s">
        <v>24</v>
      </c>
      <c r="C13" s="27" t="s">
        <v>26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0</v>
      </c>
      <c r="B14" s="28" t="s">
        <v>28</v>
      </c>
      <c r="C14" s="27" t="s">
        <v>30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0</v>
      </c>
      <c r="B15" s="28" t="s">
        <v>32</v>
      </c>
      <c r="C15" s="27" t="s">
        <v>34</v>
      </c>
      <c r="D15" s="20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0</v>
      </c>
      <c r="B16" s="28" t="s">
        <v>36</v>
      </c>
      <c r="C16" s="27" t="s">
        <v>38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0</v>
      </c>
      <c r="B17" s="28" t="s">
        <v>40</v>
      </c>
      <c r="C17" s="27" t="s">
        <v>42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0</v>
      </c>
      <c r="B18" s="28" t="s">
        <v>44</v>
      </c>
      <c r="C18" s="27" t="s">
        <v>46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8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143</v>
      </c>
      <c r="B1" s="48"/>
      <c r="C1" s="32"/>
      <c r="AB1" s="34"/>
    </row>
    <row r="2" spans="1:33" ht="25.5" customHeight="1">
      <c r="A2" s="52" t="s">
        <v>75</v>
      </c>
      <c r="B2" s="55" t="s">
        <v>76</v>
      </c>
      <c r="C2" s="52" t="s">
        <v>77</v>
      </c>
      <c r="D2" s="14" t="s">
        <v>158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78</v>
      </c>
      <c r="E3" s="50" t="s">
        <v>106</v>
      </c>
      <c r="F3" s="50" t="s">
        <v>107</v>
      </c>
      <c r="G3" s="50" t="s">
        <v>108</v>
      </c>
      <c r="H3" s="50" t="s">
        <v>109</v>
      </c>
      <c r="I3" s="50" t="s">
        <v>110</v>
      </c>
      <c r="J3" s="50" t="s">
        <v>111</v>
      </c>
      <c r="K3" s="50" t="s">
        <v>112</v>
      </c>
      <c r="L3" s="50" t="s">
        <v>92</v>
      </c>
      <c r="M3" s="50" t="s">
        <v>93</v>
      </c>
      <c r="N3" s="50" t="s">
        <v>94</v>
      </c>
      <c r="O3" s="50" t="s">
        <v>95</v>
      </c>
      <c r="P3" s="50" t="s">
        <v>96</v>
      </c>
      <c r="Q3" s="50" t="s">
        <v>113</v>
      </c>
      <c r="R3" s="50" t="s">
        <v>114</v>
      </c>
      <c r="S3" s="50" t="s">
        <v>115</v>
      </c>
      <c r="T3" s="50" t="s">
        <v>116</v>
      </c>
      <c r="U3" s="50" t="s">
        <v>117</v>
      </c>
      <c r="V3" s="50" t="s">
        <v>118</v>
      </c>
      <c r="W3" s="50" t="s">
        <v>119</v>
      </c>
      <c r="X3" s="50" t="s">
        <v>120</v>
      </c>
      <c r="Y3" s="50" t="s">
        <v>121</v>
      </c>
      <c r="Z3" s="50" t="s">
        <v>122</v>
      </c>
      <c r="AA3" s="50" t="s">
        <v>123</v>
      </c>
      <c r="AB3" s="50" t="s">
        <v>124</v>
      </c>
      <c r="AC3" s="50" t="s">
        <v>125</v>
      </c>
      <c r="AD3" s="50" t="s">
        <v>126</v>
      </c>
      <c r="AE3" s="50" t="s">
        <v>127</v>
      </c>
      <c r="AF3" s="50" t="s">
        <v>129</v>
      </c>
      <c r="AG3" s="50" t="s">
        <v>128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89</v>
      </c>
      <c r="E6" s="45" t="s">
        <v>89</v>
      </c>
      <c r="F6" s="45" t="s">
        <v>89</v>
      </c>
      <c r="G6" s="45" t="s">
        <v>89</v>
      </c>
      <c r="H6" s="45" t="s">
        <v>89</v>
      </c>
      <c r="I6" s="45" t="s">
        <v>89</v>
      </c>
      <c r="J6" s="45" t="s">
        <v>89</v>
      </c>
      <c r="K6" s="45" t="s">
        <v>89</v>
      </c>
      <c r="L6" s="45" t="s">
        <v>89</v>
      </c>
      <c r="M6" s="45" t="s">
        <v>89</v>
      </c>
      <c r="N6" s="45" t="s">
        <v>89</v>
      </c>
      <c r="O6" s="45" t="s">
        <v>89</v>
      </c>
      <c r="P6" s="45" t="s">
        <v>89</v>
      </c>
      <c r="Q6" s="45" t="s">
        <v>89</v>
      </c>
      <c r="R6" s="45" t="s">
        <v>89</v>
      </c>
      <c r="S6" s="45" t="s">
        <v>89</v>
      </c>
      <c r="T6" s="45" t="s">
        <v>89</v>
      </c>
      <c r="U6" s="45" t="s">
        <v>89</v>
      </c>
      <c r="V6" s="45" t="s">
        <v>89</v>
      </c>
      <c r="W6" s="45" t="s">
        <v>89</v>
      </c>
      <c r="X6" s="45" t="s">
        <v>89</v>
      </c>
      <c r="Y6" s="45" t="s">
        <v>89</v>
      </c>
      <c r="Z6" s="45" t="s">
        <v>89</v>
      </c>
      <c r="AA6" s="45" t="s">
        <v>89</v>
      </c>
      <c r="AB6" s="45" t="s">
        <v>89</v>
      </c>
      <c r="AC6" s="45" t="s">
        <v>89</v>
      </c>
      <c r="AD6" s="45" t="s">
        <v>89</v>
      </c>
      <c r="AE6" s="45" t="s">
        <v>89</v>
      </c>
      <c r="AF6" s="45" t="s">
        <v>89</v>
      </c>
      <c r="AG6" s="45" t="s">
        <v>89</v>
      </c>
    </row>
    <row r="7" spans="1:33" s="8" customFormat="1" ht="12" customHeight="1">
      <c r="A7" s="24" t="s">
        <v>47</v>
      </c>
      <c r="B7" s="25" t="s">
        <v>48</v>
      </c>
      <c r="C7" s="24" t="s">
        <v>163</v>
      </c>
      <c r="D7" s="30">
        <f aca="true" t="shared" si="0" ref="D7:AG7">SUM(D8:D18)</f>
        <v>5170</v>
      </c>
      <c r="E7" s="30">
        <f t="shared" si="0"/>
        <v>5129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41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47</v>
      </c>
      <c r="B8" s="28" t="s">
        <v>49</v>
      </c>
      <c r="C8" s="27" t="s">
        <v>50</v>
      </c>
      <c r="D8" s="20">
        <f aca="true" t="shared" si="1" ref="D8:D18"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47</v>
      </c>
      <c r="B9" s="28" t="s">
        <v>51</v>
      </c>
      <c r="C9" s="27" t="s">
        <v>52</v>
      </c>
      <c r="D9" s="20">
        <f t="shared" si="1"/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47</v>
      </c>
      <c r="B10" s="28" t="s">
        <v>53</v>
      </c>
      <c r="C10" s="27" t="s">
        <v>54</v>
      </c>
      <c r="D10" s="20">
        <f t="shared" si="1"/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47</v>
      </c>
      <c r="B11" s="28" t="s">
        <v>55</v>
      </c>
      <c r="C11" s="27" t="s">
        <v>56</v>
      </c>
      <c r="D11" s="20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47</v>
      </c>
      <c r="B12" s="28" t="s">
        <v>57</v>
      </c>
      <c r="C12" s="27" t="s">
        <v>58</v>
      </c>
      <c r="D12" s="20">
        <f t="shared" si="1"/>
        <v>41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41</v>
      </c>
      <c r="AF12" s="20">
        <v>0</v>
      </c>
      <c r="AG12" s="20">
        <v>0</v>
      </c>
    </row>
    <row r="13" spans="1:33" s="6" customFormat="1" ht="12" customHeight="1">
      <c r="A13" s="27" t="s">
        <v>47</v>
      </c>
      <c r="B13" s="28" t="s">
        <v>59</v>
      </c>
      <c r="C13" s="27" t="s">
        <v>60</v>
      </c>
      <c r="D13" s="20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</row>
    <row r="14" spans="1:33" s="6" customFormat="1" ht="12" customHeight="1">
      <c r="A14" s="27" t="s">
        <v>47</v>
      </c>
      <c r="B14" s="28" t="s">
        <v>61</v>
      </c>
      <c r="C14" s="27" t="s">
        <v>62</v>
      </c>
      <c r="D14" s="20">
        <f t="shared" si="1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</row>
    <row r="15" spans="1:33" s="6" customFormat="1" ht="12" customHeight="1">
      <c r="A15" s="27" t="s">
        <v>47</v>
      </c>
      <c r="B15" s="28" t="s">
        <v>63</v>
      </c>
      <c r="C15" s="27" t="s">
        <v>64</v>
      </c>
      <c r="D15" s="20">
        <f t="shared" si="1"/>
        <v>5129</v>
      </c>
      <c r="E15" s="20">
        <v>5129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</row>
    <row r="16" spans="1:33" s="6" customFormat="1" ht="12" customHeight="1">
      <c r="A16" s="27" t="s">
        <v>47</v>
      </c>
      <c r="B16" s="28" t="s">
        <v>65</v>
      </c>
      <c r="C16" s="27" t="s">
        <v>66</v>
      </c>
      <c r="D16" s="20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</row>
    <row r="17" spans="1:33" s="6" customFormat="1" ht="12" customHeight="1">
      <c r="A17" s="27" t="s">
        <v>47</v>
      </c>
      <c r="B17" s="28" t="s">
        <v>67</v>
      </c>
      <c r="C17" s="27" t="s">
        <v>68</v>
      </c>
      <c r="D17" s="20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</row>
    <row r="18" spans="1:33" s="6" customFormat="1" ht="12" customHeight="1">
      <c r="A18" s="27" t="s">
        <v>47</v>
      </c>
      <c r="B18" s="28" t="s">
        <v>69</v>
      </c>
      <c r="C18" s="27" t="s">
        <v>70</v>
      </c>
      <c r="D18" s="20">
        <f t="shared" si="1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8">
    <cfRule type="expression" priority="6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2013-04-19T02:57:16Z</dcterms:modified>
  <cp:category/>
  <cp:version/>
  <cp:contentType/>
  <cp:contentStatus/>
</cp:coreProperties>
</file>